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5" yWindow="15" windowWidth="2415" windowHeight="1275" tabRatio="669"/>
  </bookViews>
  <sheets>
    <sheet name="сводная" sheetId="10" r:id="rId1"/>
    <sheet name="источник 1" sheetId="7" r:id="rId2"/>
    <sheet name="источник 2" sheetId="14" r:id="rId3"/>
    <sheet name="источник 3" sheetId="15" r:id="rId4"/>
    <sheet name="ОНС Гагарина (2)" sheetId="13" state="hidden" r:id="rId5"/>
  </sheets>
  <definedNames>
    <definedName name="MmExcelLinker_37EA7137_2B8E_4326_8DA5_48F4CC937ADF">сводная!$B$2:$S$14</definedName>
    <definedName name="_xlnm.Print_Area" localSheetId="0">сводная!$B$2:$S$14</definedName>
  </definedNames>
  <calcPr calcId="144525"/>
</workbook>
</file>

<file path=xl/calcChain.xml><?xml version="1.0" encoding="utf-8"?>
<calcChain xmlns="http://schemas.openxmlformats.org/spreadsheetml/2006/main">
  <c r="P8" i="14" l="1"/>
  <c r="H8" i="14"/>
  <c r="G8" i="14"/>
  <c r="A8" i="14"/>
  <c r="P7" i="14"/>
  <c r="H7" i="14"/>
  <c r="G7" i="14"/>
  <c r="A7" i="14"/>
  <c r="P8" i="15"/>
  <c r="H8" i="15"/>
  <c r="G8" i="15"/>
  <c r="A8" i="15"/>
  <c r="P7" i="15"/>
  <c r="H7" i="15"/>
  <c r="G7" i="15"/>
  <c r="A7" i="15"/>
  <c r="A8" i="7"/>
  <c r="A7" i="7"/>
  <c r="P8" i="7"/>
  <c r="P7" i="7"/>
  <c r="R231" i="13"/>
  <c r="Q231" i="13"/>
  <c r="P231" i="13"/>
  <c r="O231" i="13"/>
  <c r="N231" i="13"/>
  <c r="M231" i="13"/>
  <c r="L231" i="13"/>
  <c r="K231" i="13"/>
  <c r="J231" i="13"/>
  <c r="I231" i="13"/>
  <c r="F231" i="13"/>
  <c r="E231" i="13"/>
  <c r="H230" i="13"/>
  <c r="G230" i="13"/>
  <c r="H229" i="13"/>
  <c r="G229" i="13"/>
  <c r="H228" i="13"/>
  <c r="G228" i="13"/>
  <c r="H227" i="13"/>
  <c r="G227" i="13"/>
  <c r="H226" i="13"/>
  <c r="G226" i="13"/>
  <c r="H225" i="13"/>
  <c r="G225" i="13"/>
  <c r="H224" i="13"/>
  <c r="G224" i="13"/>
  <c r="H223" i="13"/>
  <c r="G223" i="13"/>
  <c r="H222" i="13"/>
  <c r="G222" i="13"/>
  <c r="H221" i="13"/>
  <c r="G221" i="13"/>
  <c r="D220" i="13"/>
  <c r="H220" i="13"/>
  <c r="C220" i="13"/>
  <c r="G220" i="13"/>
  <c r="B220" i="13"/>
  <c r="B219" i="13"/>
  <c r="B218" i="13"/>
  <c r="B217" i="13"/>
  <c r="B216" i="13"/>
  <c r="B215" i="13"/>
  <c r="B214" i="13"/>
  <c r="B213" i="13"/>
  <c r="B212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B211" i="13"/>
  <c r="B210" i="13"/>
  <c r="B209" i="13"/>
  <c r="B208" i="13"/>
  <c r="B207" i="13"/>
  <c r="B206" i="13"/>
  <c r="B205" i="13"/>
  <c r="B204" i="13"/>
  <c r="B203" i="13"/>
  <c r="B231" i="13"/>
  <c r="B202" i="13"/>
  <c r="B201" i="13"/>
  <c r="T190" i="13"/>
  <c r="S190" i="13"/>
  <c r="R190" i="13"/>
  <c r="Q190" i="13"/>
  <c r="P190" i="13"/>
  <c r="O190" i="13"/>
  <c r="N190" i="13"/>
  <c r="M190" i="13"/>
  <c r="L190" i="13"/>
  <c r="K190" i="13"/>
  <c r="J190" i="13"/>
  <c r="I190" i="13"/>
  <c r="H190" i="13"/>
  <c r="G190" i="13"/>
  <c r="F190" i="13"/>
  <c r="E190" i="13"/>
  <c r="D190" i="13"/>
  <c r="C190" i="13"/>
  <c r="B190" i="13"/>
  <c r="C188" i="13"/>
  <c r="D188" i="13"/>
  <c r="E188" i="13"/>
  <c r="F188" i="13"/>
  <c r="G188" i="13"/>
  <c r="H188" i="13"/>
  <c r="I188" i="13"/>
  <c r="J188" i="13"/>
  <c r="K188" i="13"/>
  <c r="L188" i="13"/>
  <c r="M188" i="13"/>
  <c r="N188" i="13"/>
  <c r="O188" i="13"/>
  <c r="P188" i="13"/>
  <c r="Q188" i="13"/>
  <c r="R188" i="13"/>
  <c r="S188" i="13"/>
  <c r="T188" i="13"/>
  <c r="R185" i="13"/>
  <c r="Q185" i="13"/>
  <c r="P185" i="13"/>
  <c r="O185" i="13"/>
  <c r="N185" i="13"/>
  <c r="M185" i="13"/>
  <c r="L185" i="13"/>
  <c r="K185" i="13"/>
  <c r="J185" i="13"/>
  <c r="I185" i="13"/>
  <c r="F185" i="13"/>
  <c r="E185" i="13"/>
  <c r="H184" i="13"/>
  <c r="G184" i="13"/>
  <c r="H183" i="13"/>
  <c r="G183" i="13"/>
  <c r="H182" i="13"/>
  <c r="G182" i="13"/>
  <c r="H181" i="13"/>
  <c r="G181" i="13"/>
  <c r="H180" i="13"/>
  <c r="G180" i="13"/>
  <c r="H179" i="13"/>
  <c r="G179" i="13"/>
  <c r="H178" i="13"/>
  <c r="G178" i="13"/>
  <c r="H177" i="13"/>
  <c r="G177" i="13"/>
  <c r="H176" i="13"/>
  <c r="G176" i="13"/>
  <c r="H175" i="13"/>
  <c r="G175" i="13"/>
  <c r="D174" i="13"/>
  <c r="H174" i="13"/>
  <c r="C174" i="13"/>
  <c r="G174" i="13"/>
  <c r="B174" i="13"/>
  <c r="B173" i="13"/>
  <c r="B172" i="13"/>
  <c r="B171" i="13"/>
  <c r="B170" i="13"/>
  <c r="B169" i="13"/>
  <c r="B168" i="13"/>
  <c r="B167" i="13"/>
  <c r="B166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B165" i="13"/>
  <c r="B164" i="13"/>
  <c r="B163" i="13"/>
  <c r="B162" i="13"/>
  <c r="B161" i="13"/>
  <c r="B160" i="13"/>
  <c r="B159" i="13"/>
  <c r="B158" i="13"/>
  <c r="B157" i="13"/>
  <c r="B156" i="13"/>
  <c r="B155" i="13"/>
  <c r="B185" i="13"/>
  <c r="T144" i="13"/>
  <c r="S144" i="13"/>
  <c r="R144" i="13"/>
  <c r="Q144" i="13"/>
  <c r="P144" i="13"/>
  <c r="O144" i="13"/>
  <c r="N144" i="13"/>
  <c r="M144" i="13"/>
  <c r="L144" i="13"/>
  <c r="K144" i="13"/>
  <c r="J144" i="13"/>
  <c r="I144" i="13"/>
  <c r="H144" i="13"/>
  <c r="G144" i="13"/>
  <c r="F144" i="13"/>
  <c r="E144" i="13"/>
  <c r="D144" i="13"/>
  <c r="C144" i="13"/>
  <c r="B144" i="13"/>
  <c r="C142" i="13"/>
  <c r="D142" i="13"/>
  <c r="E142" i="13"/>
  <c r="F142" i="13"/>
  <c r="G142" i="13"/>
  <c r="H142" i="13"/>
  <c r="I142" i="13"/>
  <c r="J142" i="13"/>
  <c r="K142" i="13"/>
  <c r="L142" i="13"/>
  <c r="M142" i="13"/>
  <c r="N142" i="13"/>
  <c r="O142" i="13"/>
  <c r="P142" i="13"/>
  <c r="Q142" i="13"/>
  <c r="R142" i="13"/>
  <c r="S142" i="13"/>
  <c r="T142" i="13"/>
  <c r="R139" i="13"/>
  <c r="Q139" i="13"/>
  <c r="P139" i="13"/>
  <c r="O139" i="13"/>
  <c r="N139" i="13"/>
  <c r="M139" i="13"/>
  <c r="L139" i="13"/>
  <c r="K139" i="13"/>
  <c r="J139" i="13"/>
  <c r="I139" i="13"/>
  <c r="F139" i="13"/>
  <c r="E139" i="13"/>
  <c r="H138" i="13"/>
  <c r="G138" i="13"/>
  <c r="H137" i="13"/>
  <c r="G137" i="13"/>
  <c r="H136" i="13"/>
  <c r="G136" i="13"/>
  <c r="H135" i="13"/>
  <c r="G135" i="13"/>
  <c r="H134" i="13"/>
  <c r="G134" i="13"/>
  <c r="H133" i="13"/>
  <c r="G133" i="13"/>
  <c r="H132" i="13"/>
  <c r="G132" i="13"/>
  <c r="H131" i="13"/>
  <c r="G131" i="13"/>
  <c r="H130" i="13"/>
  <c r="G130" i="13"/>
  <c r="H129" i="13"/>
  <c r="G129" i="13"/>
  <c r="D128" i="13"/>
  <c r="H128" i="13"/>
  <c r="C128" i="13"/>
  <c r="G128" i="13"/>
  <c r="B128" i="13"/>
  <c r="B127" i="13"/>
  <c r="B126" i="13"/>
  <c r="B125" i="13"/>
  <c r="B124" i="13"/>
  <c r="B123" i="13"/>
  <c r="B122" i="13"/>
  <c r="B121" i="13"/>
  <c r="B120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B119" i="13"/>
  <c r="B118" i="13"/>
  <c r="B117" i="13"/>
  <c r="B116" i="13"/>
  <c r="B115" i="13"/>
  <c r="B114" i="13"/>
  <c r="B113" i="13"/>
  <c r="B112" i="13"/>
  <c r="B111" i="13"/>
  <c r="B110" i="13"/>
  <c r="B109" i="13"/>
  <c r="B139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D98" i="13"/>
  <c r="C98" i="13"/>
  <c r="B98" i="13"/>
  <c r="C96" i="13"/>
  <c r="D96" i="13"/>
  <c r="E96" i="13"/>
  <c r="F96" i="13"/>
  <c r="G96" i="13"/>
  <c r="H96" i="13"/>
  <c r="I96" i="13"/>
  <c r="J96" i="13"/>
  <c r="K96" i="13"/>
  <c r="L96" i="13"/>
  <c r="M96" i="13"/>
  <c r="N96" i="13"/>
  <c r="O96" i="13"/>
  <c r="P96" i="13"/>
  <c r="Q96" i="13"/>
  <c r="R96" i="13"/>
  <c r="S96" i="13"/>
  <c r="T96" i="13"/>
  <c r="R93" i="13"/>
  <c r="Q93" i="13"/>
  <c r="P93" i="13"/>
  <c r="O93" i="13"/>
  <c r="N93" i="13"/>
  <c r="M93" i="13"/>
  <c r="L93" i="13"/>
  <c r="K93" i="13"/>
  <c r="J93" i="13"/>
  <c r="I93" i="13"/>
  <c r="F93" i="13"/>
  <c r="E93" i="13"/>
  <c r="H92" i="13"/>
  <c r="G92" i="13"/>
  <c r="H91" i="13"/>
  <c r="G91" i="13"/>
  <c r="H90" i="13"/>
  <c r="G90" i="13"/>
  <c r="H89" i="13"/>
  <c r="G89" i="13"/>
  <c r="H88" i="13"/>
  <c r="G88" i="13"/>
  <c r="H87" i="13"/>
  <c r="G87" i="13"/>
  <c r="H86" i="13"/>
  <c r="G86" i="13"/>
  <c r="H85" i="13"/>
  <c r="G85" i="13"/>
  <c r="H84" i="13"/>
  <c r="G84" i="13"/>
  <c r="H83" i="13"/>
  <c r="G83" i="13"/>
  <c r="D82" i="13"/>
  <c r="H82" i="13"/>
  <c r="C82" i="13"/>
  <c r="G82" i="13"/>
  <c r="B82" i="13"/>
  <c r="B81" i="13"/>
  <c r="B80" i="13"/>
  <c r="B79" i="13"/>
  <c r="B78" i="13"/>
  <c r="B77" i="13"/>
  <c r="B76" i="13"/>
  <c r="B75" i="13"/>
  <c r="B74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B73" i="13"/>
  <c r="B72" i="13"/>
  <c r="B71" i="13"/>
  <c r="B70" i="13"/>
  <c r="B69" i="13"/>
  <c r="B68" i="13"/>
  <c r="B67" i="13"/>
  <c r="B66" i="13"/>
  <c r="B65" i="13"/>
  <c r="B64" i="13"/>
  <c r="B63" i="13"/>
  <c r="B93" i="13"/>
  <c r="T52" i="13"/>
  <c r="S52" i="13"/>
  <c r="S53" i="13"/>
  <c r="R52" i="13"/>
  <c r="Q52" i="13"/>
  <c r="P52" i="13"/>
  <c r="O52" i="13"/>
  <c r="O53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R47" i="13"/>
  <c r="Q47" i="13"/>
  <c r="P47" i="13"/>
  <c r="O47" i="13"/>
  <c r="N47" i="13"/>
  <c r="M47" i="13"/>
  <c r="L47" i="13"/>
  <c r="K47" i="13"/>
  <c r="J47" i="13"/>
  <c r="I47" i="13"/>
  <c r="F47" i="13"/>
  <c r="E47" i="13"/>
  <c r="H46" i="13"/>
  <c r="G46" i="13"/>
  <c r="H45" i="13"/>
  <c r="G45" i="13"/>
  <c r="H44" i="13"/>
  <c r="G44" i="13"/>
  <c r="H43" i="13"/>
  <c r="G43" i="13"/>
  <c r="H42" i="13"/>
  <c r="G42" i="13"/>
  <c r="H41" i="13"/>
  <c r="G41" i="13"/>
  <c r="H40" i="13"/>
  <c r="G40" i="13"/>
  <c r="H39" i="13"/>
  <c r="G39" i="13"/>
  <c r="H38" i="13"/>
  <c r="G38" i="13"/>
  <c r="H37" i="13"/>
  <c r="G37" i="13"/>
  <c r="B36" i="13"/>
  <c r="B35" i="13"/>
  <c r="B34" i="13"/>
  <c r="B33" i="13"/>
  <c r="B32" i="13"/>
  <c r="B31" i="13"/>
  <c r="B30" i="13"/>
  <c r="B29" i="13"/>
  <c r="B28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B27" i="13"/>
  <c r="B26" i="13"/>
  <c r="B25" i="13"/>
  <c r="B24" i="13"/>
  <c r="B23" i="13"/>
  <c r="B22" i="13"/>
  <c r="B21" i="13"/>
  <c r="B20" i="13"/>
  <c r="B19" i="13"/>
  <c r="B18" i="13"/>
  <c r="B17" i="13"/>
  <c r="B47" i="13"/>
  <c r="U6" i="13"/>
  <c r="U7" i="13"/>
  <c r="T6" i="13"/>
  <c r="S6" i="13"/>
  <c r="R6" i="13"/>
  <c r="Q6" i="13"/>
  <c r="Q7" i="13"/>
  <c r="P6" i="13"/>
  <c r="O6" i="13"/>
  <c r="N6" i="13"/>
  <c r="M6" i="13"/>
  <c r="M7" i="13"/>
  <c r="L6" i="13"/>
  <c r="K6" i="13"/>
  <c r="J6" i="13"/>
  <c r="I6" i="13"/>
  <c r="I7" i="13"/>
  <c r="H6" i="13"/>
  <c r="G6" i="13"/>
  <c r="F6" i="13"/>
  <c r="E6" i="13"/>
  <c r="E7" i="13"/>
  <c r="D6" i="13"/>
  <c r="C6" i="13"/>
  <c r="B6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B3" i="13"/>
  <c r="C3" i="13"/>
  <c r="U9" i="10"/>
  <c r="U8" i="10"/>
  <c r="U7" i="10"/>
  <c r="L53" i="13"/>
  <c r="L56" i="13"/>
  <c r="M53" i="13"/>
  <c r="M56" i="13"/>
  <c r="N53" i="13"/>
  <c r="N56" i="13"/>
  <c r="O56" i="13"/>
  <c r="P53" i="13"/>
  <c r="P56" i="13"/>
  <c r="Q53" i="13"/>
  <c r="Q56" i="13"/>
  <c r="R53" i="13"/>
  <c r="R56" i="13"/>
  <c r="S56" i="13"/>
  <c r="T53" i="13"/>
  <c r="T56" i="13"/>
  <c r="F3" i="13"/>
  <c r="B7" i="13"/>
  <c r="C7" i="13"/>
  <c r="C10" i="13"/>
  <c r="D7" i="13"/>
  <c r="D10" i="13"/>
  <c r="E10" i="13"/>
  <c r="F7" i="13"/>
  <c r="G7" i="13"/>
  <c r="G10" i="13"/>
  <c r="H7" i="13"/>
  <c r="H10" i="13"/>
  <c r="I10" i="13"/>
  <c r="J7" i="13"/>
  <c r="K7" i="13"/>
  <c r="K10" i="13"/>
  <c r="L7" i="13"/>
  <c r="L10" i="13"/>
  <c r="M10" i="13"/>
  <c r="N7" i="13"/>
  <c r="N10" i="13"/>
  <c r="O7" i="13"/>
  <c r="O10" i="13"/>
  <c r="P7" i="13"/>
  <c r="P10" i="13"/>
  <c r="Q10" i="13"/>
  <c r="R7" i="13"/>
  <c r="R10" i="13"/>
  <c r="S7" i="13"/>
  <c r="S10" i="13"/>
  <c r="T7" i="13"/>
  <c r="T10" i="13"/>
  <c r="U10" i="13"/>
  <c r="B53" i="13"/>
  <c r="B56" i="13"/>
  <c r="C53" i="13"/>
  <c r="C56" i="13"/>
  <c r="D53" i="13"/>
  <c r="D56" i="13"/>
  <c r="E53" i="13"/>
  <c r="E56" i="13"/>
  <c r="F53" i="13"/>
  <c r="F56" i="13"/>
  <c r="G53" i="13"/>
  <c r="G56" i="13"/>
  <c r="H53" i="13"/>
  <c r="H56" i="13"/>
  <c r="I53" i="13"/>
  <c r="I56" i="13"/>
  <c r="J53" i="13"/>
  <c r="J56" i="13"/>
  <c r="K53" i="13"/>
  <c r="K56" i="13"/>
  <c r="B99" i="13"/>
  <c r="B102" i="13"/>
  <c r="C99" i="13"/>
  <c r="C102" i="13"/>
  <c r="D99" i="13"/>
  <c r="D102" i="13"/>
  <c r="E99" i="13"/>
  <c r="E102" i="13"/>
  <c r="F99" i="13"/>
  <c r="F102" i="13"/>
  <c r="G99" i="13"/>
  <c r="G102" i="13"/>
  <c r="H99" i="13"/>
  <c r="H102" i="13"/>
  <c r="I99" i="13"/>
  <c r="I102" i="13"/>
  <c r="J99" i="13"/>
  <c r="J102" i="13"/>
  <c r="K99" i="13"/>
  <c r="K102" i="13"/>
  <c r="L99" i="13"/>
  <c r="L102" i="13"/>
  <c r="M99" i="13"/>
  <c r="M102" i="13"/>
  <c r="N99" i="13"/>
  <c r="N102" i="13"/>
  <c r="O99" i="13"/>
  <c r="O102" i="13"/>
  <c r="P99" i="13"/>
  <c r="P102" i="13"/>
  <c r="Q99" i="13"/>
  <c r="Q102" i="13"/>
  <c r="R99" i="13"/>
  <c r="R102" i="13"/>
  <c r="S99" i="13"/>
  <c r="S102" i="13"/>
  <c r="T99" i="13"/>
  <c r="T102" i="13"/>
  <c r="B145" i="13"/>
  <c r="B148" i="13"/>
  <c r="C145" i="13"/>
  <c r="C148" i="13"/>
  <c r="C147" i="13"/>
  <c r="D145" i="13"/>
  <c r="D148" i="13"/>
  <c r="E145" i="13"/>
  <c r="E148" i="13"/>
  <c r="E147" i="13"/>
  <c r="F145" i="13"/>
  <c r="F148" i="13"/>
  <c r="G145" i="13"/>
  <c r="G148" i="13"/>
  <c r="G147" i="13"/>
  <c r="H145" i="13"/>
  <c r="H148" i="13"/>
  <c r="I145" i="13"/>
  <c r="I148" i="13"/>
  <c r="I147" i="13"/>
  <c r="J145" i="13"/>
  <c r="J148" i="13"/>
  <c r="K145" i="13"/>
  <c r="K148" i="13"/>
  <c r="K147" i="13"/>
  <c r="L145" i="13"/>
  <c r="L148" i="13"/>
  <c r="M145" i="13"/>
  <c r="M148" i="13"/>
  <c r="M147" i="13"/>
  <c r="N145" i="13"/>
  <c r="N148" i="13"/>
  <c r="O145" i="13"/>
  <c r="O148" i="13"/>
  <c r="O147" i="13"/>
  <c r="P145" i="13"/>
  <c r="P148" i="13"/>
  <c r="Q145" i="13"/>
  <c r="Q148" i="13"/>
  <c r="Q147" i="13"/>
  <c r="R145" i="13"/>
  <c r="R148" i="13"/>
  <c r="S145" i="13"/>
  <c r="S148" i="13"/>
  <c r="S147" i="13"/>
  <c r="T145" i="13"/>
  <c r="T148" i="13"/>
  <c r="B191" i="13"/>
  <c r="B194" i="13"/>
  <c r="B192" i="13"/>
  <c r="C191" i="13"/>
  <c r="C194" i="13"/>
  <c r="C193" i="13"/>
  <c r="D191" i="13"/>
  <c r="D194" i="13"/>
  <c r="E191" i="13"/>
  <c r="E194" i="13"/>
  <c r="E193" i="13"/>
  <c r="F191" i="13"/>
  <c r="F194" i="13"/>
  <c r="G191" i="13"/>
  <c r="G194" i="13"/>
  <c r="G193" i="13"/>
  <c r="H191" i="13"/>
  <c r="H194" i="13"/>
  <c r="H193" i="13"/>
  <c r="D207" i="13"/>
  <c r="H207" i="13"/>
  <c r="I191" i="13"/>
  <c r="I194" i="13"/>
  <c r="I193" i="13"/>
  <c r="J191" i="13"/>
  <c r="J194" i="13"/>
  <c r="K191" i="13"/>
  <c r="K194" i="13"/>
  <c r="K193" i="13"/>
  <c r="L191" i="13"/>
  <c r="L194" i="13"/>
  <c r="L192" i="13"/>
  <c r="C211" i="13"/>
  <c r="G211" i="13"/>
  <c r="M191" i="13"/>
  <c r="M194" i="13"/>
  <c r="M193" i="13"/>
  <c r="N191" i="13"/>
  <c r="N194" i="13"/>
  <c r="N193" i="13"/>
  <c r="O191" i="13"/>
  <c r="O194" i="13"/>
  <c r="O193" i="13"/>
  <c r="P191" i="13"/>
  <c r="P194" i="13"/>
  <c r="P193" i="13"/>
  <c r="D215" i="13"/>
  <c r="H215" i="13"/>
  <c r="Q191" i="13"/>
  <c r="Q194" i="13"/>
  <c r="Q193" i="13"/>
  <c r="R191" i="13"/>
  <c r="R194" i="13"/>
  <c r="R193" i="13"/>
  <c r="S191" i="13"/>
  <c r="S194" i="13"/>
  <c r="S193" i="13"/>
  <c r="T191" i="13"/>
  <c r="T194" i="13"/>
  <c r="T193" i="13"/>
  <c r="D219" i="13"/>
  <c r="H219" i="13"/>
  <c r="D218" i="13"/>
  <c r="H218" i="13"/>
  <c r="S192" i="13"/>
  <c r="C218" i="13"/>
  <c r="G218" i="13"/>
  <c r="D217" i="13"/>
  <c r="H217" i="13"/>
  <c r="R192" i="13"/>
  <c r="C217" i="13"/>
  <c r="G217" i="13"/>
  <c r="D216" i="13"/>
  <c r="H216" i="13"/>
  <c r="Q192" i="13"/>
  <c r="C216" i="13"/>
  <c r="G216" i="13"/>
  <c r="P192" i="13"/>
  <c r="C215" i="13"/>
  <c r="G215" i="13"/>
  <c r="D214" i="13"/>
  <c r="H214" i="13"/>
  <c r="O192" i="13"/>
  <c r="C214" i="13"/>
  <c r="G214" i="13"/>
  <c r="D213" i="13"/>
  <c r="H213" i="13"/>
  <c r="N192" i="13"/>
  <c r="C213" i="13"/>
  <c r="G213" i="13"/>
  <c r="D212" i="13"/>
  <c r="H212" i="13"/>
  <c r="M192" i="13"/>
  <c r="C212" i="13"/>
  <c r="G212" i="13"/>
  <c r="L193" i="13"/>
  <c r="D211" i="13"/>
  <c r="H211" i="13"/>
  <c r="D210" i="13"/>
  <c r="H210" i="13"/>
  <c r="K192" i="13"/>
  <c r="C210" i="13"/>
  <c r="G210" i="13"/>
  <c r="J193" i="13"/>
  <c r="D209" i="13"/>
  <c r="H209" i="13"/>
  <c r="J192" i="13"/>
  <c r="C209" i="13"/>
  <c r="G209" i="13"/>
  <c r="D208" i="13"/>
  <c r="H208" i="13"/>
  <c r="I192" i="13"/>
  <c r="C208" i="13"/>
  <c r="G208" i="13"/>
  <c r="H192" i="13"/>
  <c r="C207" i="13"/>
  <c r="G207" i="13"/>
  <c r="D206" i="13"/>
  <c r="H206" i="13"/>
  <c r="G192" i="13"/>
  <c r="C206" i="13"/>
  <c r="G206" i="13"/>
  <c r="F193" i="13"/>
  <c r="D205" i="13"/>
  <c r="H205" i="13"/>
  <c r="F192" i="13"/>
  <c r="C205" i="13"/>
  <c r="G205" i="13"/>
  <c r="D204" i="13"/>
  <c r="H204" i="13"/>
  <c r="E192" i="13"/>
  <c r="C204" i="13"/>
  <c r="G204" i="13"/>
  <c r="D193" i="13"/>
  <c r="D203" i="13"/>
  <c r="H203" i="13"/>
  <c r="D192" i="13"/>
  <c r="C203" i="13"/>
  <c r="G203" i="13"/>
  <c r="D202" i="13"/>
  <c r="H202" i="13"/>
  <c r="C192" i="13"/>
  <c r="C202" i="13"/>
  <c r="G202" i="13"/>
  <c r="B193" i="13"/>
  <c r="D201" i="13"/>
  <c r="D231" i="13"/>
  <c r="C201" i="13"/>
  <c r="T147" i="13"/>
  <c r="D173" i="13"/>
  <c r="H173" i="13"/>
  <c r="T146" i="13"/>
  <c r="C173" i="13"/>
  <c r="G173" i="13"/>
  <c r="D172" i="13"/>
  <c r="H172" i="13"/>
  <c r="S146" i="13"/>
  <c r="C172" i="13"/>
  <c r="G172" i="13"/>
  <c r="R147" i="13"/>
  <c r="D171" i="13"/>
  <c r="H171" i="13"/>
  <c r="R146" i="13"/>
  <c r="C171" i="13"/>
  <c r="G171" i="13"/>
  <c r="D170" i="13"/>
  <c r="H170" i="13"/>
  <c r="Q146" i="13"/>
  <c r="C170" i="13"/>
  <c r="G170" i="13"/>
  <c r="P147" i="13"/>
  <c r="D169" i="13"/>
  <c r="H169" i="13"/>
  <c r="P146" i="13"/>
  <c r="C169" i="13"/>
  <c r="G169" i="13"/>
  <c r="D168" i="13"/>
  <c r="H168" i="13"/>
  <c r="O146" i="13"/>
  <c r="C168" i="13"/>
  <c r="G168" i="13"/>
  <c r="N147" i="13"/>
  <c r="D167" i="13"/>
  <c r="H167" i="13"/>
  <c r="N146" i="13"/>
  <c r="C167" i="13"/>
  <c r="G167" i="13"/>
  <c r="D166" i="13"/>
  <c r="H166" i="13"/>
  <c r="M146" i="13"/>
  <c r="C166" i="13"/>
  <c r="G166" i="13"/>
  <c r="L147" i="13"/>
  <c r="D165" i="13"/>
  <c r="H165" i="13"/>
  <c r="L146" i="13"/>
  <c r="C165" i="13"/>
  <c r="G165" i="13"/>
  <c r="D164" i="13"/>
  <c r="H164" i="13"/>
  <c r="K146" i="13"/>
  <c r="C164" i="13"/>
  <c r="G164" i="13"/>
  <c r="J147" i="13"/>
  <c r="D163" i="13"/>
  <c r="H163" i="13"/>
  <c r="J146" i="13"/>
  <c r="C163" i="13"/>
  <c r="G163" i="13"/>
  <c r="D162" i="13"/>
  <c r="H162" i="13"/>
  <c r="I146" i="13"/>
  <c r="C162" i="13"/>
  <c r="G162" i="13"/>
  <c r="H147" i="13"/>
  <c r="D161" i="13"/>
  <c r="H161" i="13"/>
  <c r="H146" i="13"/>
  <c r="C161" i="13"/>
  <c r="G161" i="13"/>
  <c r="D160" i="13"/>
  <c r="H160" i="13"/>
  <c r="G146" i="13"/>
  <c r="C160" i="13"/>
  <c r="G160" i="13"/>
  <c r="F147" i="13"/>
  <c r="D159" i="13"/>
  <c r="H159" i="13"/>
  <c r="F146" i="13"/>
  <c r="C159" i="13"/>
  <c r="G159" i="13"/>
  <c r="D158" i="13"/>
  <c r="H158" i="13"/>
  <c r="E146" i="13"/>
  <c r="C158" i="13"/>
  <c r="G158" i="13"/>
  <c r="D147" i="13"/>
  <c r="D157" i="13"/>
  <c r="H157" i="13"/>
  <c r="D146" i="13"/>
  <c r="C157" i="13"/>
  <c r="G157" i="13"/>
  <c r="D156" i="13"/>
  <c r="H156" i="13"/>
  <c r="H185" i="13"/>
  <c r="C146" i="13"/>
  <c r="C156" i="13"/>
  <c r="G156" i="13"/>
  <c r="B147" i="13"/>
  <c r="D155" i="13"/>
  <c r="B146" i="13"/>
  <c r="C155" i="13"/>
  <c r="T101" i="13"/>
  <c r="D127" i="13"/>
  <c r="H127" i="13"/>
  <c r="T100" i="13"/>
  <c r="C127" i="13"/>
  <c r="G127" i="13"/>
  <c r="S101" i="13"/>
  <c r="D126" i="13"/>
  <c r="H126" i="13"/>
  <c r="S100" i="13"/>
  <c r="C126" i="13"/>
  <c r="G126" i="13"/>
  <c r="R101" i="13"/>
  <c r="D125" i="13"/>
  <c r="H125" i="13"/>
  <c r="R100" i="13"/>
  <c r="C125" i="13"/>
  <c r="G125" i="13"/>
  <c r="Q101" i="13"/>
  <c r="D124" i="13"/>
  <c r="H124" i="13"/>
  <c r="Q100" i="13"/>
  <c r="C124" i="13"/>
  <c r="G124" i="13"/>
  <c r="P101" i="13"/>
  <c r="D123" i="13"/>
  <c r="H123" i="13"/>
  <c r="P100" i="13"/>
  <c r="C123" i="13"/>
  <c r="G123" i="13"/>
  <c r="O101" i="13"/>
  <c r="D122" i="13"/>
  <c r="H122" i="13"/>
  <c r="O100" i="13"/>
  <c r="C122" i="13"/>
  <c r="G122" i="13"/>
  <c r="N101" i="13"/>
  <c r="D121" i="13"/>
  <c r="H121" i="13"/>
  <c r="N100" i="13"/>
  <c r="C121" i="13"/>
  <c r="G121" i="13"/>
  <c r="M101" i="13"/>
  <c r="D120" i="13"/>
  <c r="H120" i="13"/>
  <c r="M100" i="13"/>
  <c r="C120" i="13"/>
  <c r="G120" i="13"/>
  <c r="L101" i="13"/>
  <c r="D119" i="13"/>
  <c r="H119" i="13"/>
  <c r="L100" i="13"/>
  <c r="C119" i="13"/>
  <c r="G119" i="13"/>
  <c r="K101" i="13"/>
  <c r="D118" i="13"/>
  <c r="H118" i="13"/>
  <c r="K100" i="13"/>
  <c r="C118" i="13"/>
  <c r="G118" i="13"/>
  <c r="J101" i="13"/>
  <c r="D117" i="13"/>
  <c r="H117" i="13"/>
  <c r="J100" i="13"/>
  <c r="C117" i="13"/>
  <c r="G117" i="13"/>
  <c r="I101" i="13"/>
  <c r="D116" i="13"/>
  <c r="H116" i="13"/>
  <c r="I100" i="13"/>
  <c r="C116" i="13"/>
  <c r="G116" i="13"/>
  <c r="H101" i="13"/>
  <c r="D115" i="13"/>
  <c r="H115" i="13"/>
  <c r="H100" i="13"/>
  <c r="C115" i="13"/>
  <c r="G115" i="13"/>
  <c r="G101" i="13"/>
  <c r="D114" i="13"/>
  <c r="H114" i="13"/>
  <c r="G100" i="13"/>
  <c r="C114" i="13"/>
  <c r="G114" i="13"/>
  <c r="F101" i="13"/>
  <c r="D113" i="13"/>
  <c r="H113" i="13"/>
  <c r="F100" i="13"/>
  <c r="C113" i="13"/>
  <c r="G113" i="13"/>
  <c r="E101" i="13"/>
  <c r="D112" i="13"/>
  <c r="H112" i="13"/>
  <c r="E100" i="13"/>
  <c r="C112" i="13"/>
  <c r="G112" i="13"/>
  <c r="D101" i="13"/>
  <c r="D111" i="13"/>
  <c r="H111" i="13"/>
  <c r="D100" i="13"/>
  <c r="C111" i="13"/>
  <c r="G111" i="13"/>
  <c r="C101" i="13"/>
  <c r="D110" i="13"/>
  <c r="H110" i="13"/>
  <c r="C100" i="13"/>
  <c r="C110" i="13"/>
  <c r="G110" i="13"/>
  <c r="B101" i="13"/>
  <c r="D109" i="13"/>
  <c r="B100" i="13"/>
  <c r="C109" i="13"/>
  <c r="K55" i="13"/>
  <c r="D72" i="13"/>
  <c r="H72" i="13"/>
  <c r="K54" i="13"/>
  <c r="C72" i="13"/>
  <c r="G72" i="13"/>
  <c r="J55" i="13"/>
  <c r="D71" i="13"/>
  <c r="H71" i="13"/>
  <c r="J54" i="13"/>
  <c r="C71" i="13"/>
  <c r="G71" i="13"/>
  <c r="I55" i="13"/>
  <c r="D70" i="13"/>
  <c r="H70" i="13"/>
  <c r="I54" i="13"/>
  <c r="C70" i="13"/>
  <c r="G70" i="13"/>
  <c r="H55" i="13"/>
  <c r="D69" i="13"/>
  <c r="H69" i="13"/>
  <c r="H54" i="13"/>
  <c r="C69" i="13"/>
  <c r="G69" i="13"/>
  <c r="G55" i="13"/>
  <c r="D68" i="13"/>
  <c r="H68" i="13"/>
  <c r="G54" i="13"/>
  <c r="C68" i="13"/>
  <c r="G68" i="13"/>
  <c r="F55" i="13"/>
  <c r="D67" i="13"/>
  <c r="H67" i="13"/>
  <c r="F54" i="13"/>
  <c r="C67" i="13"/>
  <c r="G67" i="13"/>
  <c r="E55" i="13"/>
  <c r="D66" i="13"/>
  <c r="H66" i="13"/>
  <c r="E54" i="13"/>
  <c r="C66" i="13"/>
  <c r="G66" i="13"/>
  <c r="D55" i="13"/>
  <c r="D65" i="13"/>
  <c r="H65" i="13"/>
  <c r="D54" i="13"/>
  <c r="C65" i="13"/>
  <c r="G65" i="13"/>
  <c r="C55" i="13"/>
  <c r="D64" i="13"/>
  <c r="C54" i="13"/>
  <c r="C64" i="13"/>
  <c r="G64" i="13"/>
  <c r="B55" i="13"/>
  <c r="D63" i="13"/>
  <c r="B54" i="13"/>
  <c r="C63" i="13"/>
  <c r="U9" i="13"/>
  <c r="D36" i="13"/>
  <c r="H36" i="13"/>
  <c r="U8" i="13"/>
  <c r="C36" i="13"/>
  <c r="G36" i="13"/>
  <c r="T9" i="13"/>
  <c r="D35" i="13"/>
  <c r="H35" i="13"/>
  <c r="T8" i="13"/>
  <c r="C35" i="13"/>
  <c r="G35" i="13"/>
  <c r="S9" i="13"/>
  <c r="D34" i="13"/>
  <c r="H34" i="13"/>
  <c r="S8" i="13"/>
  <c r="C34" i="13"/>
  <c r="G34" i="13"/>
  <c r="R9" i="13"/>
  <c r="D33" i="13"/>
  <c r="H33" i="13"/>
  <c r="R8" i="13"/>
  <c r="C33" i="13"/>
  <c r="G33" i="13"/>
  <c r="Q9" i="13"/>
  <c r="D32" i="13"/>
  <c r="H32" i="13"/>
  <c r="Q8" i="13"/>
  <c r="C32" i="13"/>
  <c r="G32" i="13"/>
  <c r="P9" i="13"/>
  <c r="D31" i="13"/>
  <c r="H31" i="13"/>
  <c r="P8" i="13"/>
  <c r="C31" i="13"/>
  <c r="G31" i="13"/>
  <c r="O9" i="13"/>
  <c r="D30" i="13"/>
  <c r="H30" i="13"/>
  <c r="O8" i="13"/>
  <c r="C30" i="13"/>
  <c r="G30" i="13"/>
  <c r="N9" i="13"/>
  <c r="D29" i="13"/>
  <c r="H29" i="13"/>
  <c r="N8" i="13"/>
  <c r="C29" i="13"/>
  <c r="G29" i="13"/>
  <c r="M9" i="13"/>
  <c r="D28" i="13"/>
  <c r="H28" i="13"/>
  <c r="M8" i="13"/>
  <c r="C28" i="13"/>
  <c r="G28" i="13"/>
  <c r="L9" i="13"/>
  <c r="D27" i="13"/>
  <c r="H27" i="13"/>
  <c r="L8" i="13"/>
  <c r="C27" i="13"/>
  <c r="G27" i="13"/>
  <c r="K9" i="13"/>
  <c r="D26" i="13"/>
  <c r="H26" i="13"/>
  <c r="K8" i="13"/>
  <c r="C26" i="13"/>
  <c r="G26" i="13"/>
  <c r="I9" i="13"/>
  <c r="D24" i="13"/>
  <c r="H24" i="13"/>
  <c r="I8" i="13"/>
  <c r="C24" i="13"/>
  <c r="G24" i="13"/>
  <c r="H9" i="13"/>
  <c r="D23" i="13"/>
  <c r="H23" i="13"/>
  <c r="H8" i="13"/>
  <c r="C23" i="13"/>
  <c r="G23" i="13"/>
  <c r="G9" i="13"/>
  <c r="D22" i="13"/>
  <c r="H22" i="13"/>
  <c r="G8" i="13"/>
  <c r="C22" i="13"/>
  <c r="G22" i="13"/>
  <c r="E9" i="13"/>
  <c r="D20" i="13"/>
  <c r="H20" i="13"/>
  <c r="E8" i="13"/>
  <c r="C20" i="13"/>
  <c r="G20" i="13"/>
  <c r="D9" i="13"/>
  <c r="D19" i="13"/>
  <c r="H19" i="13"/>
  <c r="D8" i="13"/>
  <c r="C19" i="13"/>
  <c r="G19" i="13"/>
  <c r="C9" i="13"/>
  <c r="D18" i="13"/>
  <c r="H18" i="13"/>
  <c r="C8" i="13"/>
  <c r="C18" i="13"/>
  <c r="G18" i="13"/>
  <c r="E3" i="13"/>
  <c r="D3" i="13"/>
  <c r="T55" i="13"/>
  <c r="D81" i="13"/>
  <c r="H81" i="13"/>
  <c r="T54" i="13"/>
  <c r="C81" i="13"/>
  <c r="G81" i="13"/>
  <c r="S55" i="13"/>
  <c r="D80" i="13"/>
  <c r="H80" i="13"/>
  <c r="S54" i="13"/>
  <c r="C80" i="13"/>
  <c r="G80" i="13"/>
  <c r="R55" i="13"/>
  <c r="D79" i="13"/>
  <c r="H79" i="13"/>
  <c r="R54" i="13"/>
  <c r="C79" i="13"/>
  <c r="G79" i="13"/>
  <c r="Q55" i="13"/>
  <c r="D78" i="13"/>
  <c r="H78" i="13"/>
  <c r="Q54" i="13"/>
  <c r="C78" i="13"/>
  <c r="G78" i="13"/>
  <c r="P55" i="13"/>
  <c r="D77" i="13"/>
  <c r="H77" i="13"/>
  <c r="P54" i="13"/>
  <c r="C77" i="13"/>
  <c r="G77" i="13"/>
  <c r="O55" i="13"/>
  <c r="D76" i="13"/>
  <c r="H76" i="13"/>
  <c r="O54" i="13"/>
  <c r="C76" i="13"/>
  <c r="G76" i="13"/>
  <c r="N55" i="13"/>
  <c r="D75" i="13"/>
  <c r="H75" i="13"/>
  <c r="N54" i="13"/>
  <c r="C75" i="13"/>
  <c r="G75" i="13"/>
  <c r="M55" i="13"/>
  <c r="D74" i="13"/>
  <c r="H74" i="13"/>
  <c r="M54" i="13"/>
  <c r="C74" i="13"/>
  <c r="G74" i="13"/>
  <c r="L55" i="13"/>
  <c r="D73" i="13"/>
  <c r="H73" i="13"/>
  <c r="L54" i="13"/>
  <c r="C73" i="13"/>
  <c r="G73" i="13"/>
  <c r="H8" i="7"/>
  <c r="G8" i="7"/>
  <c r="H63" i="13"/>
  <c r="C139" i="13"/>
  <c r="G109" i="13"/>
  <c r="H109" i="13"/>
  <c r="H139" i="13"/>
  <c r="G155" i="13"/>
  <c r="G185" i="13"/>
  <c r="H155" i="13"/>
  <c r="G201" i="13"/>
  <c r="H201" i="13"/>
  <c r="H231" i="13"/>
  <c r="H7" i="7"/>
  <c r="G7" i="7"/>
  <c r="C93" i="13"/>
  <c r="G139" i="13"/>
  <c r="H64" i="13"/>
  <c r="H93" i="13"/>
  <c r="D93" i="13"/>
  <c r="D139" i="13"/>
  <c r="G63" i="13"/>
  <c r="G93" i="13"/>
  <c r="D185" i="13"/>
  <c r="C185" i="13"/>
  <c r="T192" i="13"/>
  <c r="C219" i="13"/>
  <c r="B10" i="13"/>
  <c r="F10" i="13"/>
  <c r="J10" i="13"/>
  <c r="J8" i="13"/>
  <c r="C25" i="13"/>
  <c r="G25" i="13"/>
  <c r="J9" i="13"/>
  <c r="D25" i="13"/>
  <c r="H25" i="13"/>
  <c r="F8" i="13"/>
  <c r="C21" i="13"/>
  <c r="G21" i="13"/>
  <c r="F9" i="13"/>
  <c r="D21" i="13"/>
  <c r="H21" i="13"/>
  <c r="C231" i="13"/>
  <c r="G219" i="13"/>
  <c r="G231" i="13"/>
  <c r="B8" i="13"/>
  <c r="C17" i="13"/>
  <c r="B9" i="13"/>
  <c r="D17" i="13"/>
  <c r="D47" i="13"/>
  <c r="H17" i="13"/>
  <c r="H47" i="13"/>
  <c r="C47" i="13"/>
  <c r="G17" i="13"/>
  <c r="G47" i="13"/>
</calcChain>
</file>

<file path=xl/sharedStrings.xml><?xml version="1.0" encoding="utf-8"?>
<sst xmlns="http://schemas.openxmlformats.org/spreadsheetml/2006/main" count="302" uniqueCount="47">
  <si>
    <t>g</t>
  </si>
  <si>
    <r>
      <t>t</t>
    </r>
    <r>
      <rPr>
        <b/>
        <vertAlign val="subscript"/>
        <sz val="12"/>
        <rFont val="Arial Rounded MT Bold"/>
        <family val="2"/>
      </rPr>
      <t>н</t>
    </r>
    <r>
      <rPr>
        <b/>
        <sz val="12"/>
        <rFont val="Arial Rounded MT Bold"/>
        <family val="2"/>
      </rPr>
      <t xml:space="preserve"> * n</t>
    </r>
  </si>
  <si>
    <r>
      <t>g</t>
    </r>
    <r>
      <rPr>
        <b/>
        <vertAlign val="superscript"/>
        <sz val="12"/>
        <rFont val="Arial Rounded MT Bold"/>
        <family val="2"/>
      </rPr>
      <t>0,8</t>
    </r>
  </si>
  <si>
    <r>
      <t>t</t>
    </r>
    <r>
      <rPr>
        <b/>
        <vertAlign val="subscript"/>
        <sz val="12"/>
        <rFont val="Arial Rounded MT Bold"/>
        <family val="2"/>
      </rPr>
      <t>1</t>
    </r>
  </si>
  <si>
    <r>
      <t>t</t>
    </r>
    <r>
      <rPr>
        <b/>
        <vertAlign val="subscript"/>
        <sz val="12"/>
        <rFont val="Arial Rounded MT Bold"/>
        <family val="2"/>
      </rPr>
      <t>2</t>
    </r>
  </si>
  <si>
    <r>
      <t>t</t>
    </r>
    <r>
      <rPr>
        <b/>
        <vertAlign val="subscript"/>
        <sz val="12"/>
        <rFont val="Arial Rounded MT Bold"/>
        <family val="2"/>
      </rPr>
      <t>3</t>
    </r>
    <r>
      <rPr>
        <sz val="10"/>
        <rFont val="Arial"/>
        <family val="2"/>
        <charset val="204"/>
      </rPr>
      <t/>
    </r>
  </si>
  <si>
    <t>Наименование источника</t>
  </si>
  <si>
    <t>Температура наружнего воздуха ⁰С,     ср.сут</t>
  </si>
  <si>
    <t>Параметры сетевой воды</t>
  </si>
  <si>
    <t>Факт, ⁰С</t>
  </si>
  <si>
    <t>Фактическое давление, кгс/см²</t>
  </si>
  <si>
    <t>Расчетный расход, т/час</t>
  </si>
  <si>
    <t>G</t>
  </si>
  <si>
    <t>Фактический расход,             т/час</t>
  </si>
  <si>
    <t>Подпитка, т/час</t>
  </si>
  <si>
    <t>Остаток топлива, тн</t>
  </si>
  <si>
    <r>
      <t>Среднесуточный расход топлива, т/сутки-уголь, тыс.м</t>
    </r>
    <r>
      <rPr>
        <b/>
        <sz val="11"/>
        <color indexed="8"/>
        <rFont val="Calibri"/>
        <family val="2"/>
        <charset val="204"/>
      </rPr>
      <t>³</t>
    </r>
    <r>
      <rPr>
        <b/>
        <sz val="11"/>
        <color indexed="8"/>
        <rFont val="Times New Roman"/>
        <family val="1"/>
        <charset val="204"/>
      </rPr>
      <t>-пр.газ, т/сутки мазут</t>
    </r>
  </si>
  <si>
    <r>
      <t xml:space="preserve">Расчетная, </t>
    </r>
    <r>
      <rPr>
        <b/>
        <sz val="11"/>
        <color indexed="8"/>
        <rFont val="Calibri"/>
        <family val="2"/>
        <charset val="204"/>
      </rPr>
      <t>⁰</t>
    </r>
    <r>
      <rPr>
        <b/>
        <sz val="11"/>
        <color indexed="8"/>
        <rFont val="Times New Roman"/>
        <family val="1"/>
        <charset val="204"/>
      </rPr>
      <t>С</t>
    </r>
  </si>
  <si>
    <r>
      <t>Расчетное давление, кгс/см</t>
    </r>
    <r>
      <rPr>
        <b/>
        <sz val="11"/>
        <color indexed="8"/>
        <rFont val="Calibri"/>
        <family val="2"/>
        <charset val="204"/>
      </rPr>
      <t>²</t>
    </r>
  </si>
  <si>
    <r>
      <t>Т</t>
    </r>
    <r>
      <rPr>
        <b/>
        <sz val="11"/>
        <color indexed="8"/>
        <rFont val="Calibri"/>
        <family val="2"/>
        <charset val="204"/>
      </rPr>
      <t>₁</t>
    </r>
  </si>
  <si>
    <r>
      <t>Т</t>
    </r>
    <r>
      <rPr>
        <b/>
        <sz val="11"/>
        <color indexed="8"/>
        <rFont val="Calibri"/>
        <family val="2"/>
        <charset val="204"/>
      </rPr>
      <t>₂</t>
    </r>
  </si>
  <si>
    <r>
      <rPr>
        <b/>
        <sz val="11"/>
        <color indexed="8"/>
        <rFont val="Symbol"/>
        <family val="1"/>
        <charset val="2"/>
      </rPr>
      <t>DT</t>
    </r>
    <r>
      <rPr>
        <b/>
        <sz val="11"/>
        <color indexed="8"/>
        <rFont val="Calibri"/>
        <family val="2"/>
        <charset val="204"/>
      </rPr>
      <t>₁</t>
    </r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</si>
  <si>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Times New Roman"/>
        <family val="1"/>
        <charset val="204"/>
      </rPr>
      <t>T</t>
    </r>
    <r>
      <rPr>
        <b/>
        <sz val="11"/>
        <color indexed="8"/>
        <rFont val="Calibri"/>
        <family val="2"/>
        <charset val="204"/>
      </rPr>
      <t>₂</t>
    </r>
  </si>
  <si>
    <r>
      <t>P</t>
    </r>
    <r>
      <rPr>
        <b/>
        <sz val="11"/>
        <color indexed="8"/>
        <rFont val="Calibri"/>
        <family val="2"/>
        <charset val="204"/>
      </rPr>
      <t>₁</t>
    </r>
  </si>
  <si>
    <r>
      <t>P</t>
    </r>
    <r>
      <rPr>
        <b/>
        <sz val="11"/>
        <color indexed="8"/>
        <rFont val="Calibri"/>
        <family val="2"/>
        <charset val="204"/>
      </rPr>
      <t>₂</t>
    </r>
  </si>
  <si>
    <r>
      <t>G</t>
    </r>
    <r>
      <rPr>
        <b/>
        <sz val="11"/>
        <color indexed="8"/>
        <rFont val="Calibri"/>
        <family val="2"/>
        <charset val="204"/>
      </rPr>
      <t>₁</t>
    </r>
  </si>
  <si>
    <r>
      <t>G</t>
    </r>
    <r>
      <rPr>
        <b/>
        <sz val="11"/>
        <color indexed="8"/>
        <rFont val="Calibri"/>
        <family val="2"/>
        <charset val="204"/>
      </rPr>
      <t>₂</t>
    </r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</si>
  <si>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  <charset val="204"/>
      </rPr>
      <t>G</t>
    </r>
  </si>
  <si>
    <r>
      <t xml:space="preserve">Фактический недоотпуск тепла, </t>
    </r>
    <r>
      <rPr>
        <b/>
        <sz val="11"/>
        <color indexed="8"/>
        <rFont val="Calibri"/>
        <family val="2"/>
        <charset val="204"/>
      </rPr>
      <t>⁰</t>
    </r>
    <r>
      <rPr>
        <b/>
        <sz val="11"/>
        <color indexed="8"/>
        <rFont val="Times New Roman"/>
        <family val="1"/>
        <charset val="204"/>
      </rPr>
      <t>С, "+" недоотпуск, "-" перетоп</t>
    </r>
  </si>
  <si>
    <r>
      <t>P</t>
    </r>
    <r>
      <rPr>
        <b/>
        <sz val="11"/>
        <rFont val="Calibri"/>
        <family val="2"/>
        <charset val="204"/>
      </rPr>
      <t>₁</t>
    </r>
  </si>
  <si>
    <r>
      <t>P</t>
    </r>
    <r>
      <rPr>
        <b/>
        <sz val="11"/>
        <rFont val="Calibri"/>
        <family val="2"/>
        <charset val="204"/>
      </rPr>
      <t>₂</t>
    </r>
  </si>
  <si>
    <r>
      <t xml:space="preserve">Температура наружнего воздуха </t>
    </r>
    <r>
      <rPr>
        <b/>
        <sz val="11"/>
        <color indexed="8"/>
        <rFont val="Arial"/>
        <family val="2"/>
        <charset val="204"/>
      </rPr>
      <t>º</t>
    </r>
    <r>
      <rPr>
        <b/>
        <sz val="11"/>
        <color indexed="8"/>
        <rFont val="Times New Roman"/>
        <family val="1"/>
        <charset val="204"/>
      </rPr>
      <t>С,     ср.сут</t>
    </r>
  </si>
  <si>
    <t>Дата</t>
  </si>
  <si>
    <t>ноябрь</t>
  </si>
  <si>
    <r>
      <t xml:space="preserve">Факт, </t>
    </r>
    <r>
      <rPr>
        <b/>
        <sz val="11"/>
        <color indexed="8"/>
        <rFont val="Arial"/>
        <family val="2"/>
        <charset val="204"/>
      </rPr>
      <t>º</t>
    </r>
    <r>
      <rPr>
        <b/>
        <sz val="11"/>
        <color indexed="8"/>
        <rFont val="Times New Roman"/>
        <family val="1"/>
        <charset val="204"/>
      </rPr>
      <t>С</t>
    </r>
  </si>
  <si>
    <t>t н</t>
  </si>
  <si>
    <t>Среднее значение</t>
  </si>
  <si>
    <t>декабрь</t>
  </si>
  <si>
    <t>январь</t>
  </si>
  <si>
    <t>февраль</t>
  </si>
  <si>
    <t>март</t>
  </si>
  <si>
    <t>источник 1</t>
  </si>
  <si>
    <t>источник 2</t>
  </si>
  <si>
    <t>источник 3</t>
  </si>
  <si>
    <t>Параметры  воды</t>
  </si>
  <si>
    <t xml:space="preserve">Необходимо,чтобы данные выводились в сводную таблицу из 3-х источников на каждый день при новом наборе данных из 3-х источников </t>
  </si>
  <si>
    <t>Данные на 01.11.2010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</si>
</sst>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"/>
    <numFmt numFmtId="165" formatCode="0.0"/>
    <numFmt numFmtId="166" formatCode="_-* #,##0.0_р_._-;\-* #,##0.0_р_._-;_-* &quot;-&quot;??_р_._-;_-@_-"/>
    <numFmt numFmtId="167" formatCode="_-* #,##0_р_._-;\-* #,##0_р_._-;_-* &quot;-&quot;??_р_._-;_-@_-"/>
    <numFmt numFmtId="168" formatCode="#,##0_ ;\-#,##0\ "/>
  </numFmts>
  <fonts count="20" x14ac:knownFonts="1"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12"/>
      <name val="Arial Rounded MT Bold"/>
      <family val="2"/>
    </font>
    <font>
      <b/>
      <vertAlign val="subscript"/>
      <sz val="12"/>
      <name val="Arial Rounded MT Bold"/>
      <family val="2"/>
    </font>
    <font>
      <b/>
      <vertAlign val="superscript"/>
      <sz val="12"/>
      <name val="Arial Rounded MT Bold"/>
      <family val="2"/>
    </font>
    <font>
      <sz val="12"/>
      <name val="Arial Rounded MT Bold"/>
      <family val="2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Symbol"/>
      <family val="1"/>
      <charset val="2"/>
    </font>
    <font>
      <sz val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5"/>
      <color indexed="8"/>
      <name val="Arial Rounded MT Bold"/>
      <family val="2"/>
    </font>
    <font>
      <b/>
      <sz val="11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7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2" fillId="0" borderId="0" xfId="0" applyFont="1"/>
    <xf numFmtId="165" fontId="5" fillId="2" borderId="5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3" fontId="15" fillId="0" borderId="3" xfId="1" applyNumberFormat="1" applyFont="1" applyBorder="1" applyAlignment="1">
      <alignment horizontal="center" vertical="center"/>
    </xf>
    <xf numFmtId="43" fontId="15" fillId="0" borderId="13" xfId="1" applyNumberFormat="1" applyFont="1" applyBorder="1" applyAlignment="1" applyProtection="1">
      <alignment horizontal="center" vertical="center"/>
    </xf>
    <xf numFmtId="43" fontId="15" fillId="0" borderId="14" xfId="1" applyNumberFormat="1" applyFont="1" applyBorder="1" applyAlignment="1">
      <alignment horizontal="center" vertical="center"/>
    </xf>
    <xf numFmtId="43" fontId="15" fillId="0" borderId="13" xfId="1" applyNumberFormat="1" applyFont="1" applyBorder="1" applyAlignment="1">
      <alignment horizontal="center" vertical="center"/>
    </xf>
    <xf numFmtId="43" fontId="15" fillId="0" borderId="15" xfId="1" applyNumberFormat="1" applyFont="1" applyFill="1" applyBorder="1" applyAlignment="1">
      <alignment horizontal="center" vertical="center"/>
    </xf>
    <xf numFmtId="43" fontId="15" fillId="0" borderId="16" xfId="1" applyNumberFormat="1" applyFont="1" applyBorder="1" applyAlignment="1" applyProtection="1">
      <alignment horizontal="center" vertical="center"/>
    </xf>
    <xf numFmtId="43" fontId="15" fillId="0" borderId="16" xfId="1" applyNumberFormat="1" applyFont="1" applyBorder="1" applyAlignment="1">
      <alignment horizontal="center" vertical="center"/>
    </xf>
    <xf numFmtId="43" fontId="15" fillId="0" borderId="17" xfId="1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166" fontId="15" fillId="0" borderId="20" xfId="1" applyNumberFormat="1" applyFont="1" applyFill="1" applyBorder="1" applyAlignment="1">
      <alignment horizontal="center" vertical="center"/>
    </xf>
    <xf numFmtId="166" fontId="15" fillId="0" borderId="17" xfId="1" applyNumberFormat="1" applyFont="1" applyFill="1" applyBorder="1" applyAlignment="1">
      <alignment horizontal="center" vertical="center"/>
    </xf>
    <xf numFmtId="167" fontId="15" fillId="0" borderId="17" xfId="1" applyNumberFormat="1" applyFont="1" applyFill="1" applyBorder="1" applyAlignment="1" applyProtection="1">
      <alignment horizontal="center" vertical="center"/>
      <protection locked="0"/>
    </xf>
    <xf numFmtId="167" fontId="15" fillId="0" borderId="15" xfId="1" applyNumberFormat="1" applyFont="1" applyFill="1" applyBorder="1" applyAlignment="1">
      <alignment horizontal="center" vertical="center"/>
    </xf>
    <xf numFmtId="167" fontId="15" fillId="0" borderId="17" xfId="1" applyNumberFormat="1" applyFont="1" applyFill="1" applyBorder="1" applyAlignment="1">
      <alignment horizontal="center" vertical="center"/>
    </xf>
    <xf numFmtId="167" fontId="15" fillId="0" borderId="20" xfId="1" applyNumberFormat="1" applyFont="1" applyFill="1" applyBorder="1" applyAlignment="1">
      <alignment horizontal="center" vertical="center"/>
    </xf>
    <xf numFmtId="166" fontId="15" fillId="0" borderId="3" xfId="1" applyNumberFormat="1" applyFont="1" applyBorder="1" applyAlignment="1">
      <alignment horizontal="center" vertical="center"/>
    </xf>
    <xf numFmtId="166" fontId="15" fillId="0" borderId="5" xfId="1" applyNumberFormat="1" applyFont="1" applyBorder="1" applyAlignment="1">
      <alignment horizontal="center" vertical="center"/>
    </xf>
    <xf numFmtId="166" fontId="15" fillId="0" borderId="21" xfId="1" applyNumberFormat="1" applyFont="1" applyBorder="1" applyAlignment="1">
      <alignment horizontal="center" vertical="center"/>
    </xf>
    <xf numFmtId="167" fontId="15" fillId="0" borderId="10" xfId="1" applyNumberFormat="1" applyFont="1" applyBorder="1" applyAlignment="1">
      <alignment horizontal="center" vertical="center"/>
    </xf>
    <xf numFmtId="166" fontId="15" fillId="0" borderId="22" xfId="1" applyNumberFormat="1" applyFont="1" applyFill="1" applyBorder="1" applyAlignment="1">
      <alignment horizontal="center" vertical="center"/>
    </xf>
    <xf numFmtId="166" fontId="15" fillId="0" borderId="15" xfId="1" applyNumberFormat="1" applyFont="1" applyFill="1" applyBorder="1" applyAlignment="1">
      <alignment horizontal="center" vertical="center"/>
    </xf>
    <xf numFmtId="2" fontId="15" fillId="0" borderId="3" xfId="1" applyNumberFormat="1" applyFont="1" applyBorder="1" applyAlignment="1">
      <alignment horizontal="center" vertical="center"/>
    </xf>
    <xf numFmtId="2" fontId="15" fillId="0" borderId="5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3" xfId="0" applyNumberFormat="1" applyBorder="1" applyAlignment="1">
      <alignment horizontal="center"/>
    </xf>
    <xf numFmtId="2" fontId="0" fillId="0" borderId="3" xfId="0" applyNumberFormat="1" applyBorder="1"/>
    <xf numFmtId="2" fontId="0" fillId="0" borderId="5" xfId="0" applyNumberFormat="1" applyBorder="1"/>
    <xf numFmtId="1" fontId="0" fillId="0" borderId="3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2" fontId="5" fillId="4" borderId="28" xfId="0" applyNumberFormat="1" applyFont="1" applyFill="1" applyBorder="1" applyAlignment="1">
      <alignment horizontal="center" vertic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15" xfId="0" applyNumberFormat="1" applyFont="1" applyFill="1" applyBorder="1" applyAlignment="1">
      <alignment horizontal="center" vertical="center"/>
    </xf>
    <xf numFmtId="165" fontId="0" fillId="0" borderId="0" xfId="0" applyNumberFormat="1"/>
    <xf numFmtId="14" fontId="0" fillId="0" borderId="3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8" fillId="0" borderId="0" xfId="0" applyNumberFormat="1" applyFont="1"/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8" fontId="15" fillId="0" borderId="27" xfId="1" applyNumberFormat="1" applyFont="1" applyBorder="1" applyAlignment="1">
      <alignment vertical="center"/>
    </xf>
    <xf numFmtId="168" fontId="0" fillId="0" borderId="17" xfId="0" applyNumberFormat="1" applyBorder="1" applyAlignment="1">
      <alignment vertical="center"/>
    </xf>
    <xf numFmtId="43" fontId="15" fillId="0" borderId="30" xfId="1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43" fontId="15" fillId="0" borderId="17" xfId="1" applyNumberFormat="1" applyFont="1" applyFill="1" applyBorder="1" applyAlignment="1">
      <alignment vertical="center"/>
    </xf>
    <xf numFmtId="0" fontId="17" fillId="0" borderId="0" xfId="0" applyFont="1"/>
    <xf numFmtId="0" fontId="9" fillId="0" borderId="0" xfId="0" applyFont="1" applyAlignment="1">
      <alignment vertical="center" wrapText="1"/>
    </xf>
    <xf numFmtId="0" fontId="9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9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9" fillId="0" borderId="3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9" fillId="0" borderId="3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43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B1" zoomScale="70" zoomScaleNormal="70" zoomScaleSheetLayoutView="55" workbookViewId="0">
      <selection activeCell="J22" sqref="J22"/>
    </sheetView>
  </sheetViews>
  <sheetFormatPr defaultColWidth="8.7109375" defaultRowHeight="15" x14ac:dyDescent="0.25"/>
  <cols>
    <col min="1" max="1" width="17.7109375" style="8" customWidth="1"/>
    <col min="2" max="2" width="19" style="8" customWidth="1"/>
    <col min="3" max="3" width="21" style="8" customWidth="1"/>
    <col min="4" max="4" width="16.7109375" style="8" customWidth="1"/>
    <col min="5" max="5" width="20.140625" style="8" customWidth="1"/>
    <col min="6" max="6" width="12.7109375" style="8" customWidth="1"/>
    <col min="7" max="7" width="13.140625" style="8" customWidth="1"/>
    <col min="8" max="8" width="14.5703125" style="8" customWidth="1"/>
    <col min="9" max="9" width="15.28515625" style="8" customWidth="1"/>
    <col min="10" max="10" width="15.140625" style="8" customWidth="1"/>
    <col min="11" max="11" width="15" style="8" customWidth="1"/>
    <col min="12" max="12" width="16.28515625" style="8" customWidth="1"/>
    <col min="13" max="13" width="20.28515625" style="8" customWidth="1"/>
    <col min="14" max="14" width="19.85546875" style="47" customWidth="1"/>
    <col min="15" max="15" width="23.7109375" style="8" customWidth="1"/>
    <col min="16" max="16" width="16.140625" style="8" customWidth="1"/>
    <col min="17" max="17" width="17.7109375" style="8" customWidth="1"/>
    <col min="18" max="18" width="22.5703125" style="8" customWidth="1"/>
    <col min="19" max="19" width="25.140625" style="8" customWidth="1"/>
    <col min="20" max="20" width="17.7109375" style="8" customWidth="1"/>
    <col min="21" max="16384" width="8.7109375" style="8"/>
  </cols>
  <sheetData>
    <row r="1" spans="1:21" x14ac:dyDescent="0.25">
      <c r="A1" s="73"/>
    </row>
    <row r="2" spans="1:21" x14ac:dyDescent="0.25">
      <c r="F2" s="82"/>
      <c r="G2" s="82"/>
      <c r="H2" s="82"/>
      <c r="I2" s="82"/>
      <c r="J2" s="82"/>
      <c r="K2" s="82"/>
      <c r="L2" s="82"/>
      <c r="M2" s="82"/>
    </row>
    <row r="3" spans="1:21" ht="23.25" x14ac:dyDescent="0.35">
      <c r="E3" s="81" t="s">
        <v>45</v>
      </c>
      <c r="F3" s="12"/>
      <c r="G3" s="12"/>
      <c r="H3" s="12"/>
      <c r="I3" s="12"/>
      <c r="J3" s="12"/>
      <c r="K3" s="12"/>
      <c r="L3" s="12"/>
      <c r="M3" s="12"/>
    </row>
    <row r="4" spans="1:21" ht="25.5" x14ac:dyDescent="0.35">
      <c r="E4" s="81"/>
      <c r="F4" s="12"/>
      <c r="G4" s="100" t="s">
        <v>46</v>
      </c>
      <c r="H4" s="100"/>
      <c r="I4" s="100"/>
      <c r="J4" s="100"/>
      <c r="K4" s="100"/>
      <c r="L4" s="100"/>
      <c r="M4" s="100"/>
      <c r="N4" s="100"/>
      <c r="O4" s="100"/>
    </row>
    <row r="5" spans="1:21" ht="15.75" thickBot="1" x14ac:dyDescent="0.3"/>
    <row r="6" spans="1:21" ht="15" customHeight="1" thickBot="1" x14ac:dyDescent="0.3">
      <c r="B6" s="83" t="s">
        <v>6</v>
      </c>
      <c r="C6" s="86" t="s">
        <v>7</v>
      </c>
      <c r="D6" s="89" t="s">
        <v>8</v>
      </c>
      <c r="E6" s="90"/>
      <c r="F6" s="91"/>
      <c r="G6" s="91"/>
      <c r="H6" s="90"/>
      <c r="I6" s="90"/>
      <c r="J6" s="90"/>
      <c r="K6" s="90"/>
      <c r="L6" s="91"/>
      <c r="M6" s="91"/>
      <c r="N6" s="90"/>
      <c r="O6" s="91"/>
      <c r="P6" s="91"/>
      <c r="Q6" s="92"/>
      <c r="R6" s="101" t="s">
        <v>16</v>
      </c>
      <c r="S6" s="104" t="s">
        <v>15</v>
      </c>
    </row>
    <row r="7" spans="1:21" ht="60" customHeight="1" thickBot="1" x14ac:dyDescent="0.3">
      <c r="B7" s="84"/>
      <c r="C7" s="87"/>
      <c r="D7" s="93" t="s">
        <v>17</v>
      </c>
      <c r="E7" s="94"/>
      <c r="F7" s="95" t="s">
        <v>9</v>
      </c>
      <c r="G7" s="96"/>
      <c r="H7" s="97" t="s">
        <v>28</v>
      </c>
      <c r="I7" s="98"/>
      <c r="J7" s="93" t="s">
        <v>18</v>
      </c>
      <c r="K7" s="99"/>
      <c r="L7" s="95" t="s">
        <v>10</v>
      </c>
      <c r="M7" s="107"/>
      <c r="N7" s="18" t="s">
        <v>11</v>
      </c>
      <c r="O7" s="95" t="s">
        <v>13</v>
      </c>
      <c r="P7" s="108"/>
      <c r="Q7" s="18" t="s">
        <v>14</v>
      </c>
      <c r="R7" s="102"/>
      <c r="S7" s="105"/>
      <c r="U7" s="8">
        <f>2653-2501</f>
        <v>152</v>
      </c>
    </row>
    <row r="8" spans="1:21" ht="64.5" customHeight="1" thickBot="1" x14ac:dyDescent="0.3">
      <c r="B8" s="85"/>
      <c r="C8" s="88"/>
      <c r="D8" s="9" t="s">
        <v>19</v>
      </c>
      <c r="E8" s="16" t="s">
        <v>20</v>
      </c>
      <c r="F8" s="29" t="s">
        <v>19</v>
      </c>
      <c r="G8" s="30" t="s">
        <v>20</v>
      </c>
      <c r="H8" s="17" t="s">
        <v>21</v>
      </c>
      <c r="I8" s="9" t="s">
        <v>22</v>
      </c>
      <c r="J8" s="9" t="s">
        <v>23</v>
      </c>
      <c r="K8" s="16" t="s">
        <v>24</v>
      </c>
      <c r="L8" s="31" t="s">
        <v>29</v>
      </c>
      <c r="M8" s="32" t="s">
        <v>30</v>
      </c>
      <c r="N8" s="19" t="s">
        <v>12</v>
      </c>
      <c r="O8" s="29" t="s">
        <v>25</v>
      </c>
      <c r="P8" s="30" t="s">
        <v>26</v>
      </c>
      <c r="Q8" s="20" t="s">
        <v>27</v>
      </c>
      <c r="R8" s="103"/>
      <c r="S8" s="106"/>
      <c r="U8" s="8">
        <f>3393-3212</f>
        <v>181</v>
      </c>
    </row>
    <row r="9" spans="1:21" ht="48" customHeight="1" thickBot="1" x14ac:dyDescent="0.3">
      <c r="B9" s="74" t="s">
        <v>41</v>
      </c>
      <c r="C9" s="45"/>
      <c r="D9" s="21"/>
      <c r="E9" s="22"/>
      <c r="F9" s="35"/>
      <c r="G9" s="36"/>
      <c r="H9" s="23"/>
      <c r="I9" s="21"/>
      <c r="J9" s="39"/>
      <c r="K9" s="24"/>
      <c r="L9" s="33"/>
      <c r="M9" s="43"/>
      <c r="N9" s="41"/>
      <c r="O9" s="38"/>
      <c r="P9" s="37"/>
      <c r="Q9" s="76"/>
      <c r="R9" s="80"/>
      <c r="S9" s="78"/>
      <c r="U9" s="8">
        <f>152+181</f>
        <v>333</v>
      </c>
    </row>
    <row r="10" spans="1:21" ht="55.5" customHeight="1" thickBot="1" x14ac:dyDescent="0.3">
      <c r="B10" s="75" t="s">
        <v>42</v>
      </c>
      <c r="C10" s="46"/>
      <c r="D10" s="21"/>
      <c r="E10" s="22"/>
      <c r="F10" s="37"/>
      <c r="G10" s="36"/>
      <c r="H10" s="23"/>
      <c r="I10" s="21"/>
      <c r="J10" s="40"/>
      <c r="K10" s="27"/>
      <c r="L10" s="34"/>
      <c r="M10" s="44"/>
      <c r="N10" s="42"/>
      <c r="O10" s="37"/>
      <c r="P10" s="36"/>
      <c r="Q10" s="77"/>
      <c r="R10" s="79"/>
      <c r="S10" s="80"/>
      <c r="U10" s="15"/>
    </row>
    <row r="11" spans="1:21" ht="47.25" customHeight="1" thickBot="1" x14ac:dyDescent="0.3">
      <c r="B11" s="75" t="s">
        <v>43</v>
      </c>
      <c r="C11" s="45"/>
      <c r="D11" s="21"/>
      <c r="E11" s="26"/>
      <c r="F11" s="37"/>
      <c r="G11" s="36"/>
      <c r="H11" s="23"/>
      <c r="I11" s="21"/>
      <c r="J11" s="40"/>
      <c r="K11" s="27"/>
      <c r="L11" s="34"/>
      <c r="M11" s="44"/>
      <c r="N11" s="42"/>
      <c r="O11" s="28"/>
      <c r="P11" s="36"/>
      <c r="Q11" s="41"/>
      <c r="R11" s="28"/>
      <c r="S11" s="25"/>
      <c r="U11" s="15"/>
    </row>
    <row r="12" spans="1:21" x14ac:dyDescent="0.25">
      <c r="S12" s="15"/>
      <c r="T12" s="15"/>
      <c r="U12" s="15"/>
    </row>
    <row r="13" spans="1:21" x14ac:dyDescent="0.25">
      <c r="S13" s="15"/>
      <c r="T13" s="15"/>
      <c r="U13" s="15"/>
    </row>
    <row r="14" spans="1:21" ht="20.25" x14ac:dyDescent="0.3">
      <c r="E14" s="13"/>
      <c r="S14" s="15"/>
      <c r="T14" s="15"/>
      <c r="U14" s="15"/>
    </row>
    <row r="15" spans="1:21" x14ac:dyDescent="0.25">
      <c r="U15" s="15"/>
    </row>
    <row r="16" spans="1:21" x14ac:dyDescent="0.25">
      <c r="U16" s="15"/>
    </row>
    <row r="17" spans="21:21" x14ac:dyDescent="0.25">
      <c r="U17" s="15"/>
    </row>
    <row r="18" spans="21:21" x14ac:dyDescent="0.25">
      <c r="U18" s="15"/>
    </row>
    <row r="19" spans="21:21" x14ac:dyDescent="0.25">
      <c r="U19" s="15"/>
    </row>
    <row r="20" spans="21:21" x14ac:dyDescent="0.25">
      <c r="U20" s="15"/>
    </row>
  </sheetData>
  <mergeCells count="13">
    <mergeCell ref="R6:R8"/>
    <mergeCell ref="S6:S8"/>
    <mergeCell ref="L7:M7"/>
    <mergeCell ref="O7:P7"/>
    <mergeCell ref="F2:M2"/>
    <mergeCell ref="B6:B8"/>
    <mergeCell ref="C6:C8"/>
    <mergeCell ref="D6:Q6"/>
    <mergeCell ref="D7:E7"/>
    <mergeCell ref="F7:G7"/>
    <mergeCell ref="H7:I7"/>
    <mergeCell ref="J7:K7"/>
    <mergeCell ref="G4:O4"/>
  </mergeCells>
  <phoneticPr fontId="1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V8"/>
  <sheetViews>
    <sheetView zoomScale="70" zoomScaleNormal="70" workbookViewId="0">
      <selection activeCell="P23" sqref="P23"/>
    </sheetView>
  </sheetViews>
  <sheetFormatPr defaultRowHeight="15" x14ac:dyDescent="0.25"/>
  <cols>
    <col min="1" max="1" width="10.7109375" bestFit="1" customWidth="1"/>
    <col min="2" max="2" width="13.85546875" customWidth="1"/>
    <col min="3" max="3" width="14.28515625" customWidth="1"/>
    <col min="4" max="4" width="13.85546875" customWidth="1"/>
    <col min="7" max="8" width="10.140625" bestFit="1" customWidth="1"/>
    <col min="13" max="13" width="11.85546875" customWidth="1"/>
    <col min="16" max="16" width="11.85546875" customWidth="1"/>
    <col min="17" max="17" width="17.5703125" customWidth="1"/>
  </cols>
  <sheetData>
    <row r="1" spans="1:22" x14ac:dyDescent="0.25">
      <c r="A1" s="58"/>
      <c r="B1" s="10"/>
      <c r="C1" s="10"/>
      <c r="D1" s="11"/>
      <c r="E1" s="11"/>
      <c r="F1" s="11"/>
    </row>
    <row r="2" spans="1:22" ht="15.75" thickBot="1" x14ac:dyDescent="0.3"/>
    <row r="3" spans="1:22" ht="15.75" customHeight="1" thickBot="1" x14ac:dyDescent="0.3">
      <c r="A3" s="112" t="s">
        <v>32</v>
      </c>
      <c r="B3" s="86" t="s">
        <v>31</v>
      </c>
      <c r="C3" s="89" t="s">
        <v>44</v>
      </c>
      <c r="D3" s="90"/>
      <c r="E3" s="91"/>
      <c r="F3" s="91"/>
      <c r="G3" s="90"/>
      <c r="H3" s="90"/>
      <c r="I3" s="90"/>
      <c r="J3" s="90"/>
      <c r="K3" s="91"/>
      <c r="L3" s="91"/>
      <c r="M3" s="90"/>
      <c r="N3" s="91"/>
      <c r="O3" s="91"/>
      <c r="P3" s="92"/>
      <c r="Q3" s="101" t="s">
        <v>16</v>
      </c>
      <c r="R3" s="104" t="s">
        <v>15</v>
      </c>
    </row>
    <row r="4" spans="1:22" ht="63" customHeight="1" thickBot="1" x14ac:dyDescent="0.3">
      <c r="A4" s="113"/>
      <c r="B4" s="87"/>
      <c r="C4" s="93" t="s">
        <v>17</v>
      </c>
      <c r="D4" s="94"/>
      <c r="E4" s="95" t="s">
        <v>34</v>
      </c>
      <c r="F4" s="96"/>
      <c r="G4" s="97" t="s">
        <v>28</v>
      </c>
      <c r="H4" s="98"/>
      <c r="I4" s="93" t="s">
        <v>18</v>
      </c>
      <c r="J4" s="99"/>
      <c r="K4" s="95" t="s">
        <v>10</v>
      </c>
      <c r="L4" s="107"/>
      <c r="M4" s="18" t="s">
        <v>11</v>
      </c>
      <c r="N4" s="95" t="s">
        <v>13</v>
      </c>
      <c r="O4" s="108"/>
      <c r="P4" s="18" t="s">
        <v>14</v>
      </c>
      <c r="Q4" s="102"/>
      <c r="R4" s="105"/>
      <c r="V4" s="70"/>
    </row>
    <row r="5" spans="1:22" ht="27.75" customHeight="1" thickBot="1" x14ac:dyDescent="0.3">
      <c r="A5" s="113"/>
      <c r="B5" s="114"/>
      <c r="C5" s="48" t="s">
        <v>19</v>
      </c>
      <c r="D5" s="49" t="s">
        <v>20</v>
      </c>
      <c r="E5" s="50" t="s">
        <v>19</v>
      </c>
      <c r="F5" s="51" t="s">
        <v>20</v>
      </c>
      <c r="G5" s="52" t="s">
        <v>21</v>
      </c>
      <c r="H5" s="48" t="s">
        <v>22</v>
      </c>
      <c r="I5" s="48" t="s">
        <v>23</v>
      </c>
      <c r="J5" s="49" t="s">
        <v>24</v>
      </c>
      <c r="K5" s="53" t="s">
        <v>29</v>
      </c>
      <c r="L5" s="54" t="s">
        <v>30</v>
      </c>
      <c r="M5" s="55" t="s">
        <v>12</v>
      </c>
      <c r="N5" s="50" t="s">
        <v>25</v>
      </c>
      <c r="O5" s="51" t="s">
        <v>26</v>
      </c>
      <c r="P5" s="56" t="s">
        <v>27</v>
      </c>
      <c r="Q5" s="102"/>
      <c r="R5" s="105"/>
      <c r="V5" s="70"/>
    </row>
    <row r="6" spans="1:22" ht="24" thickBot="1" x14ac:dyDescent="0.4">
      <c r="A6" s="109" t="s">
        <v>33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1:22" x14ac:dyDescent="0.25">
      <c r="A7" s="71">
        <f>DATE(2010,11,1)</f>
        <v>40483</v>
      </c>
      <c r="B7" s="63">
        <v>7</v>
      </c>
      <c r="C7" s="63">
        <v>65</v>
      </c>
      <c r="D7" s="63">
        <v>42</v>
      </c>
      <c r="E7" s="63">
        <v>64</v>
      </c>
      <c r="F7" s="63">
        <v>40</v>
      </c>
      <c r="G7" s="62">
        <f>C7-E7</f>
        <v>1</v>
      </c>
      <c r="H7" s="62">
        <f>D7-F7</f>
        <v>2</v>
      </c>
      <c r="I7" s="62">
        <v>18</v>
      </c>
      <c r="J7" s="62">
        <v>4</v>
      </c>
      <c r="K7" s="63">
        <v>17</v>
      </c>
      <c r="L7" s="63">
        <v>3.6</v>
      </c>
      <c r="M7" s="62">
        <v>2500</v>
      </c>
      <c r="N7" s="63">
        <v>2180</v>
      </c>
      <c r="O7" s="63">
        <v>1923</v>
      </c>
      <c r="P7" s="63">
        <f>N7-O7</f>
        <v>257</v>
      </c>
      <c r="Q7" s="63">
        <v>20</v>
      </c>
      <c r="R7" s="63">
        <v>3</v>
      </c>
    </row>
    <row r="8" spans="1:22" x14ac:dyDescent="0.25">
      <c r="A8" s="72">
        <f>DATE(2010,11,2)</f>
        <v>40484</v>
      </c>
      <c r="B8" s="64">
        <v>8</v>
      </c>
      <c r="C8" s="63">
        <v>65</v>
      </c>
      <c r="D8" s="63">
        <v>42</v>
      </c>
      <c r="E8" s="64">
        <v>65</v>
      </c>
      <c r="F8" s="64">
        <v>38</v>
      </c>
      <c r="G8" s="62">
        <f>C8-E8</f>
        <v>0</v>
      </c>
      <c r="H8" s="62">
        <f>D8-F8</f>
        <v>4</v>
      </c>
      <c r="I8" s="62">
        <v>18</v>
      </c>
      <c r="J8" s="62">
        <v>4</v>
      </c>
      <c r="K8" s="64">
        <v>17.2</v>
      </c>
      <c r="L8" s="64">
        <v>3.8</v>
      </c>
      <c r="M8" s="62">
        <v>2500</v>
      </c>
      <c r="N8" s="64">
        <v>2300</v>
      </c>
      <c r="O8" s="64">
        <v>1980</v>
      </c>
      <c r="P8" s="63">
        <f>N8-O8</f>
        <v>320</v>
      </c>
      <c r="Q8" s="64">
        <v>21</v>
      </c>
      <c r="R8" s="64">
        <v>2</v>
      </c>
    </row>
  </sheetData>
  <mergeCells count="12">
    <mergeCell ref="B3:B5"/>
    <mergeCell ref="C3:P3"/>
    <mergeCell ref="A6:R6"/>
    <mergeCell ref="Q3:Q5"/>
    <mergeCell ref="R3:R5"/>
    <mergeCell ref="C4:D4"/>
    <mergeCell ref="E4:F4"/>
    <mergeCell ref="G4:H4"/>
    <mergeCell ref="I4:J4"/>
    <mergeCell ref="K4:L4"/>
    <mergeCell ref="N4:O4"/>
    <mergeCell ref="A3:A5"/>
  </mergeCells>
  <phoneticPr fontId="11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8"/>
  <sheetViews>
    <sheetView zoomScale="70" zoomScaleNormal="70" workbookViewId="0">
      <selection activeCell="N39" sqref="N39:N40"/>
    </sheetView>
  </sheetViews>
  <sheetFormatPr defaultRowHeight="15" x14ac:dyDescent="0.25"/>
  <cols>
    <col min="1" max="1" width="10.7109375" bestFit="1" customWidth="1"/>
    <col min="2" max="2" width="13.85546875" customWidth="1"/>
    <col min="3" max="3" width="14.28515625" customWidth="1"/>
    <col min="4" max="4" width="13.85546875" customWidth="1"/>
    <col min="7" max="8" width="10.140625" bestFit="1" customWidth="1"/>
    <col min="13" max="13" width="11.85546875" customWidth="1"/>
    <col min="16" max="16" width="11.85546875" customWidth="1"/>
    <col min="17" max="17" width="17.5703125" customWidth="1"/>
  </cols>
  <sheetData>
    <row r="1" spans="1:22" x14ac:dyDescent="0.25">
      <c r="A1" s="58"/>
      <c r="B1" s="10"/>
      <c r="C1" s="10"/>
      <c r="D1" s="11"/>
      <c r="E1" s="11"/>
      <c r="F1" s="11"/>
    </row>
    <row r="2" spans="1:22" ht="15.75" thickBot="1" x14ac:dyDescent="0.3"/>
    <row r="3" spans="1:22" ht="15.75" customHeight="1" thickBot="1" x14ac:dyDescent="0.3">
      <c r="A3" s="112" t="s">
        <v>32</v>
      </c>
      <c r="B3" s="86" t="s">
        <v>31</v>
      </c>
      <c r="C3" s="89" t="s">
        <v>44</v>
      </c>
      <c r="D3" s="90"/>
      <c r="E3" s="91"/>
      <c r="F3" s="91"/>
      <c r="G3" s="90"/>
      <c r="H3" s="90"/>
      <c r="I3" s="90"/>
      <c r="J3" s="90"/>
      <c r="K3" s="91"/>
      <c r="L3" s="91"/>
      <c r="M3" s="90"/>
      <c r="N3" s="91"/>
      <c r="O3" s="91"/>
      <c r="P3" s="92"/>
      <c r="Q3" s="101" t="s">
        <v>16</v>
      </c>
      <c r="R3" s="104" t="s">
        <v>15</v>
      </c>
    </row>
    <row r="4" spans="1:22" ht="63" customHeight="1" thickBot="1" x14ac:dyDescent="0.3">
      <c r="A4" s="113"/>
      <c r="B4" s="87"/>
      <c r="C4" s="93" t="s">
        <v>17</v>
      </c>
      <c r="D4" s="94"/>
      <c r="E4" s="95" t="s">
        <v>34</v>
      </c>
      <c r="F4" s="96"/>
      <c r="G4" s="97" t="s">
        <v>28</v>
      </c>
      <c r="H4" s="98"/>
      <c r="I4" s="93" t="s">
        <v>18</v>
      </c>
      <c r="J4" s="99"/>
      <c r="K4" s="95" t="s">
        <v>10</v>
      </c>
      <c r="L4" s="107"/>
      <c r="M4" s="18" t="s">
        <v>11</v>
      </c>
      <c r="N4" s="95" t="s">
        <v>13</v>
      </c>
      <c r="O4" s="108"/>
      <c r="P4" s="18" t="s">
        <v>14</v>
      </c>
      <c r="Q4" s="102"/>
      <c r="R4" s="105"/>
      <c r="V4" s="70"/>
    </row>
    <row r="5" spans="1:22" ht="27.75" customHeight="1" thickBot="1" x14ac:dyDescent="0.3">
      <c r="A5" s="113"/>
      <c r="B5" s="114"/>
      <c r="C5" s="48" t="s">
        <v>19</v>
      </c>
      <c r="D5" s="49" t="s">
        <v>20</v>
      </c>
      <c r="E5" s="50" t="s">
        <v>19</v>
      </c>
      <c r="F5" s="51" t="s">
        <v>20</v>
      </c>
      <c r="G5" s="52" t="s">
        <v>21</v>
      </c>
      <c r="H5" s="48" t="s">
        <v>22</v>
      </c>
      <c r="I5" s="48" t="s">
        <v>23</v>
      </c>
      <c r="J5" s="49" t="s">
        <v>24</v>
      </c>
      <c r="K5" s="53" t="s">
        <v>29</v>
      </c>
      <c r="L5" s="54" t="s">
        <v>30</v>
      </c>
      <c r="M5" s="55" t="s">
        <v>12</v>
      </c>
      <c r="N5" s="50" t="s">
        <v>25</v>
      </c>
      <c r="O5" s="51" t="s">
        <v>26</v>
      </c>
      <c r="P5" s="56" t="s">
        <v>27</v>
      </c>
      <c r="Q5" s="102"/>
      <c r="R5" s="105"/>
      <c r="V5" s="70"/>
    </row>
    <row r="6" spans="1:22" ht="24" thickBot="1" x14ac:dyDescent="0.4">
      <c r="A6" s="109" t="s">
        <v>33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1:22" x14ac:dyDescent="0.25">
      <c r="A7" s="71">
        <f>DATE(2010,11,1)</f>
        <v>40483</v>
      </c>
      <c r="B7" s="63">
        <v>7</v>
      </c>
      <c r="C7" s="63">
        <v>70</v>
      </c>
      <c r="D7" s="63">
        <v>45</v>
      </c>
      <c r="E7" s="63">
        <v>69</v>
      </c>
      <c r="F7" s="63">
        <v>40</v>
      </c>
      <c r="G7" s="62">
        <f>C7-E7</f>
        <v>1</v>
      </c>
      <c r="H7" s="62">
        <f>D7-F7</f>
        <v>5</v>
      </c>
      <c r="I7" s="62">
        <v>8</v>
      </c>
      <c r="J7" s="62">
        <v>3</v>
      </c>
      <c r="K7" s="63">
        <v>7.7</v>
      </c>
      <c r="L7" s="63">
        <v>3.2</v>
      </c>
      <c r="M7" s="62">
        <v>2300</v>
      </c>
      <c r="N7" s="63">
        <v>1800</v>
      </c>
      <c r="O7" s="63">
        <v>1720</v>
      </c>
      <c r="P7" s="63">
        <f>N7-O7</f>
        <v>80</v>
      </c>
      <c r="Q7" s="63">
        <v>14</v>
      </c>
      <c r="R7" s="63">
        <v>4</v>
      </c>
    </row>
    <row r="8" spans="1:22" x14ac:dyDescent="0.25">
      <c r="A8" s="72">
        <f>DATE(2010,11,2)</f>
        <v>40484</v>
      </c>
      <c r="B8" s="64">
        <v>8</v>
      </c>
      <c r="C8" s="63">
        <v>70</v>
      </c>
      <c r="D8" s="63">
        <v>45</v>
      </c>
      <c r="E8" s="64">
        <v>67</v>
      </c>
      <c r="F8" s="64">
        <v>38</v>
      </c>
      <c r="G8" s="62">
        <f>C8-E8</f>
        <v>3</v>
      </c>
      <c r="H8" s="62">
        <f>D8-F8</f>
        <v>7</v>
      </c>
      <c r="I8" s="62">
        <v>8</v>
      </c>
      <c r="J8" s="62">
        <v>3</v>
      </c>
      <c r="K8" s="64">
        <v>7.6</v>
      </c>
      <c r="L8" s="64">
        <v>3.1</v>
      </c>
      <c r="M8" s="62">
        <v>2300</v>
      </c>
      <c r="N8" s="64">
        <v>1750</v>
      </c>
      <c r="O8" s="64">
        <v>1640</v>
      </c>
      <c r="P8" s="63">
        <f>N8-O8</f>
        <v>110</v>
      </c>
      <c r="Q8" s="64">
        <v>16</v>
      </c>
      <c r="R8" s="64">
        <v>5</v>
      </c>
    </row>
  </sheetData>
  <mergeCells count="12">
    <mergeCell ref="I4:J4"/>
    <mergeCell ref="K4:L4"/>
    <mergeCell ref="N4:O4"/>
    <mergeCell ref="A6:R6"/>
    <mergeCell ref="A3:A5"/>
    <mergeCell ref="B3:B5"/>
    <mergeCell ref="C3:P3"/>
    <mergeCell ref="Q3:Q5"/>
    <mergeCell ref="R3:R5"/>
    <mergeCell ref="C4:D4"/>
    <mergeCell ref="E4:F4"/>
    <mergeCell ref="G4:H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8"/>
  <sheetViews>
    <sheetView zoomScale="70" zoomScaleNormal="70" workbookViewId="0">
      <selection activeCell="R7" sqref="R7"/>
    </sheetView>
  </sheetViews>
  <sheetFormatPr defaultRowHeight="15" x14ac:dyDescent="0.25"/>
  <cols>
    <col min="1" max="1" width="10.7109375" bestFit="1" customWidth="1"/>
    <col min="2" max="2" width="13.85546875" customWidth="1"/>
    <col min="3" max="3" width="14.28515625" customWidth="1"/>
    <col min="4" max="4" width="13.85546875" customWidth="1"/>
    <col min="7" max="8" width="10.140625" bestFit="1" customWidth="1"/>
    <col min="13" max="13" width="11.85546875" customWidth="1"/>
    <col min="16" max="16" width="11.85546875" customWidth="1"/>
    <col min="17" max="17" width="17.5703125" customWidth="1"/>
  </cols>
  <sheetData>
    <row r="1" spans="1:22" x14ac:dyDescent="0.25">
      <c r="A1" s="58"/>
      <c r="B1" s="10"/>
      <c r="C1" s="10"/>
      <c r="D1" s="11"/>
      <c r="E1" s="11"/>
      <c r="F1" s="11"/>
    </row>
    <row r="2" spans="1:22" ht="15.75" thickBot="1" x14ac:dyDescent="0.3"/>
    <row r="3" spans="1:22" ht="15.75" customHeight="1" thickBot="1" x14ac:dyDescent="0.3">
      <c r="A3" s="112" t="s">
        <v>32</v>
      </c>
      <c r="B3" s="86" t="s">
        <v>31</v>
      </c>
      <c r="C3" s="89" t="s">
        <v>44</v>
      </c>
      <c r="D3" s="90"/>
      <c r="E3" s="91"/>
      <c r="F3" s="91"/>
      <c r="G3" s="90"/>
      <c r="H3" s="90"/>
      <c r="I3" s="90"/>
      <c r="J3" s="90"/>
      <c r="K3" s="91"/>
      <c r="L3" s="91"/>
      <c r="M3" s="90"/>
      <c r="N3" s="91"/>
      <c r="O3" s="91"/>
      <c r="P3" s="92"/>
      <c r="Q3" s="101" t="s">
        <v>16</v>
      </c>
      <c r="R3" s="104" t="s">
        <v>15</v>
      </c>
    </row>
    <row r="4" spans="1:22" ht="63" customHeight="1" thickBot="1" x14ac:dyDescent="0.3">
      <c r="A4" s="113"/>
      <c r="B4" s="87"/>
      <c r="C4" s="93" t="s">
        <v>17</v>
      </c>
      <c r="D4" s="94"/>
      <c r="E4" s="95" t="s">
        <v>34</v>
      </c>
      <c r="F4" s="96"/>
      <c r="G4" s="97" t="s">
        <v>28</v>
      </c>
      <c r="H4" s="98"/>
      <c r="I4" s="93" t="s">
        <v>18</v>
      </c>
      <c r="J4" s="99"/>
      <c r="K4" s="95" t="s">
        <v>10</v>
      </c>
      <c r="L4" s="107"/>
      <c r="M4" s="18" t="s">
        <v>11</v>
      </c>
      <c r="N4" s="95" t="s">
        <v>13</v>
      </c>
      <c r="O4" s="108"/>
      <c r="P4" s="18" t="s">
        <v>14</v>
      </c>
      <c r="Q4" s="102"/>
      <c r="R4" s="105"/>
      <c r="V4" s="70"/>
    </row>
    <row r="5" spans="1:22" ht="27.75" customHeight="1" thickBot="1" x14ac:dyDescent="0.3">
      <c r="A5" s="113"/>
      <c r="B5" s="114"/>
      <c r="C5" s="48" t="s">
        <v>19</v>
      </c>
      <c r="D5" s="49" t="s">
        <v>20</v>
      </c>
      <c r="E5" s="50" t="s">
        <v>19</v>
      </c>
      <c r="F5" s="51" t="s">
        <v>20</v>
      </c>
      <c r="G5" s="52" t="s">
        <v>21</v>
      </c>
      <c r="H5" s="48" t="s">
        <v>22</v>
      </c>
      <c r="I5" s="48" t="s">
        <v>23</v>
      </c>
      <c r="J5" s="49" t="s">
        <v>24</v>
      </c>
      <c r="K5" s="53" t="s">
        <v>29</v>
      </c>
      <c r="L5" s="54" t="s">
        <v>30</v>
      </c>
      <c r="M5" s="55" t="s">
        <v>12</v>
      </c>
      <c r="N5" s="50" t="s">
        <v>25</v>
      </c>
      <c r="O5" s="51" t="s">
        <v>26</v>
      </c>
      <c r="P5" s="56" t="s">
        <v>27</v>
      </c>
      <c r="Q5" s="102"/>
      <c r="R5" s="105"/>
      <c r="V5" s="70"/>
    </row>
    <row r="6" spans="1:22" ht="24" thickBot="1" x14ac:dyDescent="0.4">
      <c r="A6" s="109" t="s">
        <v>33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1:22" x14ac:dyDescent="0.25">
      <c r="A7" s="71">
        <f>DATE(2010,11,1)</f>
        <v>40483</v>
      </c>
      <c r="B7" s="63">
        <v>7</v>
      </c>
      <c r="C7" s="63">
        <v>70</v>
      </c>
      <c r="D7" s="63">
        <v>40</v>
      </c>
      <c r="E7" s="63">
        <v>64</v>
      </c>
      <c r="F7" s="63">
        <v>40</v>
      </c>
      <c r="G7" s="62">
        <f>C7-E7</f>
        <v>6</v>
      </c>
      <c r="H7" s="62">
        <f>D7-F7</f>
        <v>0</v>
      </c>
      <c r="I7" s="62">
        <v>14</v>
      </c>
      <c r="J7" s="62">
        <v>7</v>
      </c>
      <c r="K7" s="63">
        <v>12.3</v>
      </c>
      <c r="L7" s="63">
        <v>6.5</v>
      </c>
      <c r="M7" s="62">
        <v>1000</v>
      </c>
      <c r="N7" s="63">
        <v>820</v>
      </c>
      <c r="O7" s="63">
        <v>790</v>
      </c>
      <c r="P7" s="63">
        <f>N7-O7</f>
        <v>30</v>
      </c>
      <c r="Q7" s="63">
        <v>8</v>
      </c>
      <c r="R7" s="63"/>
    </row>
    <row r="8" spans="1:22" x14ac:dyDescent="0.25">
      <c r="A8" s="72">
        <f>DATE(2010,11,2)</f>
        <v>40484</v>
      </c>
      <c r="B8" s="64">
        <v>8</v>
      </c>
      <c r="C8" s="63">
        <v>70</v>
      </c>
      <c r="D8" s="63">
        <v>40</v>
      </c>
      <c r="E8" s="64">
        <v>65</v>
      </c>
      <c r="F8" s="64">
        <v>38</v>
      </c>
      <c r="G8" s="62">
        <f>C8-E8</f>
        <v>5</v>
      </c>
      <c r="H8" s="62">
        <f>D8-F8</f>
        <v>2</v>
      </c>
      <c r="I8" s="62">
        <v>14</v>
      </c>
      <c r="J8" s="62">
        <v>7</v>
      </c>
      <c r="K8" s="64">
        <v>12.6</v>
      </c>
      <c r="L8" s="64">
        <v>6.7</v>
      </c>
      <c r="M8" s="62">
        <v>1000</v>
      </c>
      <c r="N8" s="64">
        <v>850</v>
      </c>
      <c r="O8" s="64">
        <v>800</v>
      </c>
      <c r="P8" s="63">
        <f>N8-O8</f>
        <v>50</v>
      </c>
      <c r="Q8" s="64">
        <v>7</v>
      </c>
      <c r="R8" s="64"/>
    </row>
  </sheetData>
  <mergeCells count="12">
    <mergeCell ref="I4:J4"/>
    <mergeCell ref="K4:L4"/>
    <mergeCell ref="N4:O4"/>
    <mergeCell ref="A6:R6"/>
    <mergeCell ref="A3:A5"/>
    <mergeCell ref="B3:B5"/>
    <mergeCell ref="C3:P3"/>
    <mergeCell ref="Q3:Q5"/>
    <mergeCell ref="R3:R5"/>
    <mergeCell ref="C4:D4"/>
    <mergeCell ref="E4:F4"/>
    <mergeCell ref="G4:H4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231"/>
  <sheetViews>
    <sheetView topLeftCell="B1" zoomScale="70" zoomScaleNormal="70" workbookViewId="0">
      <selection activeCell="D29" sqref="D29"/>
    </sheetView>
  </sheetViews>
  <sheetFormatPr defaultRowHeight="15" x14ac:dyDescent="0.25"/>
  <cols>
    <col min="2" max="2" width="13.85546875" customWidth="1"/>
    <col min="3" max="3" width="11.42578125" customWidth="1"/>
    <col min="4" max="4" width="10.42578125" customWidth="1"/>
    <col min="7" max="8" width="10.140625" bestFit="1" customWidth="1"/>
    <col min="13" max="13" width="11.85546875" customWidth="1"/>
    <col min="16" max="16" width="11.85546875" customWidth="1"/>
    <col min="17" max="17" width="17.5703125" customWidth="1"/>
  </cols>
  <sheetData>
    <row r="1" spans="1:21" ht="18.75" thickBot="1" x14ac:dyDescent="0.3">
      <c r="A1" s="1" t="s">
        <v>1</v>
      </c>
      <c r="B1" s="1" t="s">
        <v>0</v>
      </c>
      <c r="C1" s="1" t="s">
        <v>2</v>
      </c>
      <c r="D1" s="1" t="s">
        <v>3</v>
      </c>
      <c r="E1" s="2" t="s">
        <v>4</v>
      </c>
      <c r="F1" s="2" t="s">
        <v>5</v>
      </c>
    </row>
    <row r="2" spans="1:21" x14ac:dyDescent="0.25">
      <c r="A2" s="3"/>
      <c r="B2" s="3"/>
      <c r="C2" s="3"/>
      <c r="D2" s="3"/>
      <c r="E2" s="3"/>
      <c r="F2" s="4"/>
    </row>
    <row r="3" spans="1:21" x14ac:dyDescent="0.25">
      <c r="A3" s="14">
        <v>7</v>
      </c>
      <c r="B3" s="5">
        <f>(20-B5)/(20-(-17))</f>
        <v>0.35135135135135137</v>
      </c>
      <c r="C3" s="5">
        <f>POWER(B3,0.8)</f>
        <v>0.43310510481321651</v>
      </c>
      <c r="D3" s="6">
        <f>F3+(150-95)*B3</f>
        <v>70.785285267042241</v>
      </c>
      <c r="E3" s="6">
        <f>F3-(95-70)*B3</f>
        <v>42.677177158934136</v>
      </c>
      <c r="F3" s="7">
        <f>20+(95-70)*B3/2+62.5*C3</f>
        <v>51.460960942717918</v>
      </c>
    </row>
    <row r="4" spans="1:21" ht="15.75" thickBot="1" x14ac:dyDescent="0.3">
      <c r="A4" s="57" t="s">
        <v>32</v>
      </c>
      <c r="B4" s="59">
        <v>1</v>
      </c>
      <c r="C4" s="59">
        <f>B4+1</f>
        <v>2</v>
      </c>
      <c r="D4" s="59">
        <f t="shared" ref="D4:U4" si="0">C4+1</f>
        <v>3</v>
      </c>
      <c r="E4" s="59">
        <f t="shared" si="0"/>
        <v>4</v>
      </c>
      <c r="F4" s="59">
        <f t="shared" si="0"/>
        <v>5</v>
      </c>
      <c r="G4" s="59">
        <f t="shared" si="0"/>
        <v>6</v>
      </c>
      <c r="H4" s="59">
        <f t="shared" si="0"/>
        <v>7</v>
      </c>
      <c r="I4" s="59">
        <f t="shared" si="0"/>
        <v>8</v>
      </c>
      <c r="J4" s="59">
        <f t="shared" si="0"/>
        <v>9</v>
      </c>
      <c r="K4" s="59">
        <f t="shared" si="0"/>
        <v>10</v>
      </c>
      <c r="L4" s="59">
        <f t="shared" si="0"/>
        <v>11</v>
      </c>
      <c r="M4" s="59">
        <f t="shared" si="0"/>
        <v>12</v>
      </c>
      <c r="N4" s="59">
        <f t="shared" si="0"/>
        <v>13</v>
      </c>
      <c r="O4" s="59">
        <f t="shared" si="0"/>
        <v>14</v>
      </c>
      <c r="P4" s="59">
        <f t="shared" si="0"/>
        <v>15</v>
      </c>
      <c r="Q4" s="59">
        <f t="shared" si="0"/>
        <v>16</v>
      </c>
      <c r="R4" s="59">
        <f t="shared" si="0"/>
        <v>17</v>
      </c>
      <c r="S4" s="59">
        <f t="shared" si="0"/>
        <v>18</v>
      </c>
      <c r="T4" s="59">
        <f t="shared" si="0"/>
        <v>19</v>
      </c>
      <c r="U4" s="59">
        <f t="shared" si="0"/>
        <v>20</v>
      </c>
    </row>
    <row r="5" spans="1:21" ht="15.75" thickBot="1" x14ac:dyDescent="0.3">
      <c r="A5" s="60" t="s">
        <v>35</v>
      </c>
      <c r="B5" s="67">
        <v>7</v>
      </c>
      <c r="C5" s="68">
        <v>7</v>
      </c>
      <c r="D5" s="68">
        <v>7</v>
      </c>
      <c r="E5" s="68">
        <v>7</v>
      </c>
      <c r="F5" s="68">
        <v>7</v>
      </c>
      <c r="G5" s="68">
        <v>7</v>
      </c>
      <c r="H5" s="68">
        <v>7</v>
      </c>
      <c r="I5" s="68">
        <v>7</v>
      </c>
      <c r="J5" s="68">
        <v>7</v>
      </c>
      <c r="K5" s="68">
        <v>7</v>
      </c>
      <c r="L5" s="68">
        <v>7</v>
      </c>
      <c r="M5" s="68">
        <v>7</v>
      </c>
      <c r="N5" s="68">
        <v>7</v>
      </c>
      <c r="O5" s="68">
        <v>7</v>
      </c>
      <c r="P5" s="68">
        <v>7</v>
      </c>
      <c r="Q5" s="68">
        <v>7</v>
      </c>
      <c r="R5" s="68">
        <v>7</v>
      </c>
      <c r="S5" s="69">
        <v>7</v>
      </c>
      <c r="T5" s="69">
        <v>7</v>
      </c>
      <c r="U5" s="69">
        <v>7</v>
      </c>
    </row>
    <row r="6" spans="1:21" ht="15.75" thickBot="1" x14ac:dyDescent="0.3">
      <c r="A6" s="1" t="s">
        <v>0</v>
      </c>
      <c r="B6" s="10">
        <f>(20-B5)/(20-(-17))</f>
        <v>0.35135135135135137</v>
      </c>
      <c r="C6" s="10">
        <f t="shared" ref="C6:U6" si="1">(20-C5)/(20-(-17))</f>
        <v>0.35135135135135137</v>
      </c>
      <c r="D6" s="10">
        <f t="shared" si="1"/>
        <v>0.35135135135135137</v>
      </c>
      <c r="E6" s="10">
        <f t="shared" si="1"/>
        <v>0.35135135135135137</v>
      </c>
      <c r="F6" s="10">
        <f t="shared" si="1"/>
        <v>0.35135135135135137</v>
      </c>
      <c r="G6" s="10">
        <f t="shared" si="1"/>
        <v>0.35135135135135137</v>
      </c>
      <c r="H6" s="10">
        <f t="shared" si="1"/>
        <v>0.35135135135135137</v>
      </c>
      <c r="I6" s="10">
        <f t="shared" si="1"/>
        <v>0.35135135135135137</v>
      </c>
      <c r="J6" s="10">
        <f t="shared" si="1"/>
        <v>0.35135135135135137</v>
      </c>
      <c r="K6" s="10">
        <f t="shared" si="1"/>
        <v>0.35135135135135137</v>
      </c>
      <c r="L6" s="10">
        <f t="shared" si="1"/>
        <v>0.35135135135135137</v>
      </c>
      <c r="M6" s="10">
        <f t="shared" si="1"/>
        <v>0.35135135135135137</v>
      </c>
      <c r="N6" s="10">
        <f t="shared" si="1"/>
        <v>0.35135135135135137</v>
      </c>
      <c r="O6" s="10">
        <f t="shared" si="1"/>
        <v>0.35135135135135137</v>
      </c>
      <c r="P6" s="10">
        <f t="shared" si="1"/>
        <v>0.35135135135135137</v>
      </c>
      <c r="Q6" s="10">
        <f t="shared" si="1"/>
        <v>0.35135135135135137</v>
      </c>
      <c r="R6" s="10">
        <f t="shared" si="1"/>
        <v>0.35135135135135137</v>
      </c>
      <c r="S6" s="10">
        <f t="shared" si="1"/>
        <v>0.35135135135135137</v>
      </c>
      <c r="T6" s="10">
        <f t="shared" si="1"/>
        <v>0.35135135135135137</v>
      </c>
      <c r="U6" s="10">
        <f t="shared" si="1"/>
        <v>0.35135135135135137</v>
      </c>
    </row>
    <row r="7" spans="1:21" ht="18" thickBot="1" x14ac:dyDescent="0.3">
      <c r="A7" s="1" t="s">
        <v>2</v>
      </c>
      <c r="B7" s="10">
        <f>POWER(B6,0.8)</f>
        <v>0.43310510481321651</v>
      </c>
      <c r="C7" s="10">
        <f t="shared" ref="C7:U7" si="2">POWER(C6,0.8)</f>
        <v>0.43310510481321651</v>
      </c>
      <c r="D7" s="10">
        <f t="shared" si="2"/>
        <v>0.43310510481321651</v>
      </c>
      <c r="E7" s="10">
        <f t="shared" si="2"/>
        <v>0.43310510481321651</v>
      </c>
      <c r="F7" s="10">
        <f t="shared" si="2"/>
        <v>0.43310510481321651</v>
      </c>
      <c r="G7" s="10">
        <f t="shared" si="2"/>
        <v>0.43310510481321651</v>
      </c>
      <c r="H7" s="10">
        <f t="shared" si="2"/>
        <v>0.43310510481321651</v>
      </c>
      <c r="I7" s="10">
        <f t="shared" si="2"/>
        <v>0.43310510481321651</v>
      </c>
      <c r="J7" s="10">
        <f t="shared" si="2"/>
        <v>0.43310510481321651</v>
      </c>
      <c r="K7" s="10">
        <f t="shared" si="2"/>
        <v>0.43310510481321651</v>
      </c>
      <c r="L7" s="10">
        <f t="shared" si="2"/>
        <v>0.43310510481321651</v>
      </c>
      <c r="M7" s="10">
        <f t="shared" si="2"/>
        <v>0.43310510481321651</v>
      </c>
      <c r="N7" s="10">
        <f t="shared" si="2"/>
        <v>0.43310510481321651</v>
      </c>
      <c r="O7" s="10">
        <f t="shared" si="2"/>
        <v>0.43310510481321651</v>
      </c>
      <c r="P7" s="10">
        <f t="shared" si="2"/>
        <v>0.43310510481321651</v>
      </c>
      <c r="Q7" s="10">
        <f t="shared" si="2"/>
        <v>0.43310510481321651</v>
      </c>
      <c r="R7" s="10">
        <f t="shared" si="2"/>
        <v>0.43310510481321651</v>
      </c>
      <c r="S7" s="10">
        <f t="shared" si="2"/>
        <v>0.43310510481321651</v>
      </c>
      <c r="T7" s="10">
        <f t="shared" si="2"/>
        <v>0.43310510481321651</v>
      </c>
      <c r="U7" s="10">
        <f t="shared" si="2"/>
        <v>0.43310510481321651</v>
      </c>
    </row>
    <row r="8" spans="1:21" ht="18.75" thickBot="1" x14ac:dyDescent="0.3">
      <c r="A8" s="1" t="s">
        <v>3</v>
      </c>
      <c r="B8" s="10">
        <f>B10+(150-95)*B6</f>
        <v>70.785285267042241</v>
      </c>
      <c r="C8" s="10">
        <f t="shared" ref="C8:U8" si="3">C10+(150-95)*C6</f>
        <v>70.785285267042241</v>
      </c>
      <c r="D8" s="10">
        <f t="shared" si="3"/>
        <v>70.785285267042241</v>
      </c>
      <c r="E8" s="10">
        <f t="shared" si="3"/>
        <v>70.785285267042241</v>
      </c>
      <c r="F8" s="10">
        <f t="shared" si="3"/>
        <v>70.785285267042241</v>
      </c>
      <c r="G8" s="10">
        <f t="shared" si="3"/>
        <v>70.785285267042241</v>
      </c>
      <c r="H8" s="10">
        <f t="shared" si="3"/>
        <v>70.785285267042241</v>
      </c>
      <c r="I8" s="10">
        <f t="shared" si="3"/>
        <v>70.785285267042241</v>
      </c>
      <c r="J8" s="10">
        <f t="shared" si="3"/>
        <v>70.785285267042241</v>
      </c>
      <c r="K8" s="10">
        <f t="shared" si="3"/>
        <v>70.785285267042241</v>
      </c>
      <c r="L8" s="10">
        <f t="shared" si="3"/>
        <v>70.785285267042241</v>
      </c>
      <c r="M8" s="10">
        <f t="shared" si="3"/>
        <v>70.785285267042241</v>
      </c>
      <c r="N8" s="10">
        <f t="shared" si="3"/>
        <v>70.785285267042241</v>
      </c>
      <c r="O8" s="10">
        <f t="shared" si="3"/>
        <v>70.785285267042241</v>
      </c>
      <c r="P8" s="10">
        <f t="shared" si="3"/>
        <v>70.785285267042241</v>
      </c>
      <c r="Q8" s="10">
        <f t="shared" si="3"/>
        <v>70.785285267042241</v>
      </c>
      <c r="R8" s="10">
        <f t="shared" si="3"/>
        <v>70.785285267042241</v>
      </c>
      <c r="S8" s="10">
        <f t="shared" si="3"/>
        <v>70.785285267042241</v>
      </c>
      <c r="T8" s="10">
        <f t="shared" si="3"/>
        <v>70.785285267042241</v>
      </c>
      <c r="U8" s="10">
        <f t="shared" si="3"/>
        <v>70.785285267042241</v>
      </c>
    </row>
    <row r="9" spans="1:21" ht="18.75" thickBot="1" x14ac:dyDescent="0.3">
      <c r="A9" s="2" t="s">
        <v>4</v>
      </c>
      <c r="B9" s="10">
        <f>B10-(95-70)*B6</f>
        <v>42.677177158934136</v>
      </c>
      <c r="C9" s="10">
        <f t="shared" ref="C9:U9" si="4">C10-(95-70)*C6</f>
        <v>42.677177158934136</v>
      </c>
      <c r="D9" s="10">
        <f t="shared" si="4"/>
        <v>42.677177158934136</v>
      </c>
      <c r="E9" s="10">
        <f t="shared" si="4"/>
        <v>42.677177158934136</v>
      </c>
      <c r="F9" s="10">
        <f t="shared" si="4"/>
        <v>42.677177158934136</v>
      </c>
      <c r="G9" s="10">
        <f t="shared" si="4"/>
        <v>42.677177158934136</v>
      </c>
      <c r="H9" s="10">
        <f t="shared" si="4"/>
        <v>42.677177158934136</v>
      </c>
      <c r="I9" s="10">
        <f t="shared" si="4"/>
        <v>42.677177158934136</v>
      </c>
      <c r="J9" s="10">
        <f t="shared" si="4"/>
        <v>42.677177158934136</v>
      </c>
      <c r="K9" s="10">
        <f t="shared" si="4"/>
        <v>42.677177158934136</v>
      </c>
      <c r="L9" s="10">
        <f t="shared" si="4"/>
        <v>42.677177158934136</v>
      </c>
      <c r="M9" s="10">
        <f t="shared" si="4"/>
        <v>42.677177158934136</v>
      </c>
      <c r="N9" s="10">
        <f t="shared" si="4"/>
        <v>42.677177158934136</v>
      </c>
      <c r="O9" s="10">
        <f t="shared" si="4"/>
        <v>42.677177158934136</v>
      </c>
      <c r="P9" s="10">
        <f t="shared" si="4"/>
        <v>42.677177158934136</v>
      </c>
      <c r="Q9" s="10">
        <f t="shared" si="4"/>
        <v>42.677177158934136</v>
      </c>
      <c r="R9" s="10">
        <f t="shared" si="4"/>
        <v>42.677177158934136</v>
      </c>
      <c r="S9" s="10">
        <f t="shared" si="4"/>
        <v>42.677177158934136</v>
      </c>
      <c r="T9" s="10">
        <f t="shared" si="4"/>
        <v>42.677177158934136</v>
      </c>
      <c r="U9" s="10">
        <f t="shared" si="4"/>
        <v>42.677177158934136</v>
      </c>
    </row>
    <row r="10" spans="1:21" ht="18.75" thickBot="1" x14ac:dyDescent="0.3">
      <c r="A10" s="2" t="s">
        <v>5</v>
      </c>
      <c r="B10" s="10">
        <f>20+(95-70)*B6/2+62.5*B7</f>
        <v>51.460960942717918</v>
      </c>
      <c r="C10" s="10">
        <f>20+(95-70)*C6/2+62.5*C7</f>
        <v>51.460960942717918</v>
      </c>
      <c r="D10" s="10">
        <f t="shared" ref="D10:U10" si="5">20+(95-70)*D6/2+62.5*D7</f>
        <v>51.460960942717918</v>
      </c>
      <c r="E10" s="10">
        <f t="shared" si="5"/>
        <v>51.460960942717918</v>
      </c>
      <c r="F10" s="10">
        <f t="shared" si="5"/>
        <v>51.460960942717918</v>
      </c>
      <c r="G10" s="10">
        <f t="shared" si="5"/>
        <v>51.460960942717918</v>
      </c>
      <c r="H10" s="10">
        <f t="shared" si="5"/>
        <v>51.460960942717918</v>
      </c>
      <c r="I10" s="10">
        <f t="shared" si="5"/>
        <v>51.460960942717918</v>
      </c>
      <c r="J10" s="10">
        <f t="shared" si="5"/>
        <v>51.460960942717918</v>
      </c>
      <c r="K10" s="10">
        <f t="shared" si="5"/>
        <v>51.460960942717918</v>
      </c>
      <c r="L10" s="10">
        <f t="shared" si="5"/>
        <v>51.460960942717918</v>
      </c>
      <c r="M10" s="10">
        <f t="shared" si="5"/>
        <v>51.460960942717918</v>
      </c>
      <c r="N10" s="10">
        <f t="shared" si="5"/>
        <v>51.460960942717918</v>
      </c>
      <c r="O10" s="10">
        <f t="shared" si="5"/>
        <v>51.460960942717918</v>
      </c>
      <c r="P10" s="10">
        <f t="shared" si="5"/>
        <v>51.460960942717918</v>
      </c>
      <c r="Q10" s="10">
        <f t="shared" si="5"/>
        <v>51.460960942717918</v>
      </c>
      <c r="R10" s="10">
        <f t="shared" si="5"/>
        <v>51.460960942717918</v>
      </c>
      <c r="S10" s="10">
        <f t="shared" si="5"/>
        <v>51.460960942717918</v>
      </c>
      <c r="T10" s="10">
        <f t="shared" si="5"/>
        <v>51.460960942717918</v>
      </c>
      <c r="U10" s="10">
        <f t="shared" si="5"/>
        <v>51.460960942717918</v>
      </c>
    </row>
    <row r="11" spans="1:21" x14ac:dyDescent="0.25">
      <c r="A11" s="58"/>
      <c r="B11" s="10"/>
      <c r="C11" s="10"/>
      <c r="D11" s="11"/>
      <c r="E11" s="11"/>
      <c r="F11" s="11"/>
    </row>
    <row r="12" spans="1:21" ht="15.75" thickBot="1" x14ac:dyDescent="0.3"/>
    <row r="13" spans="1:21" ht="15.75" customHeight="1" thickBot="1" x14ac:dyDescent="0.3">
      <c r="A13" s="112" t="s">
        <v>32</v>
      </c>
      <c r="B13" s="86" t="s">
        <v>31</v>
      </c>
      <c r="C13" s="89" t="s">
        <v>8</v>
      </c>
      <c r="D13" s="90"/>
      <c r="E13" s="91"/>
      <c r="F13" s="91"/>
      <c r="G13" s="90"/>
      <c r="H13" s="90"/>
      <c r="I13" s="90"/>
      <c r="J13" s="90"/>
      <c r="K13" s="91"/>
      <c r="L13" s="91"/>
      <c r="M13" s="90"/>
      <c r="N13" s="91"/>
      <c r="O13" s="91"/>
      <c r="P13" s="92"/>
      <c r="Q13" s="101" t="s">
        <v>16</v>
      </c>
      <c r="R13" s="104" t="s">
        <v>15</v>
      </c>
    </row>
    <row r="14" spans="1:21" ht="80.25" customHeight="1" thickBot="1" x14ac:dyDescent="0.3">
      <c r="A14" s="113"/>
      <c r="B14" s="87"/>
      <c r="C14" s="93" t="s">
        <v>17</v>
      </c>
      <c r="D14" s="94"/>
      <c r="E14" s="95" t="s">
        <v>34</v>
      </c>
      <c r="F14" s="96"/>
      <c r="G14" s="97" t="s">
        <v>28</v>
      </c>
      <c r="H14" s="98"/>
      <c r="I14" s="93" t="s">
        <v>18</v>
      </c>
      <c r="J14" s="99"/>
      <c r="K14" s="95" t="s">
        <v>10</v>
      </c>
      <c r="L14" s="107"/>
      <c r="M14" s="18" t="s">
        <v>11</v>
      </c>
      <c r="N14" s="95" t="s">
        <v>13</v>
      </c>
      <c r="O14" s="108"/>
      <c r="P14" s="18" t="s">
        <v>14</v>
      </c>
      <c r="Q14" s="102"/>
      <c r="R14" s="105"/>
    </row>
    <row r="15" spans="1:21" ht="33" customHeight="1" thickBot="1" x14ac:dyDescent="0.3">
      <c r="A15" s="113"/>
      <c r="B15" s="114"/>
      <c r="C15" s="48" t="s">
        <v>19</v>
      </c>
      <c r="D15" s="49" t="s">
        <v>20</v>
      </c>
      <c r="E15" s="50" t="s">
        <v>19</v>
      </c>
      <c r="F15" s="51" t="s">
        <v>20</v>
      </c>
      <c r="G15" s="52" t="s">
        <v>21</v>
      </c>
      <c r="H15" s="48" t="s">
        <v>22</v>
      </c>
      <c r="I15" s="48" t="s">
        <v>23</v>
      </c>
      <c r="J15" s="49" t="s">
        <v>24</v>
      </c>
      <c r="K15" s="53" t="s">
        <v>29</v>
      </c>
      <c r="L15" s="54" t="s">
        <v>30</v>
      </c>
      <c r="M15" s="55" t="s">
        <v>12</v>
      </c>
      <c r="N15" s="50" t="s">
        <v>25</v>
      </c>
      <c r="O15" s="51" t="s">
        <v>26</v>
      </c>
      <c r="P15" s="56" t="s">
        <v>27</v>
      </c>
      <c r="Q15" s="102"/>
      <c r="R15" s="105"/>
    </row>
    <row r="16" spans="1:21" ht="24" thickBot="1" x14ac:dyDescent="0.4">
      <c r="A16" s="109" t="s">
        <v>33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1"/>
    </row>
    <row r="17" spans="1:18" x14ac:dyDescent="0.25">
      <c r="A17" s="65">
        <v>1</v>
      </c>
      <c r="B17" s="63">
        <f>B5</f>
        <v>7</v>
      </c>
      <c r="C17" s="63">
        <f>B8</f>
        <v>70.785285267042241</v>
      </c>
      <c r="D17" s="63">
        <f>B9</f>
        <v>42.677177158934136</v>
      </c>
      <c r="E17" s="63"/>
      <c r="F17" s="63"/>
      <c r="G17" s="62">
        <f>C17-E17</f>
        <v>70.785285267042241</v>
      </c>
      <c r="H17" s="62">
        <f>D17-F17</f>
        <v>42.677177158934136</v>
      </c>
      <c r="I17" s="62">
        <v>18</v>
      </c>
      <c r="J17" s="62">
        <v>4</v>
      </c>
      <c r="K17" s="63"/>
      <c r="L17" s="63"/>
      <c r="M17" s="62">
        <v>2566</v>
      </c>
      <c r="N17" s="63"/>
      <c r="O17" s="63"/>
      <c r="P17" s="63"/>
      <c r="Q17" s="63"/>
      <c r="R17" s="63"/>
    </row>
    <row r="18" spans="1:18" x14ac:dyDescent="0.25">
      <c r="A18" s="66">
        <v>2</v>
      </c>
      <c r="B18" s="64">
        <f>C5</f>
        <v>7</v>
      </c>
      <c r="C18" s="64">
        <f>C8</f>
        <v>70.785285267042241</v>
      </c>
      <c r="D18" s="63">
        <f>C9</f>
        <v>42.677177158934136</v>
      </c>
      <c r="E18" s="64"/>
      <c r="F18" s="64"/>
      <c r="G18" s="62">
        <f t="shared" ref="G18:H46" si="6">C18-E18</f>
        <v>70.785285267042241</v>
      </c>
      <c r="H18" s="62">
        <f t="shared" si="6"/>
        <v>42.677177158934136</v>
      </c>
      <c r="I18" s="62">
        <v>18</v>
      </c>
      <c r="J18" s="62">
        <v>4</v>
      </c>
      <c r="K18" s="64"/>
      <c r="L18" s="64"/>
      <c r="M18" s="62">
        <v>2566</v>
      </c>
      <c r="N18" s="64"/>
      <c r="O18" s="64"/>
      <c r="P18" s="64"/>
      <c r="Q18" s="64"/>
      <c r="R18" s="64"/>
    </row>
    <row r="19" spans="1:18" x14ac:dyDescent="0.25">
      <c r="A19" s="66">
        <v>3</v>
      </c>
      <c r="B19" s="64">
        <f>D5</f>
        <v>7</v>
      </c>
      <c r="C19" s="64">
        <f>D8</f>
        <v>70.785285267042241</v>
      </c>
      <c r="D19" s="63">
        <f>D9</f>
        <v>42.677177158934136</v>
      </c>
      <c r="E19" s="64"/>
      <c r="F19" s="64"/>
      <c r="G19" s="62">
        <f t="shared" si="6"/>
        <v>70.785285267042241</v>
      </c>
      <c r="H19" s="62">
        <f t="shared" si="6"/>
        <v>42.677177158934136</v>
      </c>
      <c r="I19" s="62">
        <v>18</v>
      </c>
      <c r="J19" s="62">
        <v>4</v>
      </c>
      <c r="K19" s="64"/>
      <c r="L19" s="64"/>
      <c r="M19" s="62">
        <v>2566</v>
      </c>
      <c r="N19" s="64"/>
      <c r="O19" s="64"/>
      <c r="P19" s="64"/>
      <c r="Q19" s="64"/>
      <c r="R19" s="64"/>
    </row>
    <row r="20" spans="1:18" x14ac:dyDescent="0.25">
      <c r="A20" s="66">
        <v>4</v>
      </c>
      <c r="B20" s="64">
        <f>E5</f>
        <v>7</v>
      </c>
      <c r="C20" s="64">
        <f>E8</f>
        <v>70.785285267042241</v>
      </c>
      <c r="D20" s="63">
        <f>E9</f>
        <v>42.677177158934136</v>
      </c>
      <c r="E20" s="64"/>
      <c r="F20" s="64"/>
      <c r="G20" s="62">
        <f t="shared" si="6"/>
        <v>70.785285267042241</v>
      </c>
      <c r="H20" s="62">
        <f t="shared" si="6"/>
        <v>42.677177158934136</v>
      </c>
      <c r="I20" s="62">
        <v>18</v>
      </c>
      <c r="J20" s="62">
        <v>4</v>
      </c>
      <c r="K20" s="64"/>
      <c r="L20" s="64"/>
      <c r="M20" s="62">
        <v>2566</v>
      </c>
      <c r="N20" s="64"/>
      <c r="O20" s="64"/>
      <c r="P20" s="64"/>
      <c r="Q20" s="64"/>
      <c r="R20" s="64"/>
    </row>
    <row r="21" spans="1:18" x14ac:dyDescent="0.25">
      <c r="A21" s="66">
        <v>5</v>
      </c>
      <c r="B21" s="64">
        <f>F5</f>
        <v>7</v>
      </c>
      <c r="C21" s="64">
        <f>F8</f>
        <v>70.785285267042241</v>
      </c>
      <c r="D21" s="64">
        <f>F9</f>
        <v>42.677177158934136</v>
      </c>
      <c r="E21" s="64"/>
      <c r="F21" s="64"/>
      <c r="G21" s="62">
        <f t="shared" si="6"/>
        <v>70.785285267042241</v>
      </c>
      <c r="H21" s="62">
        <f t="shared" si="6"/>
        <v>42.677177158934136</v>
      </c>
      <c r="I21" s="62">
        <v>18</v>
      </c>
      <c r="J21" s="62">
        <v>4</v>
      </c>
      <c r="K21" s="64"/>
      <c r="L21" s="64"/>
      <c r="M21" s="62">
        <v>2566</v>
      </c>
      <c r="N21" s="64"/>
      <c r="O21" s="64"/>
      <c r="P21" s="64"/>
      <c r="Q21" s="64"/>
      <c r="R21" s="64"/>
    </row>
    <row r="22" spans="1:18" x14ac:dyDescent="0.25">
      <c r="A22" s="66">
        <v>6</v>
      </c>
      <c r="B22" s="64">
        <f>G5</f>
        <v>7</v>
      </c>
      <c r="C22" s="64">
        <f>G8</f>
        <v>70.785285267042241</v>
      </c>
      <c r="D22" s="64">
        <f>G9</f>
        <v>42.677177158934136</v>
      </c>
      <c r="E22" s="64"/>
      <c r="F22" s="64"/>
      <c r="G22" s="62">
        <f t="shared" si="6"/>
        <v>70.785285267042241</v>
      </c>
      <c r="H22" s="62">
        <f t="shared" si="6"/>
        <v>42.677177158934136</v>
      </c>
      <c r="I22" s="62">
        <v>18</v>
      </c>
      <c r="J22" s="62">
        <v>4</v>
      </c>
      <c r="K22" s="64"/>
      <c r="L22" s="64"/>
      <c r="M22" s="62">
        <v>2566</v>
      </c>
      <c r="N22" s="64"/>
      <c r="O22" s="64"/>
      <c r="P22" s="64"/>
      <c r="Q22" s="64"/>
      <c r="R22" s="64"/>
    </row>
    <row r="23" spans="1:18" x14ac:dyDescent="0.25">
      <c r="A23" s="66">
        <v>7</v>
      </c>
      <c r="B23" s="64">
        <f>H5</f>
        <v>7</v>
      </c>
      <c r="C23" s="64">
        <f>H8</f>
        <v>70.785285267042241</v>
      </c>
      <c r="D23" s="64">
        <f>H9</f>
        <v>42.677177158934136</v>
      </c>
      <c r="E23" s="64"/>
      <c r="F23" s="64"/>
      <c r="G23" s="62">
        <f t="shared" si="6"/>
        <v>70.785285267042241</v>
      </c>
      <c r="H23" s="62">
        <f t="shared" si="6"/>
        <v>42.677177158934136</v>
      </c>
      <c r="I23" s="62">
        <v>18</v>
      </c>
      <c r="J23" s="62">
        <v>4</v>
      </c>
      <c r="K23" s="64"/>
      <c r="L23" s="64"/>
      <c r="M23" s="62">
        <v>2566</v>
      </c>
      <c r="N23" s="64"/>
      <c r="O23" s="64"/>
      <c r="P23" s="64"/>
      <c r="Q23" s="64"/>
      <c r="R23" s="64"/>
    </row>
    <row r="24" spans="1:18" x14ac:dyDescent="0.25">
      <c r="A24" s="66">
        <v>8</v>
      </c>
      <c r="B24" s="64">
        <f>I5</f>
        <v>7</v>
      </c>
      <c r="C24" s="64">
        <f>I8</f>
        <v>70.785285267042241</v>
      </c>
      <c r="D24" s="64">
        <f>I9</f>
        <v>42.677177158934136</v>
      </c>
      <c r="E24" s="64"/>
      <c r="F24" s="64"/>
      <c r="G24" s="62">
        <f t="shared" si="6"/>
        <v>70.785285267042241</v>
      </c>
      <c r="H24" s="62">
        <f t="shared" si="6"/>
        <v>42.677177158934136</v>
      </c>
      <c r="I24" s="62">
        <v>18</v>
      </c>
      <c r="J24" s="62">
        <v>4</v>
      </c>
      <c r="K24" s="64"/>
      <c r="L24" s="64"/>
      <c r="M24" s="62">
        <v>2566</v>
      </c>
      <c r="N24" s="64"/>
      <c r="O24" s="64"/>
      <c r="P24" s="64"/>
      <c r="Q24" s="64"/>
      <c r="R24" s="64"/>
    </row>
    <row r="25" spans="1:18" x14ac:dyDescent="0.25">
      <c r="A25" s="66">
        <v>9</v>
      </c>
      <c r="B25" s="64">
        <f>J5</f>
        <v>7</v>
      </c>
      <c r="C25" s="64">
        <f>J8</f>
        <v>70.785285267042241</v>
      </c>
      <c r="D25" s="64">
        <f>J9</f>
        <v>42.677177158934136</v>
      </c>
      <c r="E25" s="64"/>
      <c r="F25" s="64"/>
      <c r="G25" s="62">
        <f t="shared" si="6"/>
        <v>70.785285267042241</v>
      </c>
      <c r="H25" s="62">
        <f t="shared" si="6"/>
        <v>42.677177158934136</v>
      </c>
      <c r="I25" s="62">
        <v>18</v>
      </c>
      <c r="J25" s="62">
        <v>4</v>
      </c>
      <c r="K25" s="64"/>
      <c r="L25" s="64"/>
      <c r="M25" s="62">
        <v>2566</v>
      </c>
      <c r="N25" s="64"/>
      <c r="O25" s="64"/>
      <c r="P25" s="64"/>
      <c r="Q25" s="64"/>
      <c r="R25" s="64"/>
    </row>
    <row r="26" spans="1:18" x14ac:dyDescent="0.25">
      <c r="A26" s="66">
        <v>10</v>
      </c>
      <c r="B26" s="64">
        <f>K5</f>
        <v>7</v>
      </c>
      <c r="C26" s="64">
        <f>K8</f>
        <v>70.785285267042241</v>
      </c>
      <c r="D26" s="64">
        <f>K9</f>
        <v>42.677177158934136</v>
      </c>
      <c r="E26" s="64"/>
      <c r="F26" s="64"/>
      <c r="G26" s="62">
        <f t="shared" si="6"/>
        <v>70.785285267042241</v>
      </c>
      <c r="H26" s="62">
        <f t="shared" si="6"/>
        <v>42.677177158934136</v>
      </c>
      <c r="I26" s="62">
        <v>18</v>
      </c>
      <c r="J26" s="62">
        <v>4</v>
      </c>
      <c r="K26" s="64"/>
      <c r="L26" s="64"/>
      <c r="M26" s="62">
        <v>2566</v>
      </c>
      <c r="N26" s="64"/>
      <c r="O26" s="64"/>
      <c r="P26" s="64"/>
      <c r="Q26" s="64"/>
      <c r="R26" s="64"/>
    </row>
    <row r="27" spans="1:18" x14ac:dyDescent="0.25">
      <c r="A27" s="66">
        <v>11</v>
      </c>
      <c r="B27" s="64">
        <f>L5</f>
        <v>7</v>
      </c>
      <c r="C27" s="64">
        <f>L8</f>
        <v>70.785285267042241</v>
      </c>
      <c r="D27" s="64">
        <f>L9</f>
        <v>42.677177158934136</v>
      </c>
      <c r="E27" s="64"/>
      <c r="F27" s="64"/>
      <c r="G27" s="62">
        <f t="shared" si="6"/>
        <v>70.785285267042241</v>
      </c>
      <c r="H27" s="62">
        <f t="shared" si="6"/>
        <v>42.677177158934136</v>
      </c>
      <c r="I27" s="62">
        <v>18</v>
      </c>
      <c r="J27" s="62">
        <v>4</v>
      </c>
      <c r="K27" s="64"/>
      <c r="L27" s="64"/>
      <c r="M27" s="62">
        <v>2566</v>
      </c>
      <c r="N27" s="64"/>
      <c r="O27" s="64"/>
      <c r="P27" s="64"/>
      <c r="Q27" s="64"/>
      <c r="R27" s="64"/>
    </row>
    <row r="28" spans="1:18" x14ac:dyDescent="0.25">
      <c r="A28" s="66">
        <f>A27+1</f>
        <v>12</v>
      </c>
      <c r="B28" s="64">
        <f>M5</f>
        <v>7</v>
      </c>
      <c r="C28" s="64">
        <f>M8</f>
        <v>70.785285267042241</v>
      </c>
      <c r="D28" s="64">
        <f>M9</f>
        <v>42.677177158934136</v>
      </c>
      <c r="E28" s="64"/>
      <c r="F28" s="64"/>
      <c r="G28" s="62">
        <f t="shared" si="6"/>
        <v>70.785285267042241</v>
      </c>
      <c r="H28" s="62">
        <f t="shared" si="6"/>
        <v>42.677177158934136</v>
      </c>
      <c r="I28" s="62">
        <v>18</v>
      </c>
      <c r="J28" s="62">
        <v>4</v>
      </c>
      <c r="K28" s="64"/>
      <c r="L28" s="64"/>
      <c r="M28" s="62">
        <v>2566</v>
      </c>
      <c r="N28" s="64"/>
      <c r="O28" s="64"/>
      <c r="P28" s="64"/>
      <c r="Q28" s="64"/>
      <c r="R28" s="64"/>
    </row>
    <row r="29" spans="1:18" x14ac:dyDescent="0.25">
      <c r="A29" s="66">
        <f t="shared" ref="A29:A43" si="7">A28+1</f>
        <v>13</v>
      </c>
      <c r="B29" s="64">
        <f>N5</f>
        <v>7</v>
      </c>
      <c r="C29" s="64">
        <f>N8</f>
        <v>70.785285267042241</v>
      </c>
      <c r="D29" s="64">
        <f>N9</f>
        <v>42.677177158934136</v>
      </c>
      <c r="E29" s="64"/>
      <c r="F29" s="64"/>
      <c r="G29" s="62">
        <f t="shared" si="6"/>
        <v>70.785285267042241</v>
      </c>
      <c r="H29" s="62">
        <f t="shared" si="6"/>
        <v>42.677177158934136</v>
      </c>
      <c r="I29" s="62">
        <v>18</v>
      </c>
      <c r="J29" s="62">
        <v>4</v>
      </c>
      <c r="K29" s="64"/>
      <c r="L29" s="64"/>
      <c r="M29" s="62">
        <v>2566</v>
      </c>
      <c r="N29" s="64"/>
      <c r="O29" s="64"/>
      <c r="P29" s="64"/>
      <c r="Q29" s="64"/>
      <c r="R29" s="64"/>
    </row>
    <row r="30" spans="1:18" x14ac:dyDescent="0.25">
      <c r="A30" s="66">
        <f t="shared" si="7"/>
        <v>14</v>
      </c>
      <c r="B30" s="64">
        <f>O5</f>
        <v>7</v>
      </c>
      <c r="C30" s="64">
        <f>O8</f>
        <v>70.785285267042241</v>
      </c>
      <c r="D30" s="64">
        <f>O9</f>
        <v>42.677177158934136</v>
      </c>
      <c r="E30" s="64"/>
      <c r="F30" s="64"/>
      <c r="G30" s="62">
        <f t="shared" si="6"/>
        <v>70.785285267042241</v>
      </c>
      <c r="H30" s="62">
        <f t="shared" si="6"/>
        <v>42.677177158934136</v>
      </c>
      <c r="I30" s="62">
        <v>18</v>
      </c>
      <c r="J30" s="62">
        <v>4</v>
      </c>
      <c r="K30" s="64"/>
      <c r="L30" s="64"/>
      <c r="M30" s="62">
        <v>2566</v>
      </c>
      <c r="N30" s="64"/>
      <c r="O30" s="64"/>
      <c r="P30" s="64"/>
      <c r="Q30" s="64"/>
      <c r="R30" s="64"/>
    </row>
    <row r="31" spans="1:18" x14ac:dyDescent="0.25">
      <c r="A31" s="66">
        <f t="shared" si="7"/>
        <v>15</v>
      </c>
      <c r="B31" s="64">
        <f>P5</f>
        <v>7</v>
      </c>
      <c r="C31" s="64">
        <f>P8</f>
        <v>70.785285267042241</v>
      </c>
      <c r="D31" s="64">
        <f>P9</f>
        <v>42.677177158934136</v>
      </c>
      <c r="E31" s="64"/>
      <c r="F31" s="64"/>
      <c r="G31" s="62">
        <f t="shared" si="6"/>
        <v>70.785285267042241</v>
      </c>
      <c r="H31" s="62">
        <f t="shared" si="6"/>
        <v>42.677177158934136</v>
      </c>
      <c r="I31" s="62">
        <v>18</v>
      </c>
      <c r="J31" s="62">
        <v>4</v>
      </c>
      <c r="K31" s="64"/>
      <c r="L31" s="64"/>
      <c r="M31" s="62">
        <v>2566</v>
      </c>
      <c r="N31" s="64"/>
      <c r="O31" s="64"/>
      <c r="P31" s="64"/>
      <c r="Q31" s="64"/>
      <c r="R31" s="64"/>
    </row>
    <row r="32" spans="1:18" x14ac:dyDescent="0.25">
      <c r="A32" s="66">
        <f t="shared" si="7"/>
        <v>16</v>
      </c>
      <c r="B32" s="64">
        <f>Q5</f>
        <v>7</v>
      </c>
      <c r="C32" s="64">
        <f>Q8</f>
        <v>70.785285267042241</v>
      </c>
      <c r="D32" s="64">
        <f>Q9</f>
        <v>42.677177158934136</v>
      </c>
      <c r="E32" s="64"/>
      <c r="F32" s="64"/>
      <c r="G32" s="62">
        <f t="shared" si="6"/>
        <v>70.785285267042241</v>
      </c>
      <c r="H32" s="62">
        <f t="shared" si="6"/>
        <v>42.677177158934136</v>
      </c>
      <c r="I32" s="62">
        <v>18</v>
      </c>
      <c r="J32" s="62">
        <v>4</v>
      </c>
      <c r="K32" s="64"/>
      <c r="L32" s="64"/>
      <c r="M32" s="62">
        <v>2566</v>
      </c>
      <c r="N32" s="64"/>
      <c r="O32" s="64"/>
      <c r="P32" s="64"/>
      <c r="Q32" s="64"/>
      <c r="R32" s="64"/>
    </row>
    <row r="33" spans="1:18" x14ac:dyDescent="0.25">
      <c r="A33" s="66">
        <f t="shared" si="7"/>
        <v>17</v>
      </c>
      <c r="B33" s="64">
        <f>R5</f>
        <v>7</v>
      </c>
      <c r="C33" s="64">
        <f>R8</f>
        <v>70.785285267042241</v>
      </c>
      <c r="D33" s="64">
        <f>R9</f>
        <v>42.677177158934136</v>
      </c>
      <c r="E33" s="64"/>
      <c r="F33" s="64"/>
      <c r="G33" s="62">
        <f t="shared" si="6"/>
        <v>70.785285267042241</v>
      </c>
      <c r="H33" s="62">
        <f t="shared" si="6"/>
        <v>42.677177158934136</v>
      </c>
      <c r="I33" s="62">
        <v>18</v>
      </c>
      <c r="J33" s="62">
        <v>4</v>
      </c>
      <c r="K33" s="64"/>
      <c r="L33" s="64"/>
      <c r="M33" s="62">
        <v>2566</v>
      </c>
      <c r="N33" s="64"/>
      <c r="O33" s="64"/>
      <c r="P33" s="64"/>
      <c r="Q33" s="64"/>
      <c r="R33" s="64"/>
    </row>
    <row r="34" spans="1:18" x14ac:dyDescent="0.25">
      <c r="A34" s="66">
        <f t="shared" si="7"/>
        <v>18</v>
      </c>
      <c r="B34" s="64">
        <f>S5</f>
        <v>7</v>
      </c>
      <c r="C34" s="64">
        <f>S8</f>
        <v>70.785285267042241</v>
      </c>
      <c r="D34" s="64">
        <f>S9</f>
        <v>42.677177158934136</v>
      </c>
      <c r="E34" s="64"/>
      <c r="F34" s="64"/>
      <c r="G34" s="62">
        <f t="shared" si="6"/>
        <v>70.785285267042241</v>
      </c>
      <c r="H34" s="62">
        <f t="shared" si="6"/>
        <v>42.677177158934136</v>
      </c>
      <c r="I34" s="62">
        <v>18</v>
      </c>
      <c r="J34" s="62">
        <v>4</v>
      </c>
      <c r="K34" s="64"/>
      <c r="L34" s="64"/>
      <c r="M34" s="62">
        <v>2566</v>
      </c>
      <c r="N34" s="64"/>
      <c r="O34" s="64"/>
      <c r="P34" s="64"/>
      <c r="Q34" s="64"/>
      <c r="R34" s="64"/>
    </row>
    <row r="35" spans="1:18" x14ac:dyDescent="0.25">
      <c r="A35" s="66">
        <f t="shared" si="7"/>
        <v>19</v>
      </c>
      <c r="B35" s="64">
        <f>T5</f>
        <v>7</v>
      </c>
      <c r="C35" s="64">
        <f>T8</f>
        <v>70.785285267042241</v>
      </c>
      <c r="D35" s="64">
        <f>T9</f>
        <v>42.677177158934136</v>
      </c>
      <c r="E35" s="64"/>
      <c r="F35" s="64"/>
      <c r="G35" s="62">
        <f t="shared" si="6"/>
        <v>70.785285267042241</v>
      </c>
      <c r="H35" s="62">
        <f t="shared" si="6"/>
        <v>42.677177158934136</v>
      </c>
      <c r="I35" s="62">
        <v>18</v>
      </c>
      <c r="J35" s="62">
        <v>4</v>
      </c>
      <c r="K35" s="64"/>
      <c r="L35" s="64"/>
      <c r="M35" s="62">
        <v>2566</v>
      </c>
      <c r="N35" s="64"/>
      <c r="O35" s="64"/>
      <c r="P35" s="64"/>
      <c r="Q35" s="64"/>
      <c r="R35" s="64"/>
    </row>
    <row r="36" spans="1:18" x14ac:dyDescent="0.25">
      <c r="A36" s="66">
        <f t="shared" si="7"/>
        <v>20</v>
      </c>
      <c r="B36" s="64">
        <f>U5</f>
        <v>7</v>
      </c>
      <c r="C36" s="64">
        <f>U8</f>
        <v>70.785285267042241</v>
      </c>
      <c r="D36" s="64">
        <f>U9</f>
        <v>42.677177158934136</v>
      </c>
      <c r="E36" s="64"/>
      <c r="F36" s="64"/>
      <c r="G36" s="62">
        <f t="shared" si="6"/>
        <v>70.785285267042241</v>
      </c>
      <c r="H36" s="62">
        <f t="shared" si="6"/>
        <v>42.677177158934136</v>
      </c>
      <c r="I36" s="62">
        <v>18</v>
      </c>
      <c r="J36" s="62">
        <v>4</v>
      </c>
      <c r="K36" s="64"/>
      <c r="L36" s="64"/>
      <c r="M36" s="62">
        <v>2566</v>
      </c>
      <c r="N36" s="64"/>
      <c r="O36" s="64"/>
      <c r="P36" s="64"/>
      <c r="Q36" s="64"/>
      <c r="R36" s="64"/>
    </row>
    <row r="37" spans="1:18" x14ac:dyDescent="0.25">
      <c r="A37" s="66">
        <f t="shared" si="7"/>
        <v>21</v>
      </c>
      <c r="B37" s="64"/>
      <c r="C37" s="64"/>
      <c r="D37" s="64"/>
      <c r="E37" s="64"/>
      <c r="F37" s="64"/>
      <c r="G37" s="62">
        <f t="shared" si="6"/>
        <v>0</v>
      </c>
      <c r="H37" s="62">
        <f t="shared" si="6"/>
        <v>0</v>
      </c>
      <c r="I37" s="62">
        <v>18</v>
      </c>
      <c r="J37" s="62">
        <v>4</v>
      </c>
      <c r="K37" s="64"/>
      <c r="L37" s="64"/>
      <c r="M37" s="62">
        <v>2566</v>
      </c>
      <c r="N37" s="64"/>
      <c r="O37" s="64"/>
      <c r="P37" s="64"/>
      <c r="Q37" s="64"/>
      <c r="R37" s="64"/>
    </row>
    <row r="38" spans="1:18" x14ac:dyDescent="0.25">
      <c r="A38" s="66">
        <f t="shared" si="7"/>
        <v>22</v>
      </c>
      <c r="B38" s="64"/>
      <c r="C38" s="64"/>
      <c r="D38" s="64"/>
      <c r="E38" s="64"/>
      <c r="F38" s="64"/>
      <c r="G38" s="62">
        <f t="shared" si="6"/>
        <v>0</v>
      </c>
      <c r="H38" s="62">
        <f t="shared" si="6"/>
        <v>0</v>
      </c>
      <c r="I38" s="62">
        <v>18</v>
      </c>
      <c r="J38" s="62">
        <v>4</v>
      </c>
      <c r="K38" s="64"/>
      <c r="L38" s="64"/>
      <c r="M38" s="62">
        <v>2566</v>
      </c>
      <c r="N38" s="64"/>
      <c r="O38" s="64"/>
      <c r="P38" s="64"/>
      <c r="Q38" s="64"/>
      <c r="R38" s="64"/>
    </row>
    <row r="39" spans="1:18" x14ac:dyDescent="0.25">
      <c r="A39" s="66">
        <f t="shared" si="7"/>
        <v>23</v>
      </c>
      <c r="B39" s="64"/>
      <c r="C39" s="64"/>
      <c r="D39" s="64"/>
      <c r="E39" s="64"/>
      <c r="F39" s="64"/>
      <c r="G39" s="62">
        <f t="shared" si="6"/>
        <v>0</v>
      </c>
      <c r="H39" s="62">
        <f t="shared" si="6"/>
        <v>0</v>
      </c>
      <c r="I39" s="62">
        <v>18</v>
      </c>
      <c r="J39" s="62">
        <v>4</v>
      </c>
      <c r="K39" s="64"/>
      <c r="L39" s="64"/>
      <c r="M39" s="62">
        <v>2566</v>
      </c>
      <c r="N39" s="64"/>
      <c r="O39" s="64"/>
      <c r="P39" s="64"/>
      <c r="Q39" s="64"/>
      <c r="R39" s="64"/>
    </row>
    <row r="40" spans="1:18" x14ac:dyDescent="0.25">
      <c r="A40" s="66">
        <f t="shared" si="7"/>
        <v>24</v>
      </c>
      <c r="B40" s="64"/>
      <c r="C40" s="64"/>
      <c r="D40" s="64"/>
      <c r="E40" s="64"/>
      <c r="F40" s="64"/>
      <c r="G40" s="62">
        <f t="shared" si="6"/>
        <v>0</v>
      </c>
      <c r="H40" s="62">
        <f t="shared" si="6"/>
        <v>0</v>
      </c>
      <c r="I40" s="62">
        <v>18</v>
      </c>
      <c r="J40" s="62">
        <v>4</v>
      </c>
      <c r="K40" s="64"/>
      <c r="L40" s="64"/>
      <c r="M40" s="62">
        <v>2566</v>
      </c>
      <c r="N40" s="64"/>
      <c r="O40" s="64"/>
      <c r="P40" s="64"/>
      <c r="Q40" s="64"/>
      <c r="R40" s="64"/>
    </row>
    <row r="41" spans="1:18" x14ac:dyDescent="0.25">
      <c r="A41" s="66">
        <f t="shared" si="7"/>
        <v>25</v>
      </c>
      <c r="B41" s="64"/>
      <c r="C41" s="64"/>
      <c r="D41" s="64"/>
      <c r="E41" s="64"/>
      <c r="F41" s="64"/>
      <c r="G41" s="62">
        <f t="shared" si="6"/>
        <v>0</v>
      </c>
      <c r="H41" s="62">
        <f t="shared" si="6"/>
        <v>0</v>
      </c>
      <c r="I41" s="62">
        <v>18</v>
      </c>
      <c r="J41" s="62">
        <v>4</v>
      </c>
      <c r="K41" s="64"/>
      <c r="L41" s="64"/>
      <c r="M41" s="62">
        <v>2566</v>
      </c>
      <c r="N41" s="64"/>
      <c r="O41" s="64"/>
      <c r="P41" s="64"/>
      <c r="Q41" s="64"/>
      <c r="R41" s="64"/>
    </row>
    <row r="42" spans="1:18" x14ac:dyDescent="0.25">
      <c r="A42" s="66">
        <f t="shared" si="7"/>
        <v>26</v>
      </c>
      <c r="B42" s="64"/>
      <c r="C42" s="64"/>
      <c r="D42" s="64"/>
      <c r="E42" s="64"/>
      <c r="F42" s="64"/>
      <c r="G42" s="62">
        <f t="shared" si="6"/>
        <v>0</v>
      </c>
      <c r="H42" s="62">
        <f t="shared" si="6"/>
        <v>0</v>
      </c>
      <c r="I42" s="62">
        <v>18</v>
      </c>
      <c r="J42" s="62">
        <v>4</v>
      </c>
      <c r="K42" s="64"/>
      <c r="L42" s="64"/>
      <c r="M42" s="62">
        <v>2566</v>
      </c>
      <c r="N42" s="64"/>
      <c r="O42" s="64"/>
      <c r="P42" s="64"/>
      <c r="Q42" s="64"/>
      <c r="R42" s="64"/>
    </row>
    <row r="43" spans="1:18" x14ac:dyDescent="0.25">
      <c r="A43" s="66">
        <f t="shared" si="7"/>
        <v>27</v>
      </c>
      <c r="B43" s="64"/>
      <c r="C43" s="64"/>
      <c r="D43" s="64"/>
      <c r="E43" s="64"/>
      <c r="F43" s="64"/>
      <c r="G43" s="62">
        <f t="shared" si="6"/>
        <v>0</v>
      </c>
      <c r="H43" s="62">
        <f t="shared" si="6"/>
        <v>0</v>
      </c>
      <c r="I43" s="62">
        <v>18</v>
      </c>
      <c r="J43" s="62">
        <v>4</v>
      </c>
      <c r="K43" s="64"/>
      <c r="L43" s="64"/>
      <c r="M43" s="62">
        <v>2566</v>
      </c>
      <c r="N43" s="64"/>
      <c r="O43" s="64"/>
      <c r="P43" s="64"/>
      <c r="Q43" s="64"/>
      <c r="R43" s="64"/>
    </row>
    <row r="44" spans="1:18" x14ac:dyDescent="0.25">
      <c r="A44" s="66">
        <f>A43+1</f>
        <v>28</v>
      </c>
      <c r="B44" s="64"/>
      <c r="C44" s="64"/>
      <c r="D44" s="64"/>
      <c r="E44" s="64"/>
      <c r="F44" s="64"/>
      <c r="G44" s="62">
        <f t="shared" si="6"/>
        <v>0</v>
      </c>
      <c r="H44" s="62">
        <f t="shared" si="6"/>
        <v>0</v>
      </c>
      <c r="I44" s="62">
        <v>18</v>
      </c>
      <c r="J44" s="62">
        <v>4</v>
      </c>
      <c r="K44" s="64"/>
      <c r="L44" s="64"/>
      <c r="M44" s="62">
        <v>2566</v>
      </c>
      <c r="N44" s="64"/>
      <c r="O44" s="64"/>
      <c r="P44" s="64"/>
      <c r="Q44" s="64"/>
      <c r="R44" s="64"/>
    </row>
    <row r="45" spans="1:18" x14ac:dyDescent="0.25">
      <c r="A45" s="66">
        <f>A44+1</f>
        <v>29</v>
      </c>
      <c r="B45" s="64"/>
      <c r="C45" s="64"/>
      <c r="D45" s="64"/>
      <c r="E45" s="64"/>
      <c r="F45" s="64"/>
      <c r="G45" s="62">
        <f t="shared" si="6"/>
        <v>0</v>
      </c>
      <c r="H45" s="62">
        <f t="shared" si="6"/>
        <v>0</v>
      </c>
      <c r="I45" s="62">
        <v>18</v>
      </c>
      <c r="J45" s="62">
        <v>4</v>
      </c>
      <c r="K45" s="64"/>
      <c r="L45" s="64"/>
      <c r="M45" s="62">
        <v>2566</v>
      </c>
      <c r="N45" s="64"/>
      <c r="O45" s="64"/>
      <c r="P45" s="64"/>
      <c r="Q45" s="64"/>
      <c r="R45" s="64"/>
    </row>
    <row r="46" spans="1:18" x14ac:dyDescent="0.25">
      <c r="A46" s="66">
        <f>A45+1</f>
        <v>30</v>
      </c>
      <c r="B46" s="64"/>
      <c r="C46" s="64"/>
      <c r="D46" s="64"/>
      <c r="E46" s="64"/>
      <c r="F46" s="64"/>
      <c r="G46" s="62">
        <f t="shared" si="6"/>
        <v>0</v>
      </c>
      <c r="H46" s="62">
        <f t="shared" si="6"/>
        <v>0</v>
      </c>
      <c r="I46" s="62">
        <v>18</v>
      </c>
      <c r="J46" s="62">
        <v>4</v>
      </c>
      <c r="K46" s="64"/>
      <c r="L46" s="64"/>
      <c r="M46" s="62">
        <v>2566</v>
      </c>
      <c r="N46" s="64"/>
      <c r="O46" s="64"/>
      <c r="P46" s="64"/>
      <c r="Q46" s="64"/>
      <c r="R46" s="64"/>
    </row>
    <row r="47" spans="1:18" ht="33" customHeight="1" x14ac:dyDescent="0.25">
      <c r="A47" s="61" t="s">
        <v>36</v>
      </c>
      <c r="B47">
        <f>SUM(B17:B46)/30</f>
        <v>4.666666666666667</v>
      </c>
      <c r="C47">
        <f>SUM(C17:C46)/30</f>
        <v>47.190190178028146</v>
      </c>
      <c r="D47">
        <f t="shared" ref="D47:R47" si="8">SUM(D17:D46)/30</f>
        <v>28.451451439289414</v>
      </c>
      <c r="E47">
        <f t="shared" si="8"/>
        <v>0</v>
      </c>
      <c r="F47">
        <f t="shared" si="8"/>
        <v>0</v>
      </c>
      <c r="G47">
        <f t="shared" si="8"/>
        <v>47.190190178028146</v>
      </c>
      <c r="H47">
        <f t="shared" si="8"/>
        <v>28.451451439289414</v>
      </c>
      <c r="I47">
        <f t="shared" si="8"/>
        <v>18</v>
      </c>
      <c r="J47">
        <f t="shared" si="8"/>
        <v>4</v>
      </c>
      <c r="K47">
        <f t="shared" si="8"/>
        <v>0</v>
      </c>
      <c r="L47">
        <f t="shared" si="8"/>
        <v>0</v>
      </c>
      <c r="M47">
        <f t="shared" si="8"/>
        <v>2566</v>
      </c>
      <c r="N47">
        <f t="shared" si="8"/>
        <v>0</v>
      </c>
      <c r="O47">
        <f t="shared" si="8"/>
        <v>0</v>
      </c>
      <c r="P47">
        <f t="shared" si="8"/>
        <v>0</v>
      </c>
      <c r="Q47">
        <f t="shared" si="8"/>
        <v>0</v>
      </c>
      <c r="R47">
        <f t="shared" si="8"/>
        <v>0</v>
      </c>
    </row>
    <row r="50" spans="1:20" ht="15.75" thickBot="1" x14ac:dyDescent="0.3">
      <c r="A50" s="57" t="s">
        <v>32</v>
      </c>
      <c r="B50" s="59">
        <v>1</v>
      </c>
      <c r="C50" s="59">
        <f>B50+1</f>
        <v>2</v>
      </c>
      <c r="D50" s="59">
        <f t="shared" ref="D50:T50" si="9">C50+1</f>
        <v>3</v>
      </c>
      <c r="E50" s="59">
        <f t="shared" si="9"/>
        <v>4</v>
      </c>
      <c r="F50" s="59">
        <f t="shared" si="9"/>
        <v>5</v>
      </c>
      <c r="G50" s="59">
        <f t="shared" si="9"/>
        <v>6</v>
      </c>
      <c r="H50" s="59">
        <f t="shared" si="9"/>
        <v>7</v>
      </c>
      <c r="I50" s="59">
        <f t="shared" si="9"/>
        <v>8</v>
      </c>
      <c r="J50" s="59">
        <f t="shared" si="9"/>
        <v>9</v>
      </c>
      <c r="K50" s="59">
        <f t="shared" si="9"/>
        <v>10</v>
      </c>
      <c r="L50" s="59">
        <f t="shared" si="9"/>
        <v>11</v>
      </c>
      <c r="M50" s="59">
        <f t="shared" si="9"/>
        <v>12</v>
      </c>
      <c r="N50" s="59">
        <f t="shared" si="9"/>
        <v>13</v>
      </c>
      <c r="O50" s="59">
        <f t="shared" si="9"/>
        <v>14</v>
      </c>
      <c r="P50" s="59">
        <f t="shared" si="9"/>
        <v>15</v>
      </c>
      <c r="Q50" s="59">
        <f t="shared" si="9"/>
        <v>16</v>
      </c>
      <c r="R50" s="59">
        <f t="shared" si="9"/>
        <v>17</v>
      </c>
      <c r="S50" s="59">
        <f t="shared" si="9"/>
        <v>18</v>
      </c>
      <c r="T50" s="59">
        <f t="shared" si="9"/>
        <v>19</v>
      </c>
    </row>
    <row r="51" spans="1:20" ht="15.75" thickBot="1" x14ac:dyDescent="0.3">
      <c r="A51" s="60" t="s">
        <v>35</v>
      </c>
      <c r="B51" s="67">
        <v>7</v>
      </c>
      <c r="C51" s="68">
        <v>7</v>
      </c>
      <c r="D51" s="68">
        <v>7</v>
      </c>
      <c r="E51" s="68">
        <v>7</v>
      </c>
      <c r="F51" s="68">
        <v>7</v>
      </c>
      <c r="G51" s="68">
        <v>7</v>
      </c>
      <c r="H51" s="68">
        <v>7</v>
      </c>
      <c r="I51" s="68">
        <v>7</v>
      </c>
      <c r="J51" s="68">
        <v>7</v>
      </c>
      <c r="K51" s="68">
        <v>7</v>
      </c>
      <c r="L51" s="68">
        <v>7</v>
      </c>
      <c r="M51" s="68">
        <v>7</v>
      </c>
      <c r="N51" s="68">
        <v>7</v>
      </c>
      <c r="O51" s="68">
        <v>7</v>
      </c>
      <c r="P51" s="68">
        <v>7</v>
      </c>
      <c r="Q51" s="68">
        <v>7</v>
      </c>
      <c r="R51" s="68">
        <v>7</v>
      </c>
      <c r="S51" s="69">
        <v>7</v>
      </c>
      <c r="T51" s="69">
        <v>7</v>
      </c>
    </row>
    <row r="52" spans="1:20" ht="15.75" thickBot="1" x14ac:dyDescent="0.3">
      <c r="A52" s="1" t="s">
        <v>0</v>
      </c>
      <c r="B52" s="10">
        <f>(20-B51)/(20-(-17))</f>
        <v>0.35135135135135137</v>
      </c>
      <c r="C52" s="10">
        <f t="shared" ref="C52:T52" si="10">(20-C51)/(20-(-17))</f>
        <v>0.35135135135135137</v>
      </c>
      <c r="D52" s="10">
        <f t="shared" si="10"/>
        <v>0.35135135135135137</v>
      </c>
      <c r="E52" s="10">
        <f t="shared" si="10"/>
        <v>0.35135135135135137</v>
      </c>
      <c r="F52" s="10">
        <f t="shared" si="10"/>
        <v>0.35135135135135137</v>
      </c>
      <c r="G52" s="10">
        <f t="shared" si="10"/>
        <v>0.35135135135135137</v>
      </c>
      <c r="H52" s="10">
        <f t="shared" si="10"/>
        <v>0.35135135135135137</v>
      </c>
      <c r="I52" s="10">
        <f t="shared" si="10"/>
        <v>0.35135135135135137</v>
      </c>
      <c r="J52" s="10">
        <f t="shared" si="10"/>
        <v>0.35135135135135137</v>
      </c>
      <c r="K52" s="10">
        <f t="shared" si="10"/>
        <v>0.35135135135135137</v>
      </c>
      <c r="L52" s="10">
        <f t="shared" si="10"/>
        <v>0.35135135135135137</v>
      </c>
      <c r="M52" s="10">
        <f t="shared" si="10"/>
        <v>0.35135135135135137</v>
      </c>
      <c r="N52" s="10">
        <f t="shared" si="10"/>
        <v>0.35135135135135137</v>
      </c>
      <c r="O52" s="10">
        <f t="shared" si="10"/>
        <v>0.35135135135135137</v>
      </c>
      <c r="P52" s="10">
        <f t="shared" si="10"/>
        <v>0.35135135135135137</v>
      </c>
      <c r="Q52" s="10">
        <f t="shared" si="10"/>
        <v>0.35135135135135137</v>
      </c>
      <c r="R52" s="10">
        <f t="shared" si="10"/>
        <v>0.35135135135135137</v>
      </c>
      <c r="S52" s="10">
        <f t="shared" si="10"/>
        <v>0.35135135135135137</v>
      </c>
      <c r="T52" s="10">
        <f t="shared" si="10"/>
        <v>0.35135135135135137</v>
      </c>
    </row>
    <row r="53" spans="1:20" ht="18" thickBot="1" x14ac:dyDescent="0.3">
      <c r="A53" s="1" t="s">
        <v>2</v>
      </c>
      <c r="B53" s="10">
        <f>POWER(B52,0.8)</f>
        <v>0.43310510481321651</v>
      </c>
      <c r="C53" s="10">
        <f t="shared" ref="C53:T53" si="11">POWER(C52,0.8)</f>
        <v>0.43310510481321651</v>
      </c>
      <c r="D53" s="10">
        <f t="shared" si="11"/>
        <v>0.43310510481321651</v>
      </c>
      <c r="E53" s="10">
        <f t="shared" si="11"/>
        <v>0.43310510481321651</v>
      </c>
      <c r="F53" s="10">
        <f t="shared" si="11"/>
        <v>0.43310510481321651</v>
      </c>
      <c r="G53" s="10">
        <f t="shared" si="11"/>
        <v>0.43310510481321651</v>
      </c>
      <c r="H53" s="10">
        <f t="shared" si="11"/>
        <v>0.43310510481321651</v>
      </c>
      <c r="I53" s="10">
        <f t="shared" si="11"/>
        <v>0.43310510481321651</v>
      </c>
      <c r="J53" s="10">
        <f t="shared" si="11"/>
        <v>0.43310510481321651</v>
      </c>
      <c r="K53" s="10">
        <f t="shared" si="11"/>
        <v>0.43310510481321651</v>
      </c>
      <c r="L53" s="10">
        <f t="shared" si="11"/>
        <v>0.43310510481321651</v>
      </c>
      <c r="M53" s="10">
        <f t="shared" si="11"/>
        <v>0.43310510481321651</v>
      </c>
      <c r="N53" s="10">
        <f t="shared" si="11"/>
        <v>0.43310510481321651</v>
      </c>
      <c r="O53" s="10">
        <f t="shared" si="11"/>
        <v>0.43310510481321651</v>
      </c>
      <c r="P53" s="10">
        <f t="shared" si="11"/>
        <v>0.43310510481321651</v>
      </c>
      <c r="Q53" s="10">
        <f t="shared" si="11"/>
        <v>0.43310510481321651</v>
      </c>
      <c r="R53" s="10">
        <f t="shared" si="11"/>
        <v>0.43310510481321651</v>
      </c>
      <c r="S53" s="10">
        <f t="shared" si="11"/>
        <v>0.43310510481321651</v>
      </c>
      <c r="T53" s="10">
        <f t="shared" si="11"/>
        <v>0.43310510481321651</v>
      </c>
    </row>
    <row r="54" spans="1:20" ht="18.75" thickBot="1" x14ac:dyDescent="0.3">
      <c r="A54" s="1" t="s">
        <v>3</v>
      </c>
      <c r="B54" s="10">
        <f>B56+(150-95)*B52</f>
        <v>70.785285267042241</v>
      </c>
      <c r="C54" s="10">
        <f t="shared" ref="C54:T54" si="12">C56+(150-95)*C52</f>
        <v>70.785285267042241</v>
      </c>
      <c r="D54" s="10">
        <f t="shared" si="12"/>
        <v>70.785285267042241</v>
      </c>
      <c r="E54" s="10">
        <f t="shared" si="12"/>
        <v>70.785285267042241</v>
      </c>
      <c r="F54" s="10">
        <f t="shared" si="12"/>
        <v>70.785285267042241</v>
      </c>
      <c r="G54" s="10">
        <f t="shared" si="12"/>
        <v>70.785285267042241</v>
      </c>
      <c r="H54" s="10">
        <f t="shared" si="12"/>
        <v>70.785285267042241</v>
      </c>
      <c r="I54" s="10">
        <f t="shared" si="12"/>
        <v>70.785285267042241</v>
      </c>
      <c r="J54" s="10">
        <f t="shared" si="12"/>
        <v>70.785285267042241</v>
      </c>
      <c r="K54" s="10">
        <f t="shared" si="12"/>
        <v>70.785285267042241</v>
      </c>
      <c r="L54" s="10">
        <f t="shared" si="12"/>
        <v>70.785285267042241</v>
      </c>
      <c r="M54" s="10">
        <f t="shared" si="12"/>
        <v>70.785285267042241</v>
      </c>
      <c r="N54" s="10">
        <f t="shared" si="12"/>
        <v>70.785285267042241</v>
      </c>
      <c r="O54" s="10">
        <f t="shared" si="12"/>
        <v>70.785285267042241</v>
      </c>
      <c r="P54" s="10">
        <f t="shared" si="12"/>
        <v>70.785285267042241</v>
      </c>
      <c r="Q54" s="10">
        <f t="shared" si="12"/>
        <v>70.785285267042241</v>
      </c>
      <c r="R54" s="10">
        <f t="shared" si="12"/>
        <v>70.785285267042241</v>
      </c>
      <c r="S54" s="10">
        <f t="shared" si="12"/>
        <v>70.785285267042241</v>
      </c>
      <c r="T54" s="10">
        <f t="shared" si="12"/>
        <v>70.785285267042241</v>
      </c>
    </row>
    <row r="55" spans="1:20" ht="18.75" thickBot="1" x14ac:dyDescent="0.3">
      <c r="A55" s="2" t="s">
        <v>4</v>
      </c>
      <c r="B55" s="10">
        <f>B56-(95-70)*B52</f>
        <v>42.677177158934136</v>
      </c>
      <c r="C55" s="10">
        <f t="shared" ref="C55:T55" si="13">C56-(95-70)*C52</f>
        <v>42.677177158934136</v>
      </c>
      <c r="D55" s="10">
        <f t="shared" si="13"/>
        <v>42.677177158934136</v>
      </c>
      <c r="E55" s="10">
        <f t="shared" si="13"/>
        <v>42.677177158934136</v>
      </c>
      <c r="F55" s="10">
        <f t="shared" si="13"/>
        <v>42.677177158934136</v>
      </c>
      <c r="G55" s="10">
        <f t="shared" si="13"/>
        <v>42.677177158934136</v>
      </c>
      <c r="H55" s="10">
        <f t="shared" si="13"/>
        <v>42.677177158934136</v>
      </c>
      <c r="I55" s="10">
        <f t="shared" si="13"/>
        <v>42.677177158934136</v>
      </c>
      <c r="J55" s="10">
        <f t="shared" si="13"/>
        <v>42.677177158934136</v>
      </c>
      <c r="K55" s="10">
        <f t="shared" si="13"/>
        <v>42.677177158934136</v>
      </c>
      <c r="L55" s="10">
        <f t="shared" si="13"/>
        <v>42.677177158934136</v>
      </c>
      <c r="M55" s="10">
        <f t="shared" si="13"/>
        <v>42.677177158934136</v>
      </c>
      <c r="N55" s="10">
        <f t="shared" si="13"/>
        <v>42.677177158934136</v>
      </c>
      <c r="O55" s="10">
        <f t="shared" si="13"/>
        <v>42.677177158934136</v>
      </c>
      <c r="P55" s="10">
        <f t="shared" si="13"/>
        <v>42.677177158934136</v>
      </c>
      <c r="Q55" s="10">
        <f t="shared" si="13"/>
        <v>42.677177158934136</v>
      </c>
      <c r="R55" s="10">
        <f t="shared" si="13"/>
        <v>42.677177158934136</v>
      </c>
      <c r="S55" s="10">
        <f t="shared" si="13"/>
        <v>42.677177158934136</v>
      </c>
      <c r="T55" s="10">
        <f t="shared" si="13"/>
        <v>42.677177158934136</v>
      </c>
    </row>
    <row r="56" spans="1:20" ht="18.75" thickBot="1" x14ac:dyDescent="0.3">
      <c r="A56" s="2" t="s">
        <v>5</v>
      </c>
      <c r="B56" s="10">
        <f>20+(95-70)*B52/2+62.5*B53</f>
        <v>51.460960942717918</v>
      </c>
      <c r="C56" s="10">
        <f>20+(95-70)*C52/2+62.5*C53</f>
        <v>51.460960942717918</v>
      </c>
      <c r="D56" s="10">
        <f t="shared" ref="D56:T56" si="14">20+(95-70)*D52/2+62.5*D53</f>
        <v>51.460960942717918</v>
      </c>
      <c r="E56" s="10">
        <f t="shared" si="14"/>
        <v>51.460960942717918</v>
      </c>
      <c r="F56" s="10">
        <f t="shared" si="14"/>
        <v>51.460960942717918</v>
      </c>
      <c r="G56" s="10">
        <f t="shared" si="14"/>
        <v>51.460960942717918</v>
      </c>
      <c r="H56" s="10">
        <f t="shared" si="14"/>
        <v>51.460960942717918</v>
      </c>
      <c r="I56" s="10">
        <f t="shared" si="14"/>
        <v>51.460960942717918</v>
      </c>
      <c r="J56" s="10">
        <f t="shared" si="14"/>
        <v>51.460960942717918</v>
      </c>
      <c r="K56" s="10">
        <f t="shared" si="14"/>
        <v>51.460960942717918</v>
      </c>
      <c r="L56" s="10">
        <f t="shared" si="14"/>
        <v>51.460960942717918</v>
      </c>
      <c r="M56" s="10">
        <f t="shared" si="14"/>
        <v>51.460960942717918</v>
      </c>
      <c r="N56" s="10">
        <f t="shared" si="14"/>
        <v>51.460960942717918</v>
      </c>
      <c r="O56" s="10">
        <f t="shared" si="14"/>
        <v>51.460960942717918</v>
      </c>
      <c r="P56" s="10">
        <f t="shared" si="14"/>
        <v>51.460960942717918</v>
      </c>
      <c r="Q56" s="10">
        <f t="shared" si="14"/>
        <v>51.460960942717918</v>
      </c>
      <c r="R56" s="10">
        <f t="shared" si="14"/>
        <v>51.460960942717918</v>
      </c>
      <c r="S56" s="10">
        <f t="shared" si="14"/>
        <v>51.460960942717918</v>
      </c>
      <c r="T56" s="10">
        <f t="shared" si="14"/>
        <v>51.460960942717918</v>
      </c>
    </row>
    <row r="57" spans="1:20" x14ac:dyDescent="0.25">
      <c r="A57" s="58"/>
      <c r="B57" s="10"/>
      <c r="C57" s="10"/>
      <c r="D57" s="11"/>
      <c r="E57" s="11"/>
      <c r="F57" s="11"/>
    </row>
    <row r="58" spans="1:20" ht="15.75" thickBot="1" x14ac:dyDescent="0.3"/>
    <row r="59" spans="1:20" ht="15.75" thickBot="1" x14ac:dyDescent="0.3">
      <c r="A59" s="112" t="s">
        <v>32</v>
      </c>
      <c r="B59" s="86" t="s">
        <v>31</v>
      </c>
      <c r="C59" s="89" t="s">
        <v>8</v>
      </c>
      <c r="D59" s="90"/>
      <c r="E59" s="91"/>
      <c r="F59" s="91"/>
      <c r="G59" s="90"/>
      <c r="H59" s="90"/>
      <c r="I59" s="90"/>
      <c r="J59" s="90"/>
      <c r="K59" s="91"/>
      <c r="L59" s="91"/>
      <c r="M59" s="90"/>
      <c r="N59" s="91"/>
      <c r="O59" s="91"/>
      <c r="P59" s="92"/>
      <c r="Q59" s="101" t="s">
        <v>16</v>
      </c>
      <c r="R59" s="104" t="s">
        <v>15</v>
      </c>
    </row>
    <row r="60" spans="1:20" ht="43.5" thickBot="1" x14ac:dyDescent="0.3">
      <c r="A60" s="113"/>
      <c r="B60" s="87"/>
      <c r="C60" s="93" t="s">
        <v>17</v>
      </c>
      <c r="D60" s="94"/>
      <c r="E60" s="95" t="s">
        <v>34</v>
      </c>
      <c r="F60" s="96"/>
      <c r="G60" s="97" t="s">
        <v>28</v>
      </c>
      <c r="H60" s="98"/>
      <c r="I60" s="93" t="s">
        <v>18</v>
      </c>
      <c r="J60" s="99"/>
      <c r="K60" s="95" t="s">
        <v>10</v>
      </c>
      <c r="L60" s="107"/>
      <c r="M60" s="18" t="s">
        <v>11</v>
      </c>
      <c r="N60" s="95" t="s">
        <v>13</v>
      </c>
      <c r="O60" s="108"/>
      <c r="P60" s="18" t="s">
        <v>14</v>
      </c>
      <c r="Q60" s="102"/>
      <c r="R60" s="105"/>
    </row>
    <row r="61" spans="1:20" ht="15.75" thickBot="1" x14ac:dyDescent="0.3">
      <c r="A61" s="113"/>
      <c r="B61" s="114"/>
      <c r="C61" s="48" t="s">
        <v>19</v>
      </c>
      <c r="D61" s="49" t="s">
        <v>20</v>
      </c>
      <c r="E61" s="50" t="s">
        <v>19</v>
      </c>
      <c r="F61" s="51" t="s">
        <v>20</v>
      </c>
      <c r="G61" s="52" t="s">
        <v>21</v>
      </c>
      <c r="H61" s="48" t="s">
        <v>22</v>
      </c>
      <c r="I61" s="48" t="s">
        <v>23</v>
      </c>
      <c r="J61" s="49" t="s">
        <v>24</v>
      </c>
      <c r="K61" s="53" t="s">
        <v>29</v>
      </c>
      <c r="L61" s="54" t="s">
        <v>30</v>
      </c>
      <c r="M61" s="55" t="s">
        <v>12</v>
      </c>
      <c r="N61" s="50" t="s">
        <v>25</v>
      </c>
      <c r="O61" s="51" t="s">
        <v>26</v>
      </c>
      <c r="P61" s="56" t="s">
        <v>27</v>
      </c>
      <c r="Q61" s="102"/>
      <c r="R61" s="105"/>
    </row>
    <row r="62" spans="1:20" ht="24" thickBot="1" x14ac:dyDescent="0.4">
      <c r="A62" s="109" t="s">
        <v>37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1"/>
    </row>
    <row r="63" spans="1:20" x14ac:dyDescent="0.25">
      <c r="A63" s="65">
        <v>1</v>
      </c>
      <c r="B63" s="63">
        <f>B51</f>
        <v>7</v>
      </c>
      <c r="C63" s="63">
        <f>B54</f>
        <v>70.785285267042241</v>
      </c>
      <c r="D63" s="63">
        <f>B55</f>
        <v>42.677177158934136</v>
      </c>
      <c r="E63" s="63"/>
      <c r="F63" s="63"/>
      <c r="G63" s="62">
        <f>C63-E63</f>
        <v>70.785285267042241</v>
      </c>
      <c r="H63" s="62">
        <f>D63-F63</f>
        <v>42.677177158934136</v>
      </c>
      <c r="I63" s="62">
        <v>18</v>
      </c>
      <c r="J63" s="62">
        <v>4</v>
      </c>
      <c r="K63" s="63"/>
      <c r="L63" s="63"/>
      <c r="M63" s="62">
        <v>2566</v>
      </c>
      <c r="N63" s="63"/>
      <c r="O63" s="63"/>
      <c r="P63" s="63"/>
      <c r="Q63" s="63"/>
      <c r="R63" s="63"/>
    </row>
    <row r="64" spans="1:20" x14ac:dyDescent="0.25">
      <c r="A64" s="66">
        <v>2</v>
      </c>
      <c r="B64" s="64">
        <f>C51</f>
        <v>7</v>
      </c>
      <c r="C64" s="64">
        <f>C54</f>
        <v>70.785285267042241</v>
      </c>
      <c r="D64" s="63">
        <f>C55</f>
        <v>42.677177158934136</v>
      </c>
      <c r="E64" s="64"/>
      <c r="F64" s="64"/>
      <c r="G64" s="62">
        <f t="shared" ref="G64:H92" si="15">C64-E64</f>
        <v>70.785285267042241</v>
      </c>
      <c r="H64" s="62">
        <f t="shared" si="15"/>
        <v>42.677177158934136</v>
      </c>
      <c r="I64" s="62">
        <v>18</v>
      </c>
      <c r="J64" s="62">
        <v>4</v>
      </c>
      <c r="K64" s="64"/>
      <c r="L64" s="64"/>
      <c r="M64" s="62">
        <v>2566</v>
      </c>
      <c r="N64" s="64"/>
      <c r="O64" s="64"/>
      <c r="P64" s="64"/>
      <c r="Q64" s="64"/>
      <c r="R64" s="64"/>
    </row>
    <row r="65" spans="1:18" x14ac:dyDescent="0.25">
      <c r="A65" s="66">
        <v>3</v>
      </c>
      <c r="B65" s="64">
        <f>D51</f>
        <v>7</v>
      </c>
      <c r="C65" s="64">
        <f>D54</f>
        <v>70.785285267042241</v>
      </c>
      <c r="D65" s="63">
        <f>D55</f>
        <v>42.677177158934136</v>
      </c>
      <c r="E65" s="64"/>
      <c r="F65" s="64"/>
      <c r="G65" s="62">
        <f t="shared" si="15"/>
        <v>70.785285267042241</v>
      </c>
      <c r="H65" s="62">
        <f t="shared" si="15"/>
        <v>42.677177158934136</v>
      </c>
      <c r="I65" s="62">
        <v>18</v>
      </c>
      <c r="J65" s="62">
        <v>4</v>
      </c>
      <c r="K65" s="64"/>
      <c r="L65" s="64"/>
      <c r="M65" s="62">
        <v>2566</v>
      </c>
      <c r="N65" s="64"/>
      <c r="O65" s="64"/>
      <c r="P65" s="64"/>
      <c r="Q65" s="64"/>
      <c r="R65" s="64"/>
    </row>
    <row r="66" spans="1:18" x14ac:dyDescent="0.25">
      <c r="A66" s="66">
        <v>4</v>
      </c>
      <c r="B66" s="64">
        <f>E51</f>
        <v>7</v>
      </c>
      <c r="C66" s="64">
        <f>E54</f>
        <v>70.785285267042241</v>
      </c>
      <c r="D66" s="63">
        <f>E55</f>
        <v>42.677177158934136</v>
      </c>
      <c r="E66" s="64"/>
      <c r="F66" s="64"/>
      <c r="G66" s="62">
        <f t="shared" si="15"/>
        <v>70.785285267042241</v>
      </c>
      <c r="H66" s="62">
        <f t="shared" si="15"/>
        <v>42.677177158934136</v>
      </c>
      <c r="I66" s="62">
        <v>18</v>
      </c>
      <c r="J66" s="62">
        <v>4</v>
      </c>
      <c r="K66" s="64"/>
      <c r="L66" s="64"/>
      <c r="M66" s="62">
        <v>2566</v>
      </c>
      <c r="N66" s="64"/>
      <c r="O66" s="64"/>
      <c r="P66" s="64"/>
      <c r="Q66" s="64"/>
      <c r="R66" s="64"/>
    </row>
    <row r="67" spans="1:18" x14ac:dyDescent="0.25">
      <c r="A67" s="66">
        <v>5</v>
      </c>
      <c r="B67" s="64">
        <f>F51</f>
        <v>7</v>
      </c>
      <c r="C67" s="64">
        <f>F54</f>
        <v>70.785285267042241</v>
      </c>
      <c r="D67" s="64">
        <f>F55</f>
        <v>42.677177158934136</v>
      </c>
      <c r="E67" s="64"/>
      <c r="F67" s="64"/>
      <c r="G67" s="62">
        <f t="shared" si="15"/>
        <v>70.785285267042241</v>
      </c>
      <c r="H67" s="62">
        <f t="shared" si="15"/>
        <v>42.677177158934136</v>
      </c>
      <c r="I67" s="62">
        <v>18</v>
      </c>
      <c r="J67" s="62">
        <v>4</v>
      </c>
      <c r="K67" s="64"/>
      <c r="L67" s="64"/>
      <c r="M67" s="62">
        <v>2566</v>
      </c>
      <c r="N67" s="64"/>
      <c r="O67" s="64"/>
      <c r="P67" s="64"/>
      <c r="Q67" s="64"/>
      <c r="R67" s="64"/>
    </row>
    <row r="68" spans="1:18" x14ac:dyDescent="0.25">
      <c r="A68" s="66">
        <v>6</v>
      </c>
      <c r="B68" s="64">
        <f>G51</f>
        <v>7</v>
      </c>
      <c r="C68" s="64">
        <f>G54</f>
        <v>70.785285267042241</v>
      </c>
      <c r="D68" s="64">
        <f>G55</f>
        <v>42.677177158934136</v>
      </c>
      <c r="E68" s="64"/>
      <c r="F68" s="64"/>
      <c r="G68" s="62">
        <f t="shared" si="15"/>
        <v>70.785285267042241</v>
      </c>
      <c r="H68" s="62">
        <f t="shared" si="15"/>
        <v>42.677177158934136</v>
      </c>
      <c r="I68" s="62">
        <v>18</v>
      </c>
      <c r="J68" s="62">
        <v>4</v>
      </c>
      <c r="K68" s="64"/>
      <c r="L68" s="64"/>
      <c r="M68" s="62">
        <v>2566</v>
      </c>
      <c r="N68" s="64"/>
      <c r="O68" s="64"/>
      <c r="P68" s="64"/>
      <c r="Q68" s="64"/>
      <c r="R68" s="64"/>
    </row>
    <row r="69" spans="1:18" x14ac:dyDescent="0.25">
      <c r="A69" s="66">
        <v>7</v>
      </c>
      <c r="B69" s="64">
        <f>H51</f>
        <v>7</v>
      </c>
      <c r="C69" s="64">
        <f>H54</f>
        <v>70.785285267042241</v>
      </c>
      <c r="D69" s="64">
        <f>H55</f>
        <v>42.677177158934136</v>
      </c>
      <c r="E69" s="64"/>
      <c r="F69" s="64"/>
      <c r="G69" s="62">
        <f t="shared" si="15"/>
        <v>70.785285267042241</v>
      </c>
      <c r="H69" s="62">
        <f t="shared" si="15"/>
        <v>42.677177158934136</v>
      </c>
      <c r="I69" s="62">
        <v>18</v>
      </c>
      <c r="J69" s="62">
        <v>4</v>
      </c>
      <c r="K69" s="64"/>
      <c r="L69" s="64"/>
      <c r="M69" s="62">
        <v>2566</v>
      </c>
      <c r="N69" s="64"/>
      <c r="O69" s="64"/>
      <c r="P69" s="64"/>
      <c r="Q69" s="64"/>
      <c r="R69" s="64"/>
    </row>
    <row r="70" spans="1:18" x14ac:dyDescent="0.25">
      <c r="A70" s="66">
        <v>8</v>
      </c>
      <c r="B70" s="64">
        <f>I51</f>
        <v>7</v>
      </c>
      <c r="C70" s="64">
        <f>I54</f>
        <v>70.785285267042241</v>
      </c>
      <c r="D70" s="64">
        <f>I55</f>
        <v>42.677177158934136</v>
      </c>
      <c r="E70" s="64"/>
      <c r="F70" s="64"/>
      <c r="G70" s="62">
        <f t="shared" si="15"/>
        <v>70.785285267042241</v>
      </c>
      <c r="H70" s="62">
        <f t="shared" si="15"/>
        <v>42.677177158934136</v>
      </c>
      <c r="I70" s="62">
        <v>18</v>
      </c>
      <c r="J70" s="62">
        <v>4</v>
      </c>
      <c r="K70" s="64"/>
      <c r="L70" s="64"/>
      <c r="M70" s="62">
        <v>2566</v>
      </c>
      <c r="N70" s="64"/>
      <c r="O70" s="64"/>
      <c r="P70" s="64"/>
      <c r="Q70" s="64"/>
      <c r="R70" s="64"/>
    </row>
    <row r="71" spans="1:18" x14ac:dyDescent="0.25">
      <c r="A71" s="66">
        <v>9</v>
      </c>
      <c r="B71" s="64">
        <f>J51</f>
        <v>7</v>
      </c>
      <c r="C71" s="64">
        <f>J54</f>
        <v>70.785285267042241</v>
      </c>
      <c r="D71" s="64">
        <f>J55</f>
        <v>42.677177158934136</v>
      </c>
      <c r="E71" s="64"/>
      <c r="F71" s="64"/>
      <c r="G71" s="62">
        <f t="shared" si="15"/>
        <v>70.785285267042241</v>
      </c>
      <c r="H71" s="62">
        <f t="shared" si="15"/>
        <v>42.677177158934136</v>
      </c>
      <c r="I71" s="62">
        <v>18</v>
      </c>
      <c r="J71" s="62">
        <v>4</v>
      </c>
      <c r="K71" s="64"/>
      <c r="L71" s="64"/>
      <c r="M71" s="62">
        <v>2566</v>
      </c>
      <c r="N71" s="64"/>
      <c r="O71" s="64"/>
      <c r="P71" s="64"/>
      <c r="Q71" s="64"/>
      <c r="R71" s="64"/>
    </row>
    <row r="72" spans="1:18" x14ac:dyDescent="0.25">
      <c r="A72" s="66">
        <v>10</v>
      </c>
      <c r="B72" s="64">
        <f>K51</f>
        <v>7</v>
      </c>
      <c r="C72" s="64">
        <f>K54</f>
        <v>70.785285267042241</v>
      </c>
      <c r="D72" s="64">
        <f>K55</f>
        <v>42.677177158934136</v>
      </c>
      <c r="E72" s="64"/>
      <c r="F72" s="64"/>
      <c r="G72" s="62">
        <f t="shared" si="15"/>
        <v>70.785285267042241</v>
      </c>
      <c r="H72" s="62">
        <f t="shared" si="15"/>
        <v>42.677177158934136</v>
      </c>
      <c r="I72" s="62">
        <v>18</v>
      </c>
      <c r="J72" s="62">
        <v>4</v>
      </c>
      <c r="K72" s="64"/>
      <c r="L72" s="64"/>
      <c r="M72" s="62">
        <v>2566</v>
      </c>
      <c r="N72" s="64"/>
      <c r="O72" s="64"/>
      <c r="P72" s="64"/>
      <c r="Q72" s="64"/>
      <c r="R72" s="64"/>
    </row>
    <row r="73" spans="1:18" x14ac:dyDescent="0.25">
      <c r="A73" s="66">
        <v>11</v>
      </c>
      <c r="B73" s="64">
        <f>L51</f>
        <v>7</v>
      </c>
      <c r="C73" s="64">
        <f>L54</f>
        <v>70.785285267042241</v>
      </c>
      <c r="D73" s="64">
        <f>L55</f>
        <v>42.677177158934136</v>
      </c>
      <c r="E73" s="64"/>
      <c r="F73" s="64"/>
      <c r="G73" s="62">
        <f t="shared" si="15"/>
        <v>70.785285267042241</v>
      </c>
      <c r="H73" s="62">
        <f t="shared" si="15"/>
        <v>42.677177158934136</v>
      </c>
      <c r="I73" s="62">
        <v>18</v>
      </c>
      <c r="J73" s="62">
        <v>4</v>
      </c>
      <c r="K73" s="64"/>
      <c r="L73" s="64"/>
      <c r="M73" s="62">
        <v>2566</v>
      </c>
      <c r="N73" s="64"/>
      <c r="O73" s="64"/>
      <c r="P73" s="64"/>
      <c r="Q73" s="64"/>
      <c r="R73" s="64"/>
    </row>
    <row r="74" spans="1:18" x14ac:dyDescent="0.25">
      <c r="A74" s="66">
        <f>A73+1</f>
        <v>12</v>
      </c>
      <c r="B74" s="64">
        <f>M51</f>
        <v>7</v>
      </c>
      <c r="C74" s="64">
        <f>M54</f>
        <v>70.785285267042241</v>
      </c>
      <c r="D74" s="64">
        <f>M55</f>
        <v>42.677177158934136</v>
      </c>
      <c r="E74" s="64"/>
      <c r="F74" s="64"/>
      <c r="G74" s="62">
        <f t="shared" si="15"/>
        <v>70.785285267042241</v>
      </c>
      <c r="H74" s="62">
        <f t="shared" si="15"/>
        <v>42.677177158934136</v>
      </c>
      <c r="I74" s="62">
        <v>18</v>
      </c>
      <c r="J74" s="62">
        <v>4</v>
      </c>
      <c r="K74" s="64"/>
      <c r="L74" s="64"/>
      <c r="M74" s="62">
        <v>2566</v>
      </c>
      <c r="N74" s="64"/>
      <c r="O74" s="64"/>
      <c r="P74" s="64"/>
      <c r="Q74" s="64"/>
      <c r="R74" s="64"/>
    </row>
    <row r="75" spans="1:18" x14ac:dyDescent="0.25">
      <c r="A75" s="66">
        <f t="shared" ref="A75:A89" si="16">A74+1</f>
        <v>13</v>
      </c>
      <c r="B75" s="64">
        <f>N51</f>
        <v>7</v>
      </c>
      <c r="C75" s="64">
        <f>N54</f>
        <v>70.785285267042241</v>
      </c>
      <c r="D75" s="64">
        <f>N55</f>
        <v>42.677177158934136</v>
      </c>
      <c r="E75" s="64"/>
      <c r="F75" s="64"/>
      <c r="G75" s="62">
        <f t="shared" si="15"/>
        <v>70.785285267042241</v>
      </c>
      <c r="H75" s="62">
        <f t="shared" si="15"/>
        <v>42.677177158934136</v>
      </c>
      <c r="I75" s="62">
        <v>18</v>
      </c>
      <c r="J75" s="62">
        <v>4</v>
      </c>
      <c r="K75" s="64"/>
      <c r="L75" s="64"/>
      <c r="M75" s="62">
        <v>2566</v>
      </c>
      <c r="N75" s="64"/>
      <c r="O75" s="64"/>
      <c r="P75" s="64"/>
      <c r="Q75" s="64"/>
      <c r="R75" s="64"/>
    </row>
    <row r="76" spans="1:18" x14ac:dyDescent="0.25">
      <c r="A76" s="66">
        <f t="shared" si="16"/>
        <v>14</v>
      </c>
      <c r="B76" s="64">
        <f>O51</f>
        <v>7</v>
      </c>
      <c r="C76" s="64">
        <f>O54</f>
        <v>70.785285267042241</v>
      </c>
      <c r="D76" s="64">
        <f>O55</f>
        <v>42.677177158934136</v>
      </c>
      <c r="E76" s="64"/>
      <c r="F76" s="64"/>
      <c r="G76" s="62">
        <f t="shared" si="15"/>
        <v>70.785285267042241</v>
      </c>
      <c r="H76" s="62">
        <f t="shared" si="15"/>
        <v>42.677177158934136</v>
      </c>
      <c r="I76" s="62">
        <v>18</v>
      </c>
      <c r="J76" s="62">
        <v>4</v>
      </c>
      <c r="K76" s="64"/>
      <c r="L76" s="64"/>
      <c r="M76" s="62">
        <v>2566</v>
      </c>
      <c r="N76" s="64"/>
      <c r="O76" s="64"/>
      <c r="P76" s="64"/>
      <c r="Q76" s="64"/>
      <c r="R76" s="64"/>
    </row>
    <row r="77" spans="1:18" x14ac:dyDescent="0.25">
      <c r="A77" s="66">
        <f t="shared" si="16"/>
        <v>15</v>
      </c>
      <c r="B77" s="64">
        <f>P51</f>
        <v>7</v>
      </c>
      <c r="C77" s="64">
        <f>P54</f>
        <v>70.785285267042241</v>
      </c>
      <c r="D77" s="64">
        <f>P55</f>
        <v>42.677177158934136</v>
      </c>
      <c r="E77" s="64"/>
      <c r="F77" s="64"/>
      <c r="G77" s="62">
        <f t="shared" si="15"/>
        <v>70.785285267042241</v>
      </c>
      <c r="H77" s="62">
        <f t="shared" si="15"/>
        <v>42.677177158934136</v>
      </c>
      <c r="I77" s="62">
        <v>18</v>
      </c>
      <c r="J77" s="62">
        <v>4</v>
      </c>
      <c r="K77" s="64"/>
      <c r="L77" s="64"/>
      <c r="M77" s="62">
        <v>2566</v>
      </c>
      <c r="N77" s="64"/>
      <c r="O77" s="64"/>
      <c r="P77" s="64"/>
      <c r="Q77" s="64"/>
      <c r="R77" s="64"/>
    </row>
    <row r="78" spans="1:18" x14ac:dyDescent="0.25">
      <c r="A78" s="66">
        <f t="shared" si="16"/>
        <v>16</v>
      </c>
      <c r="B78" s="64">
        <f>Q51</f>
        <v>7</v>
      </c>
      <c r="C78" s="64">
        <f>Q54</f>
        <v>70.785285267042241</v>
      </c>
      <c r="D78" s="64">
        <f>Q55</f>
        <v>42.677177158934136</v>
      </c>
      <c r="E78" s="64"/>
      <c r="F78" s="64"/>
      <c r="G78" s="62">
        <f t="shared" si="15"/>
        <v>70.785285267042241</v>
      </c>
      <c r="H78" s="62">
        <f t="shared" si="15"/>
        <v>42.677177158934136</v>
      </c>
      <c r="I78" s="62">
        <v>18</v>
      </c>
      <c r="J78" s="62">
        <v>4</v>
      </c>
      <c r="K78" s="64"/>
      <c r="L78" s="64"/>
      <c r="M78" s="62">
        <v>2566</v>
      </c>
      <c r="N78" s="64"/>
      <c r="O78" s="64"/>
      <c r="P78" s="64"/>
      <c r="Q78" s="64"/>
      <c r="R78" s="64"/>
    </row>
    <row r="79" spans="1:18" x14ac:dyDescent="0.25">
      <c r="A79" s="66">
        <f t="shared" si="16"/>
        <v>17</v>
      </c>
      <c r="B79" s="64">
        <f>R51</f>
        <v>7</v>
      </c>
      <c r="C79" s="64">
        <f>R54</f>
        <v>70.785285267042241</v>
      </c>
      <c r="D79" s="64">
        <f>R55</f>
        <v>42.677177158934136</v>
      </c>
      <c r="E79" s="64"/>
      <c r="F79" s="64"/>
      <c r="G79" s="62">
        <f t="shared" si="15"/>
        <v>70.785285267042241</v>
      </c>
      <c r="H79" s="62">
        <f t="shared" si="15"/>
        <v>42.677177158934136</v>
      </c>
      <c r="I79" s="62">
        <v>18</v>
      </c>
      <c r="J79" s="62">
        <v>4</v>
      </c>
      <c r="K79" s="64"/>
      <c r="L79" s="64"/>
      <c r="M79" s="62">
        <v>2566</v>
      </c>
      <c r="N79" s="64"/>
      <c r="O79" s="64"/>
      <c r="P79" s="64"/>
      <c r="Q79" s="64"/>
      <c r="R79" s="64"/>
    </row>
    <row r="80" spans="1:18" x14ac:dyDescent="0.25">
      <c r="A80" s="66">
        <f t="shared" si="16"/>
        <v>18</v>
      </c>
      <c r="B80" s="64">
        <f>S51</f>
        <v>7</v>
      </c>
      <c r="C80" s="64">
        <f>S54</f>
        <v>70.785285267042241</v>
      </c>
      <c r="D80" s="64">
        <f>S55</f>
        <v>42.677177158934136</v>
      </c>
      <c r="E80" s="64"/>
      <c r="F80" s="64"/>
      <c r="G80" s="62">
        <f t="shared" si="15"/>
        <v>70.785285267042241</v>
      </c>
      <c r="H80" s="62">
        <f t="shared" si="15"/>
        <v>42.677177158934136</v>
      </c>
      <c r="I80" s="62">
        <v>18</v>
      </c>
      <c r="J80" s="62">
        <v>4</v>
      </c>
      <c r="K80" s="64"/>
      <c r="L80" s="64"/>
      <c r="M80" s="62">
        <v>2566</v>
      </c>
      <c r="N80" s="64"/>
      <c r="O80" s="64"/>
      <c r="P80" s="64"/>
      <c r="Q80" s="64"/>
      <c r="R80" s="64"/>
    </row>
    <row r="81" spans="1:20" x14ac:dyDescent="0.25">
      <c r="A81" s="66">
        <f t="shared" si="16"/>
        <v>19</v>
      </c>
      <c r="B81" s="64">
        <f>T51</f>
        <v>7</v>
      </c>
      <c r="C81" s="64">
        <f>T54</f>
        <v>70.785285267042241</v>
      </c>
      <c r="D81" s="64">
        <f>T55</f>
        <v>42.677177158934136</v>
      </c>
      <c r="E81" s="64"/>
      <c r="F81" s="64"/>
      <c r="G81" s="62">
        <f t="shared" si="15"/>
        <v>70.785285267042241</v>
      </c>
      <c r="H81" s="62">
        <f t="shared" si="15"/>
        <v>42.677177158934136</v>
      </c>
      <c r="I81" s="62">
        <v>18</v>
      </c>
      <c r="J81" s="62">
        <v>4</v>
      </c>
      <c r="K81" s="64"/>
      <c r="L81" s="64"/>
      <c r="M81" s="62">
        <v>2566</v>
      </c>
      <c r="N81" s="64"/>
      <c r="O81" s="64"/>
      <c r="P81" s="64"/>
      <c r="Q81" s="64"/>
      <c r="R81" s="64"/>
    </row>
    <row r="82" spans="1:20" x14ac:dyDescent="0.25">
      <c r="A82" s="66">
        <f t="shared" si="16"/>
        <v>20</v>
      </c>
      <c r="B82" s="64">
        <f>U51</f>
        <v>0</v>
      </c>
      <c r="C82" s="64">
        <f>U54</f>
        <v>0</v>
      </c>
      <c r="D82" s="64">
        <f>U55</f>
        <v>0</v>
      </c>
      <c r="E82" s="64"/>
      <c r="F82" s="64"/>
      <c r="G82" s="62">
        <f t="shared" si="15"/>
        <v>0</v>
      </c>
      <c r="H82" s="62">
        <f t="shared" si="15"/>
        <v>0</v>
      </c>
      <c r="I82" s="62">
        <v>18</v>
      </c>
      <c r="J82" s="62">
        <v>4</v>
      </c>
      <c r="K82" s="64"/>
      <c r="L82" s="64"/>
      <c r="M82" s="62">
        <v>2566</v>
      </c>
      <c r="N82" s="64"/>
      <c r="O82" s="64"/>
      <c r="P82" s="64"/>
      <c r="Q82" s="64"/>
      <c r="R82" s="64"/>
    </row>
    <row r="83" spans="1:20" x14ac:dyDescent="0.25">
      <c r="A83" s="66">
        <f t="shared" si="16"/>
        <v>21</v>
      </c>
      <c r="B83" s="64"/>
      <c r="C83" s="64"/>
      <c r="D83" s="64"/>
      <c r="E83" s="64"/>
      <c r="F83" s="64"/>
      <c r="G83" s="62">
        <f t="shared" si="15"/>
        <v>0</v>
      </c>
      <c r="H83" s="62">
        <f t="shared" si="15"/>
        <v>0</v>
      </c>
      <c r="I83" s="62">
        <v>18</v>
      </c>
      <c r="J83" s="62">
        <v>4</v>
      </c>
      <c r="K83" s="64"/>
      <c r="L83" s="64"/>
      <c r="M83" s="62">
        <v>2566</v>
      </c>
      <c r="N83" s="64"/>
      <c r="O83" s="64"/>
      <c r="P83" s="64"/>
      <c r="Q83" s="64"/>
      <c r="R83" s="64"/>
    </row>
    <row r="84" spans="1:20" x14ac:dyDescent="0.25">
      <c r="A84" s="66">
        <f t="shared" si="16"/>
        <v>22</v>
      </c>
      <c r="B84" s="64"/>
      <c r="C84" s="64"/>
      <c r="D84" s="64"/>
      <c r="E84" s="64"/>
      <c r="F84" s="64"/>
      <c r="G84" s="62">
        <f t="shared" si="15"/>
        <v>0</v>
      </c>
      <c r="H84" s="62">
        <f t="shared" si="15"/>
        <v>0</v>
      </c>
      <c r="I84" s="62">
        <v>18</v>
      </c>
      <c r="J84" s="62">
        <v>4</v>
      </c>
      <c r="K84" s="64"/>
      <c r="L84" s="64"/>
      <c r="M84" s="62">
        <v>2566</v>
      </c>
      <c r="N84" s="64"/>
      <c r="O84" s="64"/>
      <c r="P84" s="64"/>
      <c r="Q84" s="64"/>
      <c r="R84" s="64"/>
    </row>
    <row r="85" spans="1:20" x14ac:dyDescent="0.25">
      <c r="A85" s="66">
        <f t="shared" si="16"/>
        <v>23</v>
      </c>
      <c r="B85" s="64"/>
      <c r="C85" s="64"/>
      <c r="D85" s="64"/>
      <c r="E85" s="64"/>
      <c r="F85" s="64"/>
      <c r="G85" s="62">
        <f t="shared" si="15"/>
        <v>0</v>
      </c>
      <c r="H85" s="62">
        <f t="shared" si="15"/>
        <v>0</v>
      </c>
      <c r="I85" s="62">
        <v>18</v>
      </c>
      <c r="J85" s="62">
        <v>4</v>
      </c>
      <c r="K85" s="64"/>
      <c r="L85" s="64"/>
      <c r="M85" s="62">
        <v>2566</v>
      </c>
      <c r="N85" s="64"/>
      <c r="O85" s="64"/>
      <c r="P85" s="64"/>
      <c r="Q85" s="64"/>
      <c r="R85" s="64"/>
    </row>
    <row r="86" spans="1:20" x14ac:dyDescent="0.25">
      <c r="A86" s="66">
        <f t="shared" si="16"/>
        <v>24</v>
      </c>
      <c r="B86" s="64"/>
      <c r="C86" s="64"/>
      <c r="D86" s="64"/>
      <c r="E86" s="64"/>
      <c r="F86" s="64"/>
      <c r="G86" s="62">
        <f t="shared" si="15"/>
        <v>0</v>
      </c>
      <c r="H86" s="62">
        <f t="shared" si="15"/>
        <v>0</v>
      </c>
      <c r="I86" s="62">
        <v>18</v>
      </c>
      <c r="J86" s="62">
        <v>4</v>
      </c>
      <c r="K86" s="64"/>
      <c r="L86" s="64"/>
      <c r="M86" s="62">
        <v>2566</v>
      </c>
      <c r="N86" s="64"/>
      <c r="O86" s="64"/>
      <c r="P86" s="64"/>
      <c r="Q86" s="64"/>
      <c r="R86" s="64"/>
    </row>
    <row r="87" spans="1:20" x14ac:dyDescent="0.25">
      <c r="A87" s="66">
        <f t="shared" si="16"/>
        <v>25</v>
      </c>
      <c r="B87" s="64"/>
      <c r="C87" s="64"/>
      <c r="D87" s="64"/>
      <c r="E87" s="64"/>
      <c r="F87" s="64"/>
      <c r="G87" s="62">
        <f t="shared" si="15"/>
        <v>0</v>
      </c>
      <c r="H87" s="62">
        <f t="shared" si="15"/>
        <v>0</v>
      </c>
      <c r="I87" s="62">
        <v>18</v>
      </c>
      <c r="J87" s="62">
        <v>4</v>
      </c>
      <c r="K87" s="64"/>
      <c r="L87" s="64"/>
      <c r="M87" s="62">
        <v>2566</v>
      </c>
      <c r="N87" s="64"/>
      <c r="O87" s="64"/>
      <c r="P87" s="64"/>
      <c r="Q87" s="64"/>
      <c r="R87" s="64"/>
    </row>
    <row r="88" spans="1:20" x14ac:dyDescent="0.25">
      <c r="A88" s="66">
        <f t="shared" si="16"/>
        <v>26</v>
      </c>
      <c r="B88" s="64"/>
      <c r="C88" s="64"/>
      <c r="D88" s="64"/>
      <c r="E88" s="64"/>
      <c r="F88" s="64"/>
      <c r="G88" s="62">
        <f t="shared" si="15"/>
        <v>0</v>
      </c>
      <c r="H88" s="62">
        <f t="shared" si="15"/>
        <v>0</v>
      </c>
      <c r="I88" s="62">
        <v>18</v>
      </c>
      <c r="J88" s="62">
        <v>4</v>
      </c>
      <c r="K88" s="64"/>
      <c r="L88" s="64"/>
      <c r="M88" s="62">
        <v>2566</v>
      </c>
      <c r="N88" s="64"/>
      <c r="O88" s="64"/>
      <c r="P88" s="64"/>
      <c r="Q88" s="64"/>
      <c r="R88" s="64"/>
    </row>
    <row r="89" spans="1:20" x14ac:dyDescent="0.25">
      <c r="A89" s="66">
        <f t="shared" si="16"/>
        <v>27</v>
      </c>
      <c r="B89" s="64"/>
      <c r="C89" s="64"/>
      <c r="D89" s="64"/>
      <c r="E89" s="64"/>
      <c r="F89" s="64"/>
      <c r="G89" s="62">
        <f t="shared" si="15"/>
        <v>0</v>
      </c>
      <c r="H89" s="62">
        <f t="shared" si="15"/>
        <v>0</v>
      </c>
      <c r="I89" s="62">
        <v>18</v>
      </c>
      <c r="J89" s="62">
        <v>4</v>
      </c>
      <c r="K89" s="64"/>
      <c r="L89" s="64"/>
      <c r="M89" s="62">
        <v>2566</v>
      </c>
      <c r="N89" s="64"/>
      <c r="O89" s="64"/>
      <c r="P89" s="64"/>
      <c r="Q89" s="64"/>
      <c r="R89" s="64"/>
    </row>
    <row r="90" spans="1:20" x14ac:dyDescent="0.25">
      <c r="A90" s="66">
        <f>A89+1</f>
        <v>28</v>
      </c>
      <c r="B90" s="64"/>
      <c r="C90" s="64"/>
      <c r="D90" s="64"/>
      <c r="E90" s="64"/>
      <c r="F90" s="64"/>
      <c r="G90" s="62">
        <f t="shared" si="15"/>
        <v>0</v>
      </c>
      <c r="H90" s="62">
        <f t="shared" si="15"/>
        <v>0</v>
      </c>
      <c r="I90" s="62">
        <v>18</v>
      </c>
      <c r="J90" s="62">
        <v>4</v>
      </c>
      <c r="K90" s="64"/>
      <c r="L90" s="64"/>
      <c r="M90" s="62">
        <v>2566</v>
      </c>
      <c r="N90" s="64"/>
      <c r="O90" s="64"/>
      <c r="P90" s="64"/>
      <c r="Q90" s="64"/>
      <c r="R90" s="64"/>
    </row>
    <row r="91" spans="1:20" x14ac:dyDescent="0.25">
      <c r="A91" s="66">
        <f>A90+1</f>
        <v>29</v>
      </c>
      <c r="B91" s="64"/>
      <c r="C91" s="64"/>
      <c r="D91" s="64"/>
      <c r="E91" s="64"/>
      <c r="F91" s="64"/>
      <c r="G91" s="62">
        <f t="shared" si="15"/>
        <v>0</v>
      </c>
      <c r="H91" s="62">
        <f t="shared" si="15"/>
        <v>0</v>
      </c>
      <c r="I91" s="62">
        <v>18</v>
      </c>
      <c r="J91" s="62">
        <v>4</v>
      </c>
      <c r="K91" s="64"/>
      <c r="L91" s="64"/>
      <c r="M91" s="62">
        <v>2566</v>
      </c>
      <c r="N91" s="64"/>
      <c r="O91" s="64"/>
      <c r="P91" s="64"/>
      <c r="Q91" s="64"/>
      <c r="R91" s="64"/>
    </row>
    <row r="92" spans="1:20" x14ac:dyDescent="0.25">
      <c r="A92" s="66">
        <f>A91+1</f>
        <v>30</v>
      </c>
      <c r="B92" s="64"/>
      <c r="C92" s="64"/>
      <c r="D92" s="64"/>
      <c r="E92" s="64"/>
      <c r="F92" s="64"/>
      <c r="G92" s="62">
        <f t="shared" si="15"/>
        <v>0</v>
      </c>
      <c r="H92" s="62">
        <f t="shared" si="15"/>
        <v>0</v>
      </c>
      <c r="I92" s="62">
        <v>18</v>
      </c>
      <c r="J92" s="62">
        <v>4</v>
      </c>
      <c r="K92" s="64"/>
      <c r="L92" s="64"/>
      <c r="M92" s="62">
        <v>2566</v>
      </c>
      <c r="N92" s="64"/>
      <c r="O92" s="64"/>
      <c r="P92" s="64"/>
      <c r="Q92" s="64"/>
      <c r="R92" s="64"/>
    </row>
    <row r="93" spans="1:20" ht="45" x14ac:dyDescent="0.25">
      <c r="A93" s="61" t="s">
        <v>36</v>
      </c>
      <c r="B93">
        <f>SUM(B63:B92)/30</f>
        <v>4.4333333333333336</v>
      </c>
      <c r="C93">
        <f>SUM(C63:C92)/30</f>
        <v>44.830680669126743</v>
      </c>
      <c r="D93">
        <f t="shared" ref="D93:R93" si="17">SUM(D63:D92)/30</f>
        <v>27.028878867324941</v>
      </c>
      <c r="E93">
        <f t="shared" si="17"/>
        <v>0</v>
      </c>
      <c r="F93">
        <f t="shared" si="17"/>
        <v>0</v>
      </c>
      <c r="G93">
        <f t="shared" si="17"/>
        <v>44.830680669126743</v>
      </c>
      <c r="H93">
        <f t="shared" si="17"/>
        <v>27.028878867324941</v>
      </c>
      <c r="I93">
        <f t="shared" si="17"/>
        <v>18</v>
      </c>
      <c r="J93">
        <f t="shared" si="17"/>
        <v>4</v>
      </c>
      <c r="K93">
        <f t="shared" si="17"/>
        <v>0</v>
      </c>
      <c r="L93">
        <f t="shared" si="17"/>
        <v>0</v>
      </c>
      <c r="M93">
        <f t="shared" si="17"/>
        <v>2566</v>
      </c>
      <c r="N93">
        <f t="shared" si="17"/>
        <v>0</v>
      </c>
      <c r="O93">
        <f t="shared" si="17"/>
        <v>0</v>
      </c>
      <c r="P93">
        <f t="shared" si="17"/>
        <v>0</v>
      </c>
      <c r="Q93">
        <f t="shared" si="17"/>
        <v>0</v>
      </c>
      <c r="R93">
        <f t="shared" si="17"/>
        <v>0</v>
      </c>
    </row>
    <row r="96" spans="1:20" ht="15.75" thickBot="1" x14ac:dyDescent="0.3">
      <c r="A96" s="57" t="s">
        <v>32</v>
      </c>
      <c r="B96" s="59">
        <v>1</v>
      </c>
      <c r="C96" s="59">
        <f>B96+1</f>
        <v>2</v>
      </c>
      <c r="D96" s="59">
        <f t="shared" ref="D96:T96" si="18">C96+1</f>
        <v>3</v>
      </c>
      <c r="E96" s="59">
        <f t="shared" si="18"/>
        <v>4</v>
      </c>
      <c r="F96" s="59">
        <f t="shared" si="18"/>
        <v>5</v>
      </c>
      <c r="G96" s="59">
        <f t="shared" si="18"/>
        <v>6</v>
      </c>
      <c r="H96" s="59">
        <f t="shared" si="18"/>
        <v>7</v>
      </c>
      <c r="I96" s="59">
        <f t="shared" si="18"/>
        <v>8</v>
      </c>
      <c r="J96" s="59">
        <f t="shared" si="18"/>
        <v>9</v>
      </c>
      <c r="K96" s="59">
        <f t="shared" si="18"/>
        <v>10</v>
      </c>
      <c r="L96" s="59">
        <f t="shared" si="18"/>
        <v>11</v>
      </c>
      <c r="M96" s="59">
        <f t="shared" si="18"/>
        <v>12</v>
      </c>
      <c r="N96" s="59">
        <f t="shared" si="18"/>
        <v>13</v>
      </c>
      <c r="O96" s="59">
        <f t="shared" si="18"/>
        <v>14</v>
      </c>
      <c r="P96" s="59">
        <f t="shared" si="18"/>
        <v>15</v>
      </c>
      <c r="Q96" s="59">
        <f t="shared" si="18"/>
        <v>16</v>
      </c>
      <c r="R96" s="59">
        <f t="shared" si="18"/>
        <v>17</v>
      </c>
      <c r="S96" s="59">
        <f t="shared" si="18"/>
        <v>18</v>
      </c>
      <c r="T96" s="59">
        <f t="shared" si="18"/>
        <v>19</v>
      </c>
    </row>
    <row r="97" spans="1:20" ht="15.75" thickBot="1" x14ac:dyDescent="0.3">
      <c r="A97" s="60" t="s">
        <v>35</v>
      </c>
      <c r="B97" s="67">
        <v>7</v>
      </c>
      <c r="C97" s="68">
        <v>7</v>
      </c>
      <c r="D97" s="68">
        <v>7</v>
      </c>
      <c r="E97" s="68">
        <v>7</v>
      </c>
      <c r="F97" s="68">
        <v>7</v>
      </c>
      <c r="G97" s="68">
        <v>7</v>
      </c>
      <c r="H97" s="68">
        <v>7</v>
      </c>
      <c r="I97" s="68">
        <v>7</v>
      </c>
      <c r="J97" s="68">
        <v>7</v>
      </c>
      <c r="K97" s="68">
        <v>7</v>
      </c>
      <c r="L97" s="68">
        <v>7</v>
      </c>
      <c r="M97" s="68">
        <v>7</v>
      </c>
      <c r="N97" s="68">
        <v>7</v>
      </c>
      <c r="O97" s="68">
        <v>7</v>
      </c>
      <c r="P97" s="68">
        <v>7</v>
      </c>
      <c r="Q97" s="68">
        <v>7</v>
      </c>
      <c r="R97" s="68">
        <v>7</v>
      </c>
      <c r="S97" s="69">
        <v>7</v>
      </c>
      <c r="T97" s="69">
        <v>7</v>
      </c>
    </row>
    <row r="98" spans="1:20" ht="15.75" thickBot="1" x14ac:dyDescent="0.3">
      <c r="A98" s="1" t="s">
        <v>0</v>
      </c>
      <c r="B98" s="10">
        <f>(20-B97)/(20-(-17))</f>
        <v>0.35135135135135137</v>
      </c>
      <c r="C98" s="10">
        <f t="shared" ref="C98:T98" si="19">(20-C97)/(20-(-17))</f>
        <v>0.35135135135135137</v>
      </c>
      <c r="D98" s="10">
        <f t="shared" si="19"/>
        <v>0.35135135135135137</v>
      </c>
      <c r="E98" s="10">
        <f t="shared" si="19"/>
        <v>0.35135135135135137</v>
      </c>
      <c r="F98" s="10">
        <f t="shared" si="19"/>
        <v>0.35135135135135137</v>
      </c>
      <c r="G98" s="10">
        <f t="shared" si="19"/>
        <v>0.35135135135135137</v>
      </c>
      <c r="H98" s="10">
        <f t="shared" si="19"/>
        <v>0.35135135135135137</v>
      </c>
      <c r="I98" s="10">
        <f t="shared" si="19"/>
        <v>0.35135135135135137</v>
      </c>
      <c r="J98" s="10">
        <f t="shared" si="19"/>
        <v>0.35135135135135137</v>
      </c>
      <c r="K98" s="10">
        <f t="shared" si="19"/>
        <v>0.35135135135135137</v>
      </c>
      <c r="L98" s="10">
        <f t="shared" si="19"/>
        <v>0.35135135135135137</v>
      </c>
      <c r="M98" s="10">
        <f t="shared" si="19"/>
        <v>0.35135135135135137</v>
      </c>
      <c r="N98" s="10">
        <f t="shared" si="19"/>
        <v>0.35135135135135137</v>
      </c>
      <c r="O98" s="10">
        <f t="shared" si="19"/>
        <v>0.35135135135135137</v>
      </c>
      <c r="P98" s="10">
        <f t="shared" si="19"/>
        <v>0.35135135135135137</v>
      </c>
      <c r="Q98" s="10">
        <f t="shared" si="19"/>
        <v>0.35135135135135137</v>
      </c>
      <c r="R98" s="10">
        <f t="shared" si="19"/>
        <v>0.35135135135135137</v>
      </c>
      <c r="S98" s="10">
        <f t="shared" si="19"/>
        <v>0.35135135135135137</v>
      </c>
      <c r="T98" s="10">
        <f t="shared" si="19"/>
        <v>0.35135135135135137</v>
      </c>
    </row>
    <row r="99" spans="1:20" ht="18" thickBot="1" x14ac:dyDescent="0.3">
      <c r="A99" s="1" t="s">
        <v>2</v>
      </c>
      <c r="B99" s="10">
        <f>POWER(B98,0.8)</f>
        <v>0.43310510481321651</v>
      </c>
      <c r="C99" s="10">
        <f t="shared" ref="C99:T99" si="20">POWER(C98,0.8)</f>
        <v>0.43310510481321651</v>
      </c>
      <c r="D99" s="10">
        <f t="shared" si="20"/>
        <v>0.43310510481321651</v>
      </c>
      <c r="E99" s="10">
        <f t="shared" si="20"/>
        <v>0.43310510481321651</v>
      </c>
      <c r="F99" s="10">
        <f t="shared" si="20"/>
        <v>0.43310510481321651</v>
      </c>
      <c r="G99" s="10">
        <f t="shared" si="20"/>
        <v>0.43310510481321651</v>
      </c>
      <c r="H99" s="10">
        <f t="shared" si="20"/>
        <v>0.43310510481321651</v>
      </c>
      <c r="I99" s="10">
        <f t="shared" si="20"/>
        <v>0.43310510481321651</v>
      </c>
      <c r="J99" s="10">
        <f t="shared" si="20"/>
        <v>0.43310510481321651</v>
      </c>
      <c r="K99" s="10">
        <f t="shared" si="20"/>
        <v>0.43310510481321651</v>
      </c>
      <c r="L99" s="10">
        <f t="shared" si="20"/>
        <v>0.43310510481321651</v>
      </c>
      <c r="M99" s="10">
        <f t="shared" si="20"/>
        <v>0.43310510481321651</v>
      </c>
      <c r="N99" s="10">
        <f t="shared" si="20"/>
        <v>0.43310510481321651</v>
      </c>
      <c r="O99" s="10">
        <f t="shared" si="20"/>
        <v>0.43310510481321651</v>
      </c>
      <c r="P99" s="10">
        <f t="shared" si="20"/>
        <v>0.43310510481321651</v>
      </c>
      <c r="Q99" s="10">
        <f t="shared" si="20"/>
        <v>0.43310510481321651</v>
      </c>
      <c r="R99" s="10">
        <f t="shared" si="20"/>
        <v>0.43310510481321651</v>
      </c>
      <c r="S99" s="10">
        <f t="shared" si="20"/>
        <v>0.43310510481321651</v>
      </c>
      <c r="T99" s="10">
        <f t="shared" si="20"/>
        <v>0.43310510481321651</v>
      </c>
    </row>
    <row r="100" spans="1:20" ht="18.75" thickBot="1" x14ac:dyDescent="0.3">
      <c r="A100" s="1" t="s">
        <v>3</v>
      </c>
      <c r="B100" s="10">
        <f>B102+(150-95)*B98</f>
        <v>70.785285267042241</v>
      </c>
      <c r="C100" s="10">
        <f t="shared" ref="C100:T100" si="21">C102+(150-95)*C98</f>
        <v>70.785285267042241</v>
      </c>
      <c r="D100" s="10">
        <f t="shared" si="21"/>
        <v>70.785285267042241</v>
      </c>
      <c r="E100" s="10">
        <f t="shared" si="21"/>
        <v>70.785285267042241</v>
      </c>
      <c r="F100" s="10">
        <f t="shared" si="21"/>
        <v>70.785285267042241</v>
      </c>
      <c r="G100" s="10">
        <f t="shared" si="21"/>
        <v>70.785285267042241</v>
      </c>
      <c r="H100" s="10">
        <f t="shared" si="21"/>
        <v>70.785285267042241</v>
      </c>
      <c r="I100" s="10">
        <f t="shared" si="21"/>
        <v>70.785285267042241</v>
      </c>
      <c r="J100" s="10">
        <f t="shared" si="21"/>
        <v>70.785285267042241</v>
      </c>
      <c r="K100" s="10">
        <f t="shared" si="21"/>
        <v>70.785285267042241</v>
      </c>
      <c r="L100" s="10">
        <f t="shared" si="21"/>
        <v>70.785285267042241</v>
      </c>
      <c r="M100" s="10">
        <f t="shared" si="21"/>
        <v>70.785285267042241</v>
      </c>
      <c r="N100" s="10">
        <f t="shared" si="21"/>
        <v>70.785285267042241</v>
      </c>
      <c r="O100" s="10">
        <f t="shared" si="21"/>
        <v>70.785285267042241</v>
      </c>
      <c r="P100" s="10">
        <f t="shared" si="21"/>
        <v>70.785285267042241</v>
      </c>
      <c r="Q100" s="10">
        <f t="shared" si="21"/>
        <v>70.785285267042241</v>
      </c>
      <c r="R100" s="10">
        <f t="shared" si="21"/>
        <v>70.785285267042241</v>
      </c>
      <c r="S100" s="10">
        <f t="shared" si="21"/>
        <v>70.785285267042241</v>
      </c>
      <c r="T100" s="10">
        <f t="shared" si="21"/>
        <v>70.785285267042241</v>
      </c>
    </row>
    <row r="101" spans="1:20" ht="18.75" thickBot="1" x14ac:dyDescent="0.3">
      <c r="A101" s="2" t="s">
        <v>4</v>
      </c>
      <c r="B101" s="10">
        <f>B102-(95-70)*B98</f>
        <v>42.677177158934136</v>
      </c>
      <c r="C101" s="10">
        <f t="shared" ref="C101:T101" si="22">C102-(95-70)*C98</f>
        <v>42.677177158934136</v>
      </c>
      <c r="D101" s="10">
        <f t="shared" si="22"/>
        <v>42.677177158934136</v>
      </c>
      <c r="E101" s="10">
        <f t="shared" si="22"/>
        <v>42.677177158934136</v>
      </c>
      <c r="F101" s="10">
        <f t="shared" si="22"/>
        <v>42.677177158934136</v>
      </c>
      <c r="G101" s="10">
        <f t="shared" si="22"/>
        <v>42.677177158934136</v>
      </c>
      <c r="H101" s="10">
        <f t="shared" si="22"/>
        <v>42.677177158934136</v>
      </c>
      <c r="I101" s="10">
        <f t="shared" si="22"/>
        <v>42.677177158934136</v>
      </c>
      <c r="J101" s="10">
        <f t="shared" si="22"/>
        <v>42.677177158934136</v>
      </c>
      <c r="K101" s="10">
        <f t="shared" si="22"/>
        <v>42.677177158934136</v>
      </c>
      <c r="L101" s="10">
        <f t="shared" si="22"/>
        <v>42.677177158934136</v>
      </c>
      <c r="M101" s="10">
        <f t="shared" si="22"/>
        <v>42.677177158934136</v>
      </c>
      <c r="N101" s="10">
        <f t="shared" si="22"/>
        <v>42.677177158934136</v>
      </c>
      <c r="O101" s="10">
        <f t="shared" si="22"/>
        <v>42.677177158934136</v>
      </c>
      <c r="P101" s="10">
        <f t="shared" si="22"/>
        <v>42.677177158934136</v>
      </c>
      <c r="Q101" s="10">
        <f t="shared" si="22"/>
        <v>42.677177158934136</v>
      </c>
      <c r="R101" s="10">
        <f t="shared" si="22"/>
        <v>42.677177158934136</v>
      </c>
      <c r="S101" s="10">
        <f t="shared" si="22"/>
        <v>42.677177158934136</v>
      </c>
      <c r="T101" s="10">
        <f t="shared" si="22"/>
        <v>42.677177158934136</v>
      </c>
    </row>
    <row r="102" spans="1:20" ht="18.75" thickBot="1" x14ac:dyDescent="0.3">
      <c r="A102" s="2" t="s">
        <v>5</v>
      </c>
      <c r="B102" s="10">
        <f>20+(95-70)*B98/2+62.5*B99</f>
        <v>51.460960942717918</v>
      </c>
      <c r="C102" s="10">
        <f>20+(95-70)*C98/2+62.5*C99</f>
        <v>51.460960942717918</v>
      </c>
      <c r="D102" s="10">
        <f t="shared" ref="D102:T102" si="23">20+(95-70)*D98/2+62.5*D99</f>
        <v>51.460960942717918</v>
      </c>
      <c r="E102" s="10">
        <f t="shared" si="23"/>
        <v>51.460960942717918</v>
      </c>
      <c r="F102" s="10">
        <f t="shared" si="23"/>
        <v>51.460960942717918</v>
      </c>
      <c r="G102" s="10">
        <f t="shared" si="23"/>
        <v>51.460960942717918</v>
      </c>
      <c r="H102" s="10">
        <f t="shared" si="23"/>
        <v>51.460960942717918</v>
      </c>
      <c r="I102" s="10">
        <f t="shared" si="23"/>
        <v>51.460960942717918</v>
      </c>
      <c r="J102" s="10">
        <f t="shared" si="23"/>
        <v>51.460960942717918</v>
      </c>
      <c r="K102" s="10">
        <f t="shared" si="23"/>
        <v>51.460960942717918</v>
      </c>
      <c r="L102" s="10">
        <f t="shared" si="23"/>
        <v>51.460960942717918</v>
      </c>
      <c r="M102" s="10">
        <f t="shared" si="23"/>
        <v>51.460960942717918</v>
      </c>
      <c r="N102" s="10">
        <f t="shared" si="23"/>
        <v>51.460960942717918</v>
      </c>
      <c r="O102" s="10">
        <f t="shared" si="23"/>
        <v>51.460960942717918</v>
      </c>
      <c r="P102" s="10">
        <f t="shared" si="23"/>
        <v>51.460960942717918</v>
      </c>
      <c r="Q102" s="10">
        <f t="shared" si="23"/>
        <v>51.460960942717918</v>
      </c>
      <c r="R102" s="10">
        <f t="shared" si="23"/>
        <v>51.460960942717918</v>
      </c>
      <c r="S102" s="10">
        <f t="shared" si="23"/>
        <v>51.460960942717918</v>
      </c>
      <c r="T102" s="10">
        <f t="shared" si="23"/>
        <v>51.460960942717918</v>
      </c>
    </row>
    <row r="103" spans="1:20" x14ac:dyDescent="0.25">
      <c r="A103" s="58"/>
      <c r="B103" s="10"/>
      <c r="C103" s="10"/>
      <c r="D103" s="11"/>
      <c r="E103" s="11"/>
      <c r="F103" s="11"/>
    </row>
    <row r="104" spans="1:20" ht="15.75" thickBot="1" x14ac:dyDescent="0.3"/>
    <row r="105" spans="1:20" ht="15.75" thickBot="1" x14ac:dyDescent="0.3">
      <c r="A105" s="112" t="s">
        <v>32</v>
      </c>
      <c r="B105" s="86" t="s">
        <v>31</v>
      </c>
      <c r="C105" s="89" t="s">
        <v>8</v>
      </c>
      <c r="D105" s="90"/>
      <c r="E105" s="91"/>
      <c r="F105" s="91"/>
      <c r="G105" s="90"/>
      <c r="H105" s="90"/>
      <c r="I105" s="90"/>
      <c r="J105" s="90"/>
      <c r="K105" s="91"/>
      <c r="L105" s="91"/>
      <c r="M105" s="90"/>
      <c r="N105" s="91"/>
      <c r="O105" s="91"/>
      <c r="P105" s="92"/>
      <c r="Q105" s="101" t="s">
        <v>16</v>
      </c>
      <c r="R105" s="104" t="s">
        <v>15</v>
      </c>
    </row>
    <row r="106" spans="1:20" ht="43.5" thickBot="1" x14ac:dyDescent="0.3">
      <c r="A106" s="113"/>
      <c r="B106" s="87"/>
      <c r="C106" s="93" t="s">
        <v>17</v>
      </c>
      <c r="D106" s="94"/>
      <c r="E106" s="95" t="s">
        <v>34</v>
      </c>
      <c r="F106" s="96"/>
      <c r="G106" s="97" t="s">
        <v>28</v>
      </c>
      <c r="H106" s="98"/>
      <c r="I106" s="93" t="s">
        <v>18</v>
      </c>
      <c r="J106" s="99"/>
      <c r="K106" s="95" t="s">
        <v>10</v>
      </c>
      <c r="L106" s="107"/>
      <c r="M106" s="18" t="s">
        <v>11</v>
      </c>
      <c r="N106" s="95" t="s">
        <v>13</v>
      </c>
      <c r="O106" s="108"/>
      <c r="P106" s="18" t="s">
        <v>14</v>
      </c>
      <c r="Q106" s="102"/>
      <c r="R106" s="105"/>
    </row>
    <row r="107" spans="1:20" ht="15.75" thickBot="1" x14ac:dyDescent="0.3">
      <c r="A107" s="113"/>
      <c r="B107" s="114"/>
      <c r="C107" s="48" t="s">
        <v>19</v>
      </c>
      <c r="D107" s="49" t="s">
        <v>20</v>
      </c>
      <c r="E107" s="50" t="s">
        <v>19</v>
      </c>
      <c r="F107" s="51" t="s">
        <v>20</v>
      </c>
      <c r="G107" s="52" t="s">
        <v>21</v>
      </c>
      <c r="H107" s="48" t="s">
        <v>22</v>
      </c>
      <c r="I107" s="48" t="s">
        <v>23</v>
      </c>
      <c r="J107" s="49" t="s">
        <v>24</v>
      </c>
      <c r="K107" s="53" t="s">
        <v>29</v>
      </c>
      <c r="L107" s="54" t="s">
        <v>30</v>
      </c>
      <c r="M107" s="55" t="s">
        <v>12</v>
      </c>
      <c r="N107" s="50" t="s">
        <v>25</v>
      </c>
      <c r="O107" s="51" t="s">
        <v>26</v>
      </c>
      <c r="P107" s="56" t="s">
        <v>27</v>
      </c>
      <c r="Q107" s="102"/>
      <c r="R107" s="105"/>
    </row>
    <row r="108" spans="1:20" ht="24" thickBot="1" x14ac:dyDescent="0.4">
      <c r="A108" s="109" t="s">
        <v>38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1"/>
    </row>
    <row r="109" spans="1:20" x14ac:dyDescent="0.25">
      <c r="A109" s="65">
        <v>1</v>
      </c>
      <c r="B109" s="63">
        <f>B97</f>
        <v>7</v>
      </c>
      <c r="C109" s="63">
        <f>B100</f>
        <v>70.785285267042241</v>
      </c>
      <c r="D109" s="63">
        <f>B101</f>
        <v>42.677177158934136</v>
      </c>
      <c r="E109" s="63"/>
      <c r="F109" s="63"/>
      <c r="G109" s="62">
        <f>C109-E109</f>
        <v>70.785285267042241</v>
      </c>
      <c r="H109" s="62">
        <f>D109-F109</f>
        <v>42.677177158934136</v>
      </c>
      <c r="I109" s="62">
        <v>18</v>
      </c>
      <c r="J109" s="62">
        <v>4</v>
      </c>
      <c r="K109" s="63"/>
      <c r="L109" s="63"/>
      <c r="M109" s="62">
        <v>2566</v>
      </c>
      <c r="N109" s="63"/>
      <c r="O109" s="63"/>
      <c r="P109" s="63"/>
      <c r="Q109" s="63"/>
      <c r="R109" s="63"/>
    </row>
    <row r="110" spans="1:20" x14ac:dyDescent="0.25">
      <c r="A110" s="66">
        <v>2</v>
      </c>
      <c r="B110" s="64">
        <f>C97</f>
        <v>7</v>
      </c>
      <c r="C110" s="64">
        <f>C100</f>
        <v>70.785285267042241</v>
      </c>
      <c r="D110" s="63">
        <f>C101</f>
        <v>42.677177158934136</v>
      </c>
      <c r="E110" s="64"/>
      <c r="F110" s="64"/>
      <c r="G110" s="62">
        <f t="shared" ref="G110:H138" si="24">C110-E110</f>
        <v>70.785285267042241</v>
      </c>
      <c r="H110" s="62">
        <f t="shared" si="24"/>
        <v>42.677177158934136</v>
      </c>
      <c r="I110" s="62">
        <v>18</v>
      </c>
      <c r="J110" s="62">
        <v>4</v>
      </c>
      <c r="K110" s="64"/>
      <c r="L110" s="64"/>
      <c r="M110" s="62">
        <v>2566</v>
      </c>
      <c r="N110" s="64"/>
      <c r="O110" s="64"/>
      <c r="P110" s="64"/>
      <c r="Q110" s="64"/>
      <c r="R110" s="64"/>
    </row>
    <row r="111" spans="1:20" x14ac:dyDescent="0.25">
      <c r="A111" s="66">
        <v>3</v>
      </c>
      <c r="B111" s="64">
        <f>D97</f>
        <v>7</v>
      </c>
      <c r="C111" s="64">
        <f>D100</f>
        <v>70.785285267042241</v>
      </c>
      <c r="D111" s="63">
        <f>D101</f>
        <v>42.677177158934136</v>
      </c>
      <c r="E111" s="64"/>
      <c r="F111" s="64"/>
      <c r="G111" s="62">
        <f t="shared" si="24"/>
        <v>70.785285267042241</v>
      </c>
      <c r="H111" s="62">
        <f t="shared" si="24"/>
        <v>42.677177158934136</v>
      </c>
      <c r="I111" s="62">
        <v>18</v>
      </c>
      <c r="J111" s="62">
        <v>4</v>
      </c>
      <c r="K111" s="64"/>
      <c r="L111" s="64"/>
      <c r="M111" s="62">
        <v>2566</v>
      </c>
      <c r="N111" s="64"/>
      <c r="O111" s="64"/>
      <c r="P111" s="64"/>
      <c r="Q111" s="64"/>
      <c r="R111" s="64"/>
    </row>
    <row r="112" spans="1:20" x14ac:dyDescent="0.25">
      <c r="A112" s="66">
        <v>4</v>
      </c>
      <c r="B112" s="64">
        <f>E97</f>
        <v>7</v>
      </c>
      <c r="C112" s="64">
        <f>E100</f>
        <v>70.785285267042241</v>
      </c>
      <c r="D112" s="63">
        <f>E101</f>
        <v>42.677177158934136</v>
      </c>
      <c r="E112" s="64"/>
      <c r="F112" s="64"/>
      <c r="G112" s="62">
        <f t="shared" si="24"/>
        <v>70.785285267042241</v>
      </c>
      <c r="H112" s="62">
        <f t="shared" si="24"/>
        <v>42.677177158934136</v>
      </c>
      <c r="I112" s="62">
        <v>18</v>
      </c>
      <c r="J112" s="62">
        <v>4</v>
      </c>
      <c r="K112" s="64"/>
      <c r="L112" s="64"/>
      <c r="M112" s="62">
        <v>2566</v>
      </c>
      <c r="N112" s="64"/>
      <c r="O112" s="64"/>
      <c r="P112" s="64"/>
      <c r="Q112" s="64"/>
      <c r="R112" s="64"/>
    </row>
    <row r="113" spans="1:18" x14ac:dyDescent="0.25">
      <c r="A113" s="66">
        <v>5</v>
      </c>
      <c r="B113" s="64">
        <f>F97</f>
        <v>7</v>
      </c>
      <c r="C113" s="64">
        <f>F100</f>
        <v>70.785285267042241</v>
      </c>
      <c r="D113" s="64">
        <f>F101</f>
        <v>42.677177158934136</v>
      </c>
      <c r="E113" s="64"/>
      <c r="F113" s="64"/>
      <c r="G113" s="62">
        <f t="shared" si="24"/>
        <v>70.785285267042241</v>
      </c>
      <c r="H113" s="62">
        <f t="shared" si="24"/>
        <v>42.677177158934136</v>
      </c>
      <c r="I113" s="62">
        <v>18</v>
      </c>
      <c r="J113" s="62">
        <v>4</v>
      </c>
      <c r="K113" s="64"/>
      <c r="L113" s="64"/>
      <c r="M113" s="62">
        <v>2566</v>
      </c>
      <c r="N113" s="64"/>
      <c r="O113" s="64"/>
      <c r="P113" s="64"/>
      <c r="Q113" s="64"/>
      <c r="R113" s="64"/>
    </row>
    <row r="114" spans="1:18" x14ac:dyDescent="0.25">
      <c r="A114" s="66">
        <v>6</v>
      </c>
      <c r="B114" s="64">
        <f>G97</f>
        <v>7</v>
      </c>
      <c r="C114" s="64">
        <f>G100</f>
        <v>70.785285267042241</v>
      </c>
      <c r="D114" s="64">
        <f>G101</f>
        <v>42.677177158934136</v>
      </c>
      <c r="E114" s="64"/>
      <c r="F114" s="64"/>
      <c r="G114" s="62">
        <f t="shared" si="24"/>
        <v>70.785285267042241</v>
      </c>
      <c r="H114" s="62">
        <f t="shared" si="24"/>
        <v>42.677177158934136</v>
      </c>
      <c r="I114" s="62">
        <v>18</v>
      </c>
      <c r="J114" s="62">
        <v>4</v>
      </c>
      <c r="K114" s="64"/>
      <c r="L114" s="64"/>
      <c r="M114" s="62">
        <v>2566</v>
      </c>
      <c r="N114" s="64"/>
      <c r="O114" s="64"/>
      <c r="P114" s="64"/>
      <c r="Q114" s="64"/>
      <c r="R114" s="64"/>
    </row>
    <row r="115" spans="1:18" x14ac:dyDescent="0.25">
      <c r="A115" s="66">
        <v>7</v>
      </c>
      <c r="B115" s="64">
        <f>H97</f>
        <v>7</v>
      </c>
      <c r="C115" s="64">
        <f>H100</f>
        <v>70.785285267042241</v>
      </c>
      <c r="D115" s="64">
        <f>H101</f>
        <v>42.677177158934136</v>
      </c>
      <c r="E115" s="64"/>
      <c r="F115" s="64"/>
      <c r="G115" s="62">
        <f t="shared" si="24"/>
        <v>70.785285267042241</v>
      </c>
      <c r="H115" s="62">
        <f t="shared" si="24"/>
        <v>42.677177158934136</v>
      </c>
      <c r="I115" s="62">
        <v>18</v>
      </c>
      <c r="J115" s="62">
        <v>4</v>
      </c>
      <c r="K115" s="64"/>
      <c r="L115" s="64"/>
      <c r="M115" s="62">
        <v>2566</v>
      </c>
      <c r="N115" s="64"/>
      <c r="O115" s="64"/>
      <c r="P115" s="64"/>
      <c r="Q115" s="64"/>
      <c r="R115" s="64"/>
    </row>
    <row r="116" spans="1:18" x14ac:dyDescent="0.25">
      <c r="A116" s="66">
        <v>8</v>
      </c>
      <c r="B116" s="64">
        <f>I97</f>
        <v>7</v>
      </c>
      <c r="C116" s="64">
        <f>I100</f>
        <v>70.785285267042241</v>
      </c>
      <c r="D116" s="64">
        <f>I101</f>
        <v>42.677177158934136</v>
      </c>
      <c r="E116" s="64"/>
      <c r="F116" s="64"/>
      <c r="G116" s="62">
        <f t="shared" si="24"/>
        <v>70.785285267042241</v>
      </c>
      <c r="H116" s="62">
        <f t="shared" si="24"/>
        <v>42.677177158934136</v>
      </c>
      <c r="I116" s="62">
        <v>18</v>
      </c>
      <c r="J116" s="62">
        <v>4</v>
      </c>
      <c r="K116" s="64"/>
      <c r="L116" s="64"/>
      <c r="M116" s="62">
        <v>2566</v>
      </c>
      <c r="N116" s="64"/>
      <c r="O116" s="64"/>
      <c r="P116" s="64"/>
      <c r="Q116" s="64"/>
      <c r="R116" s="64"/>
    </row>
    <row r="117" spans="1:18" x14ac:dyDescent="0.25">
      <c r="A117" s="66">
        <v>9</v>
      </c>
      <c r="B117" s="64">
        <f>J97</f>
        <v>7</v>
      </c>
      <c r="C117" s="64">
        <f>J100</f>
        <v>70.785285267042241</v>
      </c>
      <c r="D117" s="64">
        <f>J101</f>
        <v>42.677177158934136</v>
      </c>
      <c r="E117" s="64"/>
      <c r="F117" s="64"/>
      <c r="G117" s="62">
        <f t="shared" si="24"/>
        <v>70.785285267042241</v>
      </c>
      <c r="H117" s="62">
        <f t="shared" si="24"/>
        <v>42.677177158934136</v>
      </c>
      <c r="I117" s="62">
        <v>18</v>
      </c>
      <c r="J117" s="62">
        <v>4</v>
      </c>
      <c r="K117" s="64"/>
      <c r="L117" s="64"/>
      <c r="M117" s="62">
        <v>2566</v>
      </c>
      <c r="N117" s="64"/>
      <c r="O117" s="64"/>
      <c r="P117" s="64"/>
      <c r="Q117" s="64"/>
      <c r="R117" s="64"/>
    </row>
    <row r="118" spans="1:18" x14ac:dyDescent="0.25">
      <c r="A118" s="66">
        <v>10</v>
      </c>
      <c r="B118" s="64">
        <f>K97</f>
        <v>7</v>
      </c>
      <c r="C118" s="64">
        <f>K100</f>
        <v>70.785285267042241</v>
      </c>
      <c r="D118" s="64">
        <f>K101</f>
        <v>42.677177158934136</v>
      </c>
      <c r="E118" s="64"/>
      <c r="F118" s="64"/>
      <c r="G118" s="62">
        <f t="shared" si="24"/>
        <v>70.785285267042241</v>
      </c>
      <c r="H118" s="62">
        <f t="shared" si="24"/>
        <v>42.677177158934136</v>
      </c>
      <c r="I118" s="62">
        <v>18</v>
      </c>
      <c r="J118" s="62">
        <v>4</v>
      </c>
      <c r="K118" s="64"/>
      <c r="L118" s="64"/>
      <c r="M118" s="62">
        <v>2566</v>
      </c>
      <c r="N118" s="64"/>
      <c r="O118" s="64"/>
      <c r="P118" s="64"/>
      <c r="Q118" s="64"/>
      <c r="R118" s="64"/>
    </row>
    <row r="119" spans="1:18" x14ac:dyDescent="0.25">
      <c r="A119" s="66">
        <v>11</v>
      </c>
      <c r="B119" s="64">
        <f>L97</f>
        <v>7</v>
      </c>
      <c r="C119" s="64">
        <f>L100</f>
        <v>70.785285267042241</v>
      </c>
      <c r="D119" s="64">
        <f>L101</f>
        <v>42.677177158934136</v>
      </c>
      <c r="E119" s="64"/>
      <c r="F119" s="64"/>
      <c r="G119" s="62">
        <f t="shared" si="24"/>
        <v>70.785285267042241</v>
      </c>
      <c r="H119" s="62">
        <f t="shared" si="24"/>
        <v>42.677177158934136</v>
      </c>
      <c r="I119" s="62">
        <v>18</v>
      </c>
      <c r="J119" s="62">
        <v>4</v>
      </c>
      <c r="K119" s="64"/>
      <c r="L119" s="64"/>
      <c r="M119" s="62">
        <v>2566</v>
      </c>
      <c r="N119" s="64"/>
      <c r="O119" s="64"/>
      <c r="P119" s="64"/>
      <c r="Q119" s="64"/>
      <c r="R119" s="64"/>
    </row>
    <row r="120" spans="1:18" x14ac:dyDescent="0.25">
      <c r="A120" s="66">
        <f>A119+1</f>
        <v>12</v>
      </c>
      <c r="B120" s="64">
        <f>M97</f>
        <v>7</v>
      </c>
      <c r="C120" s="64">
        <f>M100</f>
        <v>70.785285267042241</v>
      </c>
      <c r="D120" s="64">
        <f>M101</f>
        <v>42.677177158934136</v>
      </c>
      <c r="E120" s="64"/>
      <c r="F120" s="64"/>
      <c r="G120" s="62">
        <f t="shared" si="24"/>
        <v>70.785285267042241</v>
      </c>
      <c r="H120" s="62">
        <f t="shared" si="24"/>
        <v>42.677177158934136</v>
      </c>
      <c r="I120" s="62">
        <v>18</v>
      </c>
      <c r="J120" s="62">
        <v>4</v>
      </c>
      <c r="K120" s="64"/>
      <c r="L120" s="64"/>
      <c r="M120" s="62">
        <v>2566</v>
      </c>
      <c r="N120" s="64"/>
      <c r="O120" s="64"/>
      <c r="P120" s="64"/>
      <c r="Q120" s="64"/>
      <c r="R120" s="64"/>
    </row>
    <row r="121" spans="1:18" x14ac:dyDescent="0.25">
      <c r="A121" s="66">
        <f t="shared" ref="A121:A135" si="25">A120+1</f>
        <v>13</v>
      </c>
      <c r="B121" s="64">
        <f>N97</f>
        <v>7</v>
      </c>
      <c r="C121" s="64">
        <f>N100</f>
        <v>70.785285267042241</v>
      </c>
      <c r="D121" s="64">
        <f>N101</f>
        <v>42.677177158934136</v>
      </c>
      <c r="E121" s="64"/>
      <c r="F121" s="64"/>
      <c r="G121" s="62">
        <f t="shared" si="24"/>
        <v>70.785285267042241</v>
      </c>
      <c r="H121" s="62">
        <f t="shared" si="24"/>
        <v>42.677177158934136</v>
      </c>
      <c r="I121" s="62">
        <v>18</v>
      </c>
      <c r="J121" s="62">
        <v>4</v>
      </c>
      <c r="K121" s="64"/>
      <c r="L121" s="64"/>
      <c r="M121" s="62">
        <v>2566</v>
      </c>
      <c r="N121" s="64"/>
      <c r="O121" s="64"/>
      <c r="P121" s="64"/>
      <c r="Q121" s="64"/>
      <c r="R121" s="64"/>
    </row>
    <row r="122" spans="1:18" x14ac:dyDescent="0.25">
      <c r="A122" s="66">
        <f t="shared" si="25"/>
        <v>14</v>
      </c>
      <c r="B122" s="64">
        <f>O97</f>
        <v>7</v>
      </c>
      <c r="C122" s="64">
        <f>O100</f>
        <v>70.785285267042241</v>
      </c>
      <c r="D122" s="64">
        <f>O101</f>
        <v>42.677177158934136</v>
      </c>
      <c r="E122" s="64"/>
      <c r="F122" s="64"/>
      <c r="G122" s="62">
        <f t="shared" si="24"/>
        <v>70.785285267042241</v>
      </c>
      <c r="H122" s="62">
        <f t="shared" si="24"/>
        <v>42.677177158934136</v>
      </c>
      <c r="I122" s="62">
        <v>18</v>
      </c>
      <c r="J122" s="62">
        <v>4</v>
      </c>
      <c r="K122" s="64"/>
      <c r="L122" s="64"/>
      <c r="M122" s="62">
        <v>2566</v>
      </c>
      <c r="N122" s="64"/>
      <c r="O122" s="64"/>
      <c r="P122" s="64"/>
      <c r="Q122" s="64"/>
      <c r="R122" s="64"/>
    </row>
    <row r="123" spans="1:18" x14ac:dyDescent="0.25">
      <c r="A123" s="66">
        <f t="shared" si="25"/>
        <v>15</v>
      </c>
      <c r="B123" s="64">
        <f>P97</f>
        <v>7</v>
      </c>
      <c r="C123" s="64">
        <f>P100</f>
        <v>70.785285267042241</v>
      </c>
      <c r="D123" s="64">
        <f>P101</f>
        <v>42.677177158934136</v>
      </c>
      <c r="E123" s="64"/>
      <c r="F123" s="64"/>
      <c r="G123" s="62">
        <f t="shared" si="24"/>
        <v>70.785285267042241</v>
      </c>
      <c r="H123" s="62">
        <f t="shared" si="24"/>
        <v>42.677177158934136</v>
      </c>
      <c r="I123" s="62">
        <v>18</v>
      </c>
      <c r="J123" s="62">
        <v>4</v>
      </c>
      <c r="K123" s="64"/>
      <c r="L123" s="64"/>
      <c r="M123" s="62">
        <v>2566</v>
      </c>
      <c r="N123" s="64"/>
      <c r="O123" s="64"/>
      <c r="P123" s="64"/>
      <c r="Q123" s="64"/>
      <c r="R123" s="64"/>
    </row>
    <row r="124" spans="1:18" x14ac:dyDescent="0.25">
      <c r="A124" s="66">
        <f t="shared" si="25"/>
        <v>16</v>
      </c>
      <c r="B124" s="64">
        <f>Q97</f>
        <v>7</v>
      </c>
      <c r="C124" s="64">
        <f>Q100</f>
        <v>70.785285267042241</v>
      </c>
      <c r="D124" s="64">
        <f>Q101</f>
        <v>42.677177158934136</v>
      </c>
      <c r="E124" s="64"/>
      <c r="F124" s="64"/>
      <c r="G124" s="62">
        <f t="shared" si="24"/>
        <v>70.785285267042241</v>
      </c>
      <c r="H124" s="62">
        <f t="shared" si="24"/>
        <v>42.677177158934136</v>
      </c>
      <c r="I124" s="62">
        <v>18</v>
      </c>
      <c r="J124" s="62">
        <v>4</v>
      </c>
      <c r="K124" s="64"/>
      <c r="L124" s="64"/>
      <c r="M124" s="62">
        <v>2566</v>
      </c>
      <c r="N124" s="64"/>
      <c r="O124" s="64"/>
      <c r="P124" s="64"/>
      <c r="Q124" s="64"/>
      <c r="R124" s="64"/>
    </row>
    <row r="125" spans="1:18" x14ac:dyDescent="0.25">
      <c r="A125" s="66">
        <f t="shared" si="25"/>
        <v>17</v>
      </c>
      <c r="B125" s="64">
        <f>R97</f>
        <v>7</v>
      </c>
      <c r="C125" s="64">
        <f>R100</f>
        <v>70.785285267042241</v>
      </c>
      <c r="D125" s="64">
        <f>R101</f>
        <v>42.677177158934136</v>
      </c>
      <c r="E125" s="64"/>
      <c r="F125" s="64"/>
      <c r="G125" s="62">
        <f t="shared" si="24"/>
        <v>70.785285267042241</v>
      </c>
      <c r="H125" s="62">
        <f t="shared" si="24"/>
        <v>42.677177158934136</v>
      </c>
      <c r="I125" s="62">
        <v>18</v>
      </c>
      <c r="J125" s="62">
        <v>4</v>
      </c>
      <c r="K125" s="64"/>
      <c r="L125" s="64"/>
      <c r="M125" s="62">
        <v>2566</v>
      </c>
      <c r="N125" s="64"/>
      <c r="O125" s="64"/>
      <c r="P125" s="64"/>
      <c r="Q125" s="64"/>
      <c r="R125" s="64"/>
    </row>
    <row r="126" spans="1:18" x14ac:dyDescent="0.25">
      <c r="A126" s="66">
        <f t="shared" si="25"/>
        <v>18</v>
      </c>
      <c r="B126" s="64">
        <f>S97</f>
        <v>7</v>
      </c>
      <c r="C126" s="64">
        <f>S100</f>
        <v>70.785285267042241</v>
      </c>
      <c r="D126" s="64">
        <f>S101</f>
        <v>42.677177158934136</v>
      </c>
      <c r="E126" s="64"/>
      <c r="F126" s="64"/>
      <c r="G126" s="62">
        <f t="shared" si="24"/>
        <v>70.785285267042241</v>
      </c>
      <c r="H126" s="62">
        <f t="shared" si="24"/>
        <v>42.677177158934136</v>
      </c>
      <c r="I126" s="62">
        <v>18</v>
      </c>
      <c r="J126" s="62">
        <v>4</v>
      </c>
      <c r="K126" s="64"/>
      <c r="L126" s="64"/>
      <c r="M126" s="62">
        <v>2566</v>
      </c>
      <c r="N126" s="64"/>
      <c r="O126" s="64"/>
      <c r="P126" s="64"/>
      <c r="Q126" s="64"/>
      <c r="R126" s="64"/>
    </row>
    <row r="127" spans="1:18" x14ac:dyDescent="0.25">
      <c r="A127" s="66">
        <f t="shared" si="25"/>
        <v>19</v>
      </c>
      <c r="B127" s="64">
        <f>T97</f>
        <v>7</v>
      </c>
      <c r="C127" s="64">
        <f>T100</f>
        <v>70.785285267042241</v>
      </c>
      <c r="D127" s="64">
        <f>T101</f>
        <v>42.677177158934136</v>
      </c>
      <c r="E127" s="64"/>
      <c r="F127" s="64"/>
      <c r="G127" s="62">
        <f t="shared" si="24"/>
        <v>70.785285267042241</v>
      </c>
      <c r="H127" s="62">
        <f t="shared" si="24"/>
        <v>42.677177158934136</v>
      </c>
      <c r="I127" s="62">
        <v>18</v>
      </c>
      <c r="J127" s="62">
        <v>4</v>
      </c>
      <c r="K127" s="64"/>
      <c r="L127" s="64"/>
      <c r="M127" s="62">
        <v>2566</v>
      </c>
      <c r="N127" s="64"/>
      <c r="O127" s="64"/>
      <c r="P127" s="64"/>
      <c r="Q127" s="64"/>
      <c r="R127" s="64"/>
    </row>
    <row r="128" spans="1:18" x14ac:dyDescent="0.25">
      <c r="A128" s="66">
        <f t="shared" si="25"/>
        <v>20</v>
      </c>
      <c r="B128" s="64">
        <f>U97</f>
        <v>0</v>
      </c>
      <c r="C128" s="64">
        <f>U100</f>
        <v>0</v>
      </c>
      <c r="D128" s="64">
        <f>U101</f>
        <v>0</v>
      </c>
      <c r="E128" s="64"/>
      <c r="F128" s="64"/>
      <c r="G128" s="62">
        <f t="shared" si="24"/>
        <v>0</v>
      </c>
      <c r="H128" s="62">
        <f t="shared" si="24"/>
        <v>0</v>
      </c>
      <c r="I128" s="62">
        <v>18</v>
      </c>
      <c r="J128" s="62">
        <v>4</v>
      </c>
      <c r="K128" s="64"/>
      <c r="L128" s="64"/>
      <c r="M128" s="62">
        <v>2566</v>
      </c>
      <c r="N128" s="64"/>
      <c r="O128" s="64"/>
      <c r="P128" s="64"/>
      <c r="Q128" s="64"/>
      <c r="R128" s="64"/>
    </row>
    <row r="129" spans="1:20" x14ac:dyDescent="0.25">
      <c r="A129" s="66">
        <f t="shared" si="25"/>
        <v>21</v>
      </c>
      <c r="B129" s="64"/>
      <c r="C129" s="64"/>
      <c r="D129" s="64"/>
      <c r="E129" s="64"/>
      <c r="F129" s="64"/>
      <c r="G129" s="62">
        <f t="shared" si="24"/>
        <v>0</v>
      </c>
      <c r="H129" s="62">
        <f t="shared" si="24"/>
        <v>0</v>
      </c>
      <c r="I129" s="62">
        <v>18</v>
      </c>
      <c r="J129" s="62">
        <v>4</v>
      </c>
      <c r="K129" s="64"/>
      <c r="L129" s="64"/>
      <c r="M129" s="62">
        <v>2566</v>
      </c>
      <c r="N129" s="64"/>
      <c r="O129" s="64"/>
      <c r="P129" s="64"/>
      <c r="Q129" s="64"/>
      <c r="R129" s="64"/>
    </row>
    <row r="130" spans="1:20" x14ac:dyDescent="0.25">
      <c r="A130" s="66">
        <f t="shared" si="25"/>
        <v>22</v>
      </c>
      <c r="B130" s="64"/>
      <c r="C130" s="64"/>
      <c r="D130" s="64"/>
      <c r="E130" s="64"/>
      <c r="F130" s="64"/>
      <c r="G130" s="62">
        <f t="shared" si="24"/>
        <v>0</v>
      </c>
      <c r="H130" s="62">
        <f t="shared" si="24"/>
        <v>0</v>
      </c>
      <c r="I130" s="62">
        <v>18</v>
      </c>
      <c r="J130" s="62">
        <v>4</v>
      </c>
      <c r="K130" s="64"/>
      <c r="L130" s="64"/>
      <c r="M130" s="62">
        <v>2566</v>
      </c>
      <c r="N130" s="64"/>
      <c r="O130" s="64"/>
      <c r="P130" s="64"/>
      <c r="Q130" s="64"/>
      <c r="R130" s="64"/>
    </row>
    <row r="131" spans="1:20" x14ac:dyDescent="0.25">
      <c r="A131" s="66">
        <f t="shared" si="25"/>
        <v>23</v>
      </c>
      <c r="B131" s="64"/>
      <c r="C131" s="64"/>
      <c r="D131" s="64"/>
      <c r="E131" s="64"/>
      <c r="F131" s="64"/>
      <c r="G131" s="62">
        <f t="shared" si="24"/>
        <v>0</v>
      </c>
      <c r="H131" s="62">
        <f t="shared" si="24"/>
        <v>0</v>
      </c>
      <c r="I131" s="62">
        <v>18</v>
      </c>
      <c r="J131" s="62">
        <v>4</v>
      </c>
      <c r="K131" s="64"/>
      <c r="L131" s="64"/>
      <c r="M131" s="62">
        <v>2566</v>
      </c>
      <c r="N131" s="64"/>
      <c r="O131" s="64"/>
      <c r="P131" s="64"/>
      <c r="Q131" s="64"/>
      <c r="R131" s="64"/>
    </row>
    <row r="132" spans="1:20" x14ac:dyDescent="0.25">
      <c r="A132" s="66">
        <f t="shared" si="25"/>
        <v>24</v>
      </c>
      <c r="B132" s="64"/>
      <c r="C132" s="64"/>
      <c r="D132" s="64"/>
      <c r="E132" s="64"/>
      <c r="F132" s="64"/>
      <c r="G132" s="62">
        <f t="shared" si="24"/>
        <v>0</v>
      </c>
      <c r="H132" s="62">
        <f t="shared" si="24"/>
        <v>0</v>
      </c>
      <c r="I132" s="62">
        <v>18</v>
      </c>
      <c r="J132" s="62">
        <v>4</v>
      </c>
      <c r="K132" s="64"/>
      <c r="L132" s="64"/>
      <c r="M132" s="62">
        <v>2566</v>
      </c>
      <c r="N132" s="64"/>
      <c r="O132" s="64"/>
      <c r="P132" s="64"/>
      <c r="Q132" s="64"/>
      <c r="R132" s="64"/>
    </row>
    <row r="133" spans="1:20" x14ac:dyDescent="0.25">
      <c r="A133" s="66">
        <f t="shared" si="25"/>
        <v>25</v>
      </c>
      <c r="B133" s="64"/>
      <c r="C133" s="64"/>
      <c r="D133" s="64"/>
      <c r="E133" s="64"/>
      <c r="F133" s="64"/>
      <c r="G133" s="62">
        <f t="shared" si="24"/>
        <v>0</v>
      </c>
      <c r="H133" s="62">
        <f t="shared" si="24"/>
        <v>0</v>
      </c>
      <c r="I133" s="62">
        <v>18</v>
      </c>
      <c r="J133" s="62">
        <v>4</v>
      </c>
      <c r="K133" s="64"/>
      <c r="L133" s="64"/>
      <c r="M133" s="62">
        <v>2566</v>
      </c>
      <c r="N133" s="64"/>
      <c r="O133" s="64"/>
      <c r="P133" s="64"/>
      <c r="Q133" s="64"/>
      <c r="R133" s="64"/>
    </row>
    <row r="134" spans="1:20" x14ac:dyDescent="0.25">
      <c r="A134" s="66">
        <f t="shared" si="25"/>
        <v>26</v>
      </c>
      <c r="B134" s="64"/>
      <c r="C134" s="64"/>
      <c r="D134" s="64"/>
      <c r="E134" s="64"/>
      <c r="F134" s="64"/>
      <c r="G134" s="62">
        <f t="shared" si="24"/>
        <v>0</v>
      </c>
      <c r="H134" s="62">
        <f t="shared" si="24"/>
        <v>0</v>
      </c>
      <c r="I134" s="62">
        <v>18</v>
      </c>
      <c r="J134" s="62">
        <v>4</v>
      </c>
      <c r="K134" s="64"/>
      <c r="L134" s="64"/>
      <c r="M134" s="62">
        <v>2566</v>
      </c>
      <c r="N134" s="64"/>
      <c r="O134" s="64"/>
      <c r="P134" s="64"/>
      <c r="Q134" s="64"/>
      <c r="R134" s="64"/>
    </row>
    <row r="135" spans="1:20" x14ac:dyDescent="0.25">
      <c r="A135" s="66">
        <f t="shared" si="25"/>
        <v>27</v>
      </c>
      <c r="B135" s="64"/>
      <c r="C135" s="64"/>
      <c r="D135" s="64"/>
      <c r="E135" s="64"/>
      <c r="F135" s="64"/>
      <c r="G135" s="62">
        <f t="shared" si="24"/>
        <v>0</v>
      </c>
      <c r="H135" s="62">
        <f t="shared" si="24"/>
        <v>0</v>
      </c>
      <c r="I135" s="62">
        <v>18</v>
      </c>
      <c r="J135" s="62">
        <v>4</v>
      </c>
      <c r="K135" s="64"/>
      <c r="L135" s="64"/>
      <c r="M135" s="62">
        <v>2566</v>
      </c>
      <c r="N135" s="64"/>
      <c r="O135" s="64"/>
      <c r="P135" s="64"/>
      <c r="Q135" s="64"/>
      <c r="R135" s="64"/>
    </row>
    <row r="136" spans="1:20" x14ac:dyDescent="0.25">
      <c r="A136" s="66">
        <f>A135+1</f>
        <v>28</v>
      </c>
      <c r="B136" s="64"/>
      <c r="C136" s="64"/>
      <c r="D136" s="64"/>
      <c r="E136" s="64"/>
      <c r="F136" s="64"/>
      <c r="G136" s="62">
        <f t="shared" si="24"/>
        <v>0</v>
      </c>
      <c r="H136" s="62">
        <f t="shared" si="24"/>
        <v>0</v>
      </c>
      <c r="I136" s="62">
        <v>18</v>
      </c>
      <c r="J136" s="62">
        <v>4</v>
      </c>
      <c r="K136" s="64"/>
      <c r="L136" s="64"/>
      <c r="M136" s="62">
        <v>2566</v>
      </c>
      <c r="N136" s="64"/>
      <c r="O136" s="64"/>
      <c r="P136" s="64"/>
      <c r="Q136" s="64"/>
      <c r="R136" s="64"/>
    </row>
    <row r="137" spans="1:20" x14ac:dyDescent="0.25">
      <c r="A137" s="66">
        <f>A136+1</f>
        <v>29</v>
      </c>
      <c r="B137" s="64"/>
      <c r="C137" s="64"/>
      <c r="D137" s="64"/>
      <c r="E137" s="64"/>
      <c r="F137" s="64"/>
      <c r="G137" s="62">
        <f t="shared" si="24"/>
        <v>0</v>
      </c>
      <c r="H137" s="62">
        <f t="shared" si="24"/>
        <v>0</v>
      </c>
      <c r="I137" s="62">
        <v>18</v>
      </c>
      <c r="J137" s="62">
        <v>4</v>
      </c>
      <c r="K137" s="64"/>
      <c r="L137" s="64"/>
      <c r="M137" s="62">
        <v>2566</v>
      </c>
      <c r="N137" s="64"/>
      <c r="O137" s="64"/>
      <c r="P137" s="64"/>
      <c r="Q137" s="64"/>
      <c r="R137" s="64"/>
    </row>
    <row r="138" spans="1:20" x14ac:dyDescent="0.25">
      <c r="A138" s="66">
        <f>A137+1</f>
        <v>30</v>
      </c>
      <c r="B138" s="64"/>
      <c r="C138" s="64"/>
      <c r="D138" s="64"/>
      <c r="E138" s="64"/>
      <c r="F138" s="64"/>
      <c r="G138" s="62">
        <f t="shared" si="24"/>
        <v>0</v>
      </c>
      <c r="H138" s="62">
        <f t="shared" si="24"/>
        <v>0</v>
      </c>
      <c r="I138" s="62">
        <v>18</v>
      </c>
      <c r="J138" s="62">
        <v>4</v>
      </c>
      <c r="K138" s="64"/>
      <c r="L138" s="64"/>
      <c r="M138" s="62">
        <v>2566</v>
      </c>
      <c r="N138" s="64"/>
      <c r="O138" s="64"/>
      <c r="P138" s="64"/>
      <c r="Q138" s="64"/>
      <c r="R138" s="64"/>
    </row>
    <row r="139" spans="1:20" ht="45" x14ac:dyDescent="0.25">
      <c r="A139" s="61" t="s">
        <v>36</v>
      </c>
      <c r="B139">
        <f>SUM(B109:B138)/30</f>
        <v>4.4333333333333336</v>
      </c>
      <c r="C139">
        <f>SUM(C109:C138)/30</f>
        <v>44.830680669126743</v>
      </c>
      <c r="D139">
        <f t="shared" ref="D139:R139" si="26">SUM(D109:D138)/30</f>
        <v>27.028878867324941</v>
      </c>
      <c r="E139">
        <f t="shared" si="26"/>
        <v>0</v>
      </c>
      <c r="F139">
        <f t="shared" si="26"/>
        <v>0</v>
      </c>
      <c r="G139">
        <f t="shared" si="26"/>
        <v>44.830680669126743</v>
      </c>
      <c r="H139">
        <f t="shared" si="26"/>
        <v>27.028878867324941</v>
      </c>
      <c r="I139">
        <f t="shared" si="26"/>
        <v>18</v>
      </c>
      <c r="J139">
        <f t="shared" si="26"/>
        <v>4</v>
      </c>
      <c r="K139">
        <f t="shared" si="26"/>
        <v>0</v>
      </c>
      <c r="L139">
        <f t="shared" si="26"/>
        <v>0</v>
      </c>
      <c r="M139">
        <f t="shared" si="26"/>
        <v>2566</v>
      </c>
      <c r="N139">
        <f t="shared" si="26"/>
        <v>0</v>
      </c>
      <c r="O139">
        <f t="shared" si="26"/>
        <v>0</v>
      </c>
      <c r="P139">
        <f t="shared" si="26"/>
        <v>0</v>
      </c>
      <c r="Q139">
        <f t="shared" si="26"/>
        <v>0</v>
      </c>
      <c r="R139">
        <f t="shared" si="26"/>
        <v>0</v>
      </c>
    </row>
    <row r="142" spans="1:20" ht="15.75" thickBot="1" x14ac:dyDescent="0.3">
      <c r="A142" s="57" t="s">
        <v>32</v>
      </c>
      <c r="B142" s="59">
        <v>1</v>
      </c>
      <c r="C142" s="59">
        <f>B142+1</f>
        <v>2</v>
      </c>
      <c r="D142" s="59">
        <f t="shared" ref="D142:T142" si="27">C142+1</f>
        <v>3</v>
      </c>
      <c r="E142" s="59">
        <f t="shared" si="27"/>
        <v>4</v>
      </c>
      <c r="F142" s="59">
        <f t="shared" si="27"/>
        <v>5</v>
      </c>
      <c r="G142" s="59">
        <f t="shared" si="27"/>
        <v>6</v>
      </c>
      <c r="H142" s="59">
        <f t="shared" si="27"/>
        <v>7</v>
      </c>
      <c r="I142" s="59">
        <f t="shared" si="27"/>
        <v>8</v>
      </c>
      <c r="J142" s="59">
        <f t="shared" si="27"/>
        <v>9</v>
      </c>
      <c r="K142" s="59">
        <f t="shared" si="27"/>
        <v>10</v>
      </c>
      <c r="L142" s="59">
        <f t="shared" si="27"/>
        <v>11</v>
      </c>
      <c r="M142" s="59">
        <f t="shared" si="27"/>
        <v>12</v>
      </c>
      <c r="N142" s="59">
        <f t="shared" si="27"/>
        <v>13</v>
      </c>
      <c r="O142" s="59">
        <f t="shared" si="27"/>
        <v>14</v>
      </c>
      <c r="P142" s="59">
        <f t="shared" si="27"/>
        <v>15</v>
      </c>
      <c r="Q142" s="59">
        <f t="shared" si="27"/>
        <v>16</v>
      </c>
      <c r="R142" s="59">
        <f t="shared" si="27"/>
        <v>17</v>
      </c>
      <c r="S142" s="59">
        <f t="shared" si="27"/>
        <v>18</v>
      </c>
      <c r="T142" s="59">
        <f t="shared" si="27"/>
        <v>19</v>
      </c>
    </row>
    <row r="143" spans="1:20" ht="15.75" thickBot="1" x14ac:dyDescent="0.3">
      <c r="A143" s="60" t="s">
        <v>35</v>
      </c>
      <c r="B143" s="67">
        <v>7</v>
      </c>
      <c r="C143" s="68">
        <v>7</v>
      </c>
      <c r="D143" s="68">
        <v>7</v>
      </c>
      <c r="E143" s="68">
        <v>7</v>
      </c>
      <c r="F143" s="68">
        <v>7</v>
      </c>
      <c r="G143" s="68">
        <v>7</v>
      </c>
      <c r="H143" s="68">
        <v>7</v>
      </c>
      <c r="I143" s="68">
        <v>7</v>
      </c>
      <c r="J143" s="68">
        <v>7</v>
      </c>
      <c r="K143" s="68">
        <v>7</v>
      </c>
      <c r="L143" s="68">
        <v>7</v>
      </c>
      <c r="M143" s="68">
        <v>7</v>
      </c>
      <c r="N143" s="68">
        <v>7</v>
      </c>
      <c r="O143" s="68">
        <v>7</v>
      </c>
      <c r="P143" s="68">
        <v>7</v>
      </c>
      <c r="Q143" s="68">
        <v>7</v>
      </c>
      <c r="R143" s="68">
        <v>7</v>
      </c>
      <c r="S143" s="69">
        <v>7</v>
      </c>
      <c r="T143" s="69">
        <v>7</v>
      </c>
    </row>
    <row r="144" spans="1:20" ht="15.75" thickBot="1" x14ac:dyDescent="0.3">
      <c r="A144" s="1" t="s">
        <v>0</v>
      </c>
      <c r="B144" s="10">
        <f>(20-B143)/(20-(-17))</f>
        <v>0.35135135135135137</v>
      </c>
      <c r="C144" s="10">
        <f t="shared" ref="C144:T144" si="28">(20-C143)/(20-(-17))</f>
        <v>0.35135135135135137</v>
      </c>
      <c r="D144" s="10">
        <f t="shared" si="28"/>
        <v>0.35135135135135137</v>
      </c>
      <c r="E144" s="10">
        <f t="shared" si="28"/>
        <v>0.35135135135135137</v>
      </c>
      <c r="F144" s="10">
        <f t="shared" si="28"/>
        <v>0.35135135135135137</v>
      </c>
      <c r="G144" s="10">
        <f t="shared" si="28"/>
        <v>0.35135135135135137</v>
      </c>
      <c r="H144" s="10">
        <f t="shared" si="28"/>
        <v>0.35135135135135137</v>
      </c>
      <c r="I144" s="10">
        <f t="shared" si="28"/>
        <v>0.35135135135135137</v>
      </c>
      <c r="J144" s="10">
        <f t="shared" si="28"/>
        <v>0.35135135135135137</v>
      </c>
      <c r="K144" s="10">
        <f t="shared" si="28"/>
        <v>0.35135135135135137</v>
      </c>
      <c r="L144" s="10">
        <f t="shared" si="28"/>
        <v>0.35135135135135137</v>
      </c>
      <c r="M144" s="10">
        <f t="shared" si="28"/>
        <v>0.35135135135135137</v>
      </c>
      <c r="N144" s="10">
        <f t="shared" si="28"/>
        <v>0.35135135135135137</v>
      </c>
      <c r="O144" s="10">
        <f t="shared" si="28"/>
        <v>0.35135135135135137</v>
      </c>
      <c r="P144" s="10">
        <f t="shared" si="28"/>
        <v>0.35135135135135137</v>
      </c>
      <c r="Q144" s="10">
        <f t="shared" si="28"/>
        <v>0.35135135135135137</v>
      </c>
      <c r="R144" s="10">
        <f t="shared" si="28"/>
        <v>0.35135135135135137</v>
      </c>
      <c r="S144" s="10">
        <f t="shared" si="28"/>
        <v>0.35135135135135137</v>
      </c>
      <c r="T144" s="10">
        <f t="shared" si="28"/>
        <v>0.35135135135135137</v>
      </c>
    </row>
    <row r="145" spans="1:20" ht="18" thickBot="1" x14ac:dyDescent="0.3">
      <c r="A145" s="1" t="s">
        <v>2</v>
      </c>
      <c r="B145" s="10">
        <f>POWER(B144,0.8)</f>
        <v>0.43310510481321651</v>
      </c>
      <c r="C145" s="10">
        <f t="shared" ref="C145:T145" si="29">POWER(C144,0.8)</f>
        <v>0.43310510481321651</v>
      </c>
      <c r="D145" s="10">
        <f t="shared" si="29"/>
        <v>0.43310510481321651</v>
      </c>
      <c r="E145" s="10">
        <f t="shared" si="29"/>
        <v>0.43310510481321651</v>
      </c>
      <c r="F145" s="10">
        <f t="shared" si="29"/>
        <v>0.43310510481321651</v>
      </c>
      <c r="G145" s="10">
        <f t="shared" si="29"/>
        <v>0.43310510481321651</v>
      </c>
      <c r="H145" s="10">
        <f t="shared" si="29"/>
        <v>0.43310510481321651</v>
      </c>
      <c r="I145" s="10">
        <f t="shared" si="29"/>
        <v>0.43310510481321651</v>
      </c>
      <c r="J145" s="10">
        <f t="shared" si="29"/>
        <v>0.43310510481321651</v>
      </c>
      <c r="K145" s="10">
        <f t="shared" si="29"/>
        <v>0.43310510481321651</v>
      </c>
      <c r="L145" s="10">
        <f t="shared" si="29"/>
        <v>0.43310510481321651</v>
      </c>
      <c r="M145" s="10">
        <f t="shared" si="29"/>
        <v>0.43310510481321651</v>
      </c>
      <c r="N145" s="10">
        <f t="shared" si="29"/>
        <v>0.43310510481321651</v>
      </c>
      <c r="O145" s="10">
        <f t="shared" si="29"/>
        <v>0.43310510481321651</v>
      </c>
      <c r="P145" s="10">
        <f t="shared" si="29"/>
        <v>0.43310510481321651</v>
      </c>
      <c r="Q145" s="10">
        <f t="shared" si="29"/>
        <v>0.43310510481321651</v>
      </c>
      <c r="R145" s="10">
        <f t="shared" si="29"/>
        <v>0.43310510481321651</v>
      </c>
      <c r="S145" s="10">
        <f t="shared" si="29"/>
        <v>0.43310510481321651</v>
      </c>
      <c r="T145" s="10">
        <f t="shared" si="29"/>
        <v>0.43310510481321651</v>
      </c>
    </row>
    <row r="146" spans="1:20" ht="18.75" thickBot="1" x14ac:dyDescent="0.3">
      <c r="A146" s="1" t="s">
        <v>3</v>
      </c>
      <c r="B146" s="10">
        <f>B148+(150-95)*B144</f>
        <v>70.785285267042241</v>
      </c>
      <c r="C146" s="10">
        <f t="shared" ref="C146:T146" si="30">C148+(150-95)*C144</f>
        <v>70.785285267042241</v>
      </c>
      <c r="D146" s="10">
        <f t="shared" si="30"/>
        <v>70.785285267042241</v>
      </c>
      <c r="E146" s="10">
        <f t="shared" si="30"/>
        <v>70.785285267042241</v>
      </c>
      <c r="F146" s="10">
        <f t="shared" si="30"/>
        <v>70.785285267042241</v>
      </c>
      <c r="G146" s="10">
        <f t="shared" si="30"/>
        <v>70.785285267042241</v>
      </c>
      <c r="H146" s="10">
        <f t="shared" si="30"/>
        <v>70.785285267042241</v>
      </c>
      <c r="I146" s="10">
        <f t="shared" si="30"/>
        <v>70.785285267042241</v>
      </c>
      <c r="J146" s="10">
        <f t="shared" si="30"/>
        <v>70.785285267042241</v>
      </c>
      <c r="K146" s="10">
        <f t="shared" si="30"/>
        <v>70.785285267042241</v>
      </c>
      <c r="L146" s="10">
        <f t="shared" si="30"/>
        <v>70.785285267042241</v>
      </c>
      <c r="M146" s="10">
        <f t="shared" si="30"/>
        <v>70.785285267042241</v>
      </c>
      <c r="N146" s="10">
        <f t="shared" si="30"/>
        <v>70.785285267042241</v>
      </c>
      <c r="O146" s="10">
        <f t="shared" si="30"/>
        <v>70.785285267042241</v>
      </c>
      <c r="P146" s="10">
        <f t="shared" si="30"/>
        <v>70.785285267042241</v>
      </c>
      <c r="Q146" s="10">
        <f t="shared" si="30"/>
        <v>70.785285267042241</v>
      </c>
      <c r="R146" s="10">
        <f t="shared" si="30"/>
        <v>70.785285267042241</v>
      </c>
      <c r="S146" s="10">
        <f t="shared" si="30"/>
        <v>70.785285267042241</v>
      </c>
      <c r="T146" s="10">
        <f t="shared" si="30"/>
        <v>70.785285267042241</v>
      </c>
    </row>
    <row r="147" spans="1:20" ht="18.75" thickBot="1" x14ac:dyDescent="0.3">
      <c r="A147" s="2" t="s">
        <v>4</v>
      </c>
      <c r="B147" s="10">
        <f>B148-(95-70)*B144</f>
        <v>42.677177158934136</v>
      </c>
      <c r="C147" s="10">
        <f t="shared" ref="C147:T147" si="31">C148-(95-70)*C144</f>
        <v>42.677177158934136</v>
      </c>
      <c r="D147" s="10">
        <f t="shared" si="31"/>
        <v>42.677177158934136</v>
      </c>
      <c r="E147" s="10">
        <f t="shared" si="31"/>
        <v>42.677177158934136</v>
      </c>
      <c r="F147" s="10">
        <f t="shared" si="31"/>
        <v>42.677177158934136</v>
      </c>
      <c r="G147" s="10">
        <f t="shared" si="31"/>
        <v>42.677177158934136</v>
      </c>
      <c r="H147" s="10">
        <f t="shared" si="31"/>
        <v>42.677177158934136</v>
      </c>
      <c r="I147" s="10">
        <f t="shared" si="31"/>
        <v>42.677177158934136</v>
      </c>
      <c r="J147" s="10">
        <f t="shared" si="31"/>
        <v>42.677177158934136</v>
      </c>
      <c r="K147" s="10">
        <f t="shared" si="31"/>
        <v>42.677177158934136</v>
      </c>
      <c r="L147" s="10">
        <f t="shared" si="31"/>
        <v>42.677177158934136</v>
      </c>
      <c r="M147" s="10">
        <f t="shared" si="31"/>
        <v>42.677177158934136</v>
      </c>
      <c r="N147" s="10">
        <f t="shared" si="31"/>
        <v>42.677177158934136</v>
      </c>
      <c r="O147" s="10">
        <f t="shared" si="31"/>
        <v>42.677177158934136</v>
      </c>
      <c r="P147" s="10">
        <f t="shared" si="31"/>
        <v>42.677177158934136</v>
      </c>
      <c r="Q147" s="10">
        <f t="shared" si="31"/>
        <v>42.677177158934136</v>
      </c>
      <c r="R147" s="10">
        <f t="shared" si="31"/>
        <v>42.677177158934136</v>
      </c>
      <c r="S147" s="10">
        <f t="shared" si="31"/>
        <v>42.677177158934136</v>
      </c>
      <c r="T147" s="10">
        <f t="shared" si="31"/>
        <v>42.677177158934136</v>
      </c>
    </row>
    <row r="148" spans="1:20" ht="18.75" thickBot="1" x14ac:dyDescent="0.3">
      <c r="A148" s="2" t="s">
        <v>5</v>
      </c>
      <c r="B148" s="10">
        <f>20+(95-70)*B144/2+62.5*B145</f>
        <v>51.460960942717918</v>
      </c>
      <c r="C148" s="10">
        <f>20+(95-70)*C144/2+62.5*C145</f>
        <v>51.460960942717918</v>
      </c>
      <c r="D148" s="10">
        <f t="shared" ref="D148:T148" si="32">20+(95-70)*D144/2+62.5*D145</f>
        <v>51.460960942717918</v>
      </c>
      <c r="E148" s="10">
        <f t="shared" si="32"/>
        <v>51.460960942717918</v>
      </c>
      <c r="F148" s="10">
        <f t="shared" si="32"/>
        <v>51.460960942717918</v>
      </c>
      <c r="G148" s="10">
        <f t="shared" si="32"/>
        <v>51.460960942717918</v>
      </c>
      <c r="H148" s="10">
        <f t="shared" si="32"/>
        <v>51.460960942717918</v>
      </c>
      <c r="I148" s="10">
        <f t="shared" si="32"/>
        <v>51.460960942717918</v>
      </c>
      <c r="J148" s="10">
        <f t="shared" si="32"/>
        <v>51.460960942717918</v>
      </c>
      <c r="K148" s="10">
        <f t="shared" si="32"/>
        <v>51.460960942717918</v>
      </c>
      <c r="L148" s="10">
        <f t="shared" si="32"/>
        <v>51.460960942717918</v>
      </c>
      <c r="M148" s="10">
        <f t="shared" si="32"/>
        <v>51.460960942717918</v>
      </c>
      <c r="N148" s="10">
        <f t="shared" si="32"/>
        <v>51.460960942717918</v>
      </c>
      <c r="O148" s="10">
        <f t="shared" si="32"/>
        <v>51.460960942717918</v>
      </c>
      <c r="P148" s="10">
        <f t="shared" si="32"/>
        <v>51.460960942717918</v>
      </c>
      <c r="Q148" s="10">
        <f t="shared" si="32"/>
        <v>51.460960942717918</v>
      </c>
      <c r="R148" s="10">
        <f t="shared" si="32"/>
        <v>51.460960942717918</v>
      </c>
      <c r="S148" s="10">
        <f t="shared" si="32"/>
        <v>51.460960942717918</v>
      </c>
      <c r="T148" s="10">
        <f t="shared" si="32"/>
        <v>51.460960942717918</v>
      </c>
    </row>
    <row r="149" spans="1:20" x14ac:dyDescent="0.25">
      <c r="A149" s="58"/>
      <c r="B149" s="10"/>
      <c r="C149" s="10"/>
      <c r="D149" s="11"/>
      <c r="E149" s="11"/>
      <c r="F149" s="11"/>
    </row>
    <row r="150" spans="1:20" ht="15.75" thickBot="1" x14ac:dyDescent="0.3"/>
    <row r="151" spans="1:20" ht="15.75" thickBot="1" x14ac:dyDescent="0.3">
      <c r="A151" s="112" t="s">
        <v>32</v>
      </c>
      <c r="B151" s="86" t="s">
        <v>31</v>
      </c>
      <c r="C151" s="89" t="s">
        <v>8</v>
      </c>
      <c r="D151" s="90"/>
      <c r="E151" s="91"/>
      <c r="F151" s="91"/>
      <c r="G151" s="90"/>
      <c r="H151" s="90"/>
      <c r="I151" s="90"/>
      <c r="J151" s="90"/>
      <c r="K151" s="91"/>
      <c r="L151" s="91"/>
      <c r="M151" s="90"/>
      <c r="N151" s="91"/>
      <c r="O151" s="91"/>
      <c r="P151" s="92"/>
      <c r="Q151" s="101" t="s">
        <v>16</v>
      </c>
      <c r="R151" s="104" t="s">
        <v>15</v>
      </c>
    </row>
    <row r="152" spans="1:20" ht="43.5" thickBot="1" x14ac:dyDescent="0.3">
      <c r="A152" s="113"/>
      <c r="B152" s="87"/>
      <c r="C152" s="93" t="s">
        <v>17</v>
      </c>
      <c r="D152" s="94"/>
      <c r="E152" s="95" t="s">
        <v>34</v>
      </c>
      <c r="F152" s="96"/>
      <c r="G152" s="97" t="s">
        <v>28</v>
      </c>
      <c r="H152" s="98"/>
      <c r="I152" s="93" t="s">
        <v>18</v>
      </c>
      <c r="J152" s="99"/>
      <c r="K152" s="95" t="s">
        <v>10</v>
      </c>
      <c r="L152" s="107"/>
      <c r="M152" s="18" t="s">
        <v>11</v>
      </c>
      <c r="N152" s="95" t="s">
        <v>13</v>
      </c>
      <c r="O152" s="108"/>
      <c r="P152" s="18" t="s">
        <v>14</v>
      </c>
      <c r="Q152" s="102"/>
      <c r="R152" s="105"/>
    </row>
    <row r="153" spans="1:20" ht="15.75" thickBot="1" x14ac:dyDescent="0.3">
      <c r="A153" s="113"/>
      <c r="B153" s="114"/>
      <c r="C153" s="48" t="s">
        <v>19</v>
      </c>
      <c r="D153" s="49" t="s">
        <v>20</v>
      </c>
      <c r="E153" s="50" t="s">
        <v>19</v>
      </c>
      <c r="F153" s="51" t="s">
        <v>20</v>
      </c>
      <c r="G153" s="52" t="s">
        <v>21</v>
      </c>
      <c r="H153" s="48" t="s">
        <v>22</v>
      </c>
      <c r="I153" s="48" t="s">
        <v>23</v>
      </c>
      <c r="J153" s="49" t="s">
        <v>24</v>
      </c>
      <c r="K153" s="53" t="s">
        <v>29</v>
      </c>
      <c r="L153" s="54" t="s">
        <v>30</v>
      </c>
      <c r="M153" s="55" t="s">
        <v>12</v>
      </c>
      <c r="N153" s="50" t="s">
        <v>25</v>
      </c>
      <c r="O153" s="51" t="s">
        <v>26</v>
      </c>
      <c r="P153" s="56" t="s">
        <v>27</v>
      </c>
      <c r="Q153" s="102"/>
      <c r="R153" s="105"/>
    </row>
    <row r="154" spans="1:20" ht="24" thickBot="1" x14ac:dyDescent="0.4">
      <c r="A154" s="109" t="s">
        <v>39</v>
      </c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1"/>
    </row>
    <row r="155" spans="1:20" x14ac:dyDescent="0.25">
      <c r="A155" s="65">
        <v>1</v>
      </c>
      <c r="B155" s="63">
        <f>B143</f>
        <v>7</v>
      </c>
      <c r="C155" s="63">
        <f>B146</f>
        <v>70.785285267042241</v>
      </c>
      <c r="D155" s="63">
        <f>B147</f>
        <v>42.677177158934136</v>
      </c>
      <c r="E155" s="63"/>
      <c r="F155" s="63"/>
      <c r="G155" s="62">
        <f>C155-E155</f>
        <v>70.785285267042241</v>
      </c>
      <c r="H155" s="62">
        <f>D155-F155</f>
        <v>42.677177158934136</v>
      </c>
      <c r="I155" s="62">
        <v>18</v>
      </c>
      <c r="J155" s="62">
        <v>4</v>
      </c>
      <c r="K155" s="63"/>
      <c r="L155" s="63"/>
      <c r="M155" s="62">
        <v>2566</v>
      </c>
      <c r="N155" s="63"/>
      <c r="O155" s="63"/>
      <c r="P155" s="63"/>
      <c r="Q155" s="63"/>
      <c r="R155" s="63"/>
    </row>
    <row r="156" spans="1:20" x14ac:dyDescent="0.25">
      <c r="A156" s="66">
        <v>2</v>
      </c>
      <c r="B156" s="64">
        <f>C143</f>
        <v>7</v>
      </c>
      <c r="C156" s="64">
        <f>C146</f>
        <v>70.785285267042241</v>
      </c>
      <c r="D156" s="63">
        <f>C147</f>
        <v>42.677177158934136</v>
      </c>
      <c r="E156" s="64"/>
      <c r="F156" s="64"/>
      <c r="G156" s="62">
        <f t="shared" ref="G156:H184" si="33">C156-E156</f>
        <v>70.785285267042241</v>
      </c>
      <c r="H156" s="62">
        <f t="shared" si="33"/>
        <v>42.677177158934136</v>
      </c>
      <c r="I156" s="62">
        <v>18</v>
      </c>
      <c r="J156" s="62">
        <v>4</v>
      </c>
      <c r="K156" s="64"/>
      <c r="L156" s="64"/>
      <c r="M156" s="62">
        <v>2566</v>
      </c>
      <c r="N156" s="64"/>
      <c r="O156" s="64"/>
      <c r="P156" s="64"/>
      <c r="Q156" s="64"/>
      <c r="R156" s="64"/>
    </row>
    <row r="157" spans="1:20" x14ac:dyDescent="0.25">
      <c r="A157" s="66">
        <v>3</v>
      </c>
      <c r="B157" s="64">
        <f>D143</f>
        <v>7</v>
      </c>
      <c r="C157" s="64">
        <f>D146</f>
        <v>70.785285267042241</v>
      </c>
      <c r="D157" s="63">
        <f>D147</f>
        <v>42.677177158934136</v>
      </c>
      <c r="E157" s="64"/>
      <c r="F157" s="64"/>
      <c r="G157" s="62">
        <f t="shared" si="33"/>
        <v>70.785285267042241</v>
      </c>
      <c r="H157" s="62">
        <f t="shared" si="33"/>
        <v>42.677177158934136</v>
      </c>
      <c r="I157" s="62">
        <v>18</v>
      </c>
      <c r="J157" s="62">
        <v>4</v>
      </c>
      <c r="K157" s="64"/>
      <c r="L157" s="64"/>
      <c r="M157" s="62">
        <v>2566</v>
      </c>
      <c r="N157" s="64"/>
      <c r="O157" s="64"/>
      <c r="P157" s="64"/>
      <c r="Q157" s="64"/>
      <c r="R157" s="64"/>
    </row>
    <row r="158" spans="1:20" x14ac:dyDescent="0.25">
      <c r="A158" s="66">
        <v>4</v>
      </c>
      <c r="B158" s="64">
        <f>E143</f>
        <v>7</v>
      </c>
      <c r="C158" s="64">
        <f>E146</f>
        <v>70.785285267042241</v>
      </c>
      <c r="D158" s="63">
        <f>E147</f>
        <v>42.677177158934136</v>
      </c>
      <c r="E158" s="64"/>
      <c r="F158" s="64"/>
      <c r="G158" s="62">
        <f t="shared" si="33"/>
        <v>70.785285267042241</v>
      </c>
      <c r="H158" s="62">
        <f t="shared" si="33"/>
        <v>42.677177158934136</v>
      </c>
      <c r="I158" s="62">
        <v>18</v>
      </c>
      <c r="J158" s="62">
        <v>4</v>
      </c>
      <c r="K158" s="64"/>
      <c r="L158" s="64"/>
      <c r="M158" s="62">
        <v>2566</v>
      </c>
      <c r="N158" s="64"/>
      <c r="O158" s="64"/>
      <c r="P158" s="64"/>
      <c r="Q158" s="64"/>
      <c r="R158" s="64"/>
    </row>
    <row r="159" spans="1:20" x14ac:dyDescent="0.25">
      <c r="A159" s="66">
        <v>5</v>
      </c>
      <c r="B159" s="64">
        <f>F143</f>
        <v>7</v>
      </c>
      <c r="C159" s="64">
        <f>F146</f>
        <v>70.785285267042241</v>
      </c>
      <c r="D159" s="64">
        <f>F147</f>
        <v>42.677177158934136</v>
      </c>
      <c r="E159" s="64"/>
      <c r="F159" s="64"/>
      <c r="G159" s="62">
        <f t="shared" si="33"/>
        <v>70.785285267042241</v>
      </c>
      <c r="H159" s="62">
        <f t="shared" si="33"/>
        <v>42.677177158934136</v>
      </c>
      <c r="I159" s="62">
        <v>18</v>
      </c>
      <c r="J159" s="62">
        <v>4</v>
      </c>
      <c r="K159" s="64"/>
      <c r="L159" s="64"/>
      <c r="M159" s="62">
        <v>2566</v>
      </c>
      <c r="N159" s="64"/>
      <c r="O159" s="64"/>
      <c r="P159" s="64"/>
      <c r="Q159" s="64"/>
      <c r="R159" s="64"/>
    </row>
    <row r="160" spans="1:20" x14ac:dyDescent="0.25">
      <c r="A160" s="66">
        <v>6</v>
      </c>
      <c r="B160" s="64">
        <f>G143</f>
        <v>7</v>
      </c>
      <c r="C160" s="64">
        <f>G146</f>
        <v>70.785285267042241</v>
      </c>
      <c r="D160" s="64">
        <f>G147</f>
        <v>42.677177158934136</v>
      </c>
      <c r="E160" s="64"/>
      <c r="F160" s="64"/>
      <c r="G160" s="62">
        <f t="shared" si="33"/>
        <v>70.785285267042241</v>
      </c>
      <c r="H160" s="62">
        <f t="shared" si="33"/>
        <v>42.677177158934136</v>
      </c>
      <c r="I160" s="62">
        <v>18</v>
      </c>
      <c r="J160" s="62">
        <v>4</v>
      </c>
      <c r="K160" s="64"/>
      <c r="L160" s="64"/>
      <c r="M160" s="62">
        <v>2566</v>
      </c>
      <c r="N160" s="64"/>
      <c r="O160" s="64"/>
      <c r="P160" s="64"/>
      <c r="Q160" s="64"/>
      <c r="R160" s="64"/>
    </row>
    <row r="161" spans="1:18" x14ac:dyDescent="0.25">
      <c r="A161" s="66">
        <v>7</v>
      </c>
      <c r="B161" s="64">
        <f>H143</f>
        <v>7</v>
      </c>
      <c r="C161" s="64">
        <f>H146</f>
        <v>70.785285267042241</v>
      </c>
      <c r="D161" s="64">
        <f>H147</f>
        <v>42.677177158934136</v>
      </c>
      <c r="E161" s="64"/>
      <c r="F161" s="64"/>
      <c r="G161" s="62">
        <f t="shared" si="33"/>
        <v>70.785285267042241</v>
      </c>
      <c r="H161" s="62">
        <f t="shared" si="33"/>
        <v>42.677177158934136</v>
      </c>
      <c r="I161" s="62">
        <v>18</v>
      </c>
      <c r="J161" s="62">
        <v>4</v>
      </c>
      <c r="K161" s="64"/>
      <c r="L161" s="64"/>
      <c r="M161" s="62">
        <v>2566</v>
      </c>
      <c r="N161" s="64"/>
      <c r="O161" s="64"/>
      <c r="P161" s="64"/>
      <c r="Q161" s="64"/>
      <c r="R161" s="64"/>
    </row>
    <row r="162" spans="1:18" x14ac:dyDescent="0.25">
      <c r="A162" s="66">
        <v>8</v>
      </c>
      <c r="B162" s="64">
        <f>I143</f>
        <v>7</v>
      </c>
      <c r="C162" s="64">
        <f>I146</f>
        <v>70.785285267042241</v>
      </c>
      <c r="D162" s="64">
        <f>I147</f>
        <v>42.677177158934136</v>
      </c>
      <c r="E162" s="64"/>
      <c r="F162" s="64"/>
      <c r="G162" s="62">
        <f t="shared" si="33"/>
        <v>70.785285267042241</v>
      </c>
      <c r="H162" s="62">
        <f t="shared" si="33"/>
        <v>42.677177158934136</v>
      </c>
      <c r="I162" s="62">
        <v>18</v>
      </c>
      <c r="J162" s="62">
        <v>4</v>
      </c>
      <c r="K162" s="64"/>
      <c r="L162" s="64"/>
      <c r="M162" s="62">
        <v>2566</v>
      </c>
      <c r="N162" s="64"/>
      <c r="O162" s="64"/>
      <c r="P162" s="64"/>
      <c r="Q162" s="64"/>
      <c r="R162" s="64"/>
    </row>
    <row r="163" spans="1:18" x14ac:dyDescent="0.25">
      <c r="A163" s="66">
        <v>9</v>
      </c>
      <c r="B163" s="64">
        <f>J143</f>
        <v>7</v>
      </c>
      <c r="C163" s="64">
        <f>J146</f>
        <v>70.785285267042241</v>
      </c>
      <c r="D163" s="64">
        <f>J147</f>
        <v>42.677177158934136</v>
      </c>
      <c r="E163" s="64"/>
      <c r="F163" s="64"/>
      <c r="G163" s="62">
        <f t="shared" si="33"/>
        <v>70.785285267042241</v>
      </c>
      <c r="H163" s="62">
        <f t="shared" si="33"/>
        <v>42.677177158934136</v>
      </c>
      <c r="I163" s="62">
        <v>18</v>
      </c>
      <c r="J163" s="62">
        <v>4</v>
      </c>
      <c r="K163" s="64"/>
      <c r="L163" s="64"/>
      <c r="M163" s="62">
        <v>2566</v>
      </c>
      <c r="N163" s="64"/>
      <c r="O163" s="64"/>
      <c r="P163" s="64"/>
      <c r="Q163" s="64"/>
      <c r="R163" s="64"/>
    </row>
    <row r="164" spans="1:18" x14ac:dyDescent="0.25">
      <c r="A164" s="66">
        <v>10</v>
      </c>
      <c r="B164" s="64">
        <f>K143</f>
        <v>7</v>
      </c>
      <c r="C164" s="64">
        <f>K146</f>
        <v>70.785285267042241</v>
      </c>
      <c r="D164" s="64">
        <f>K147</f>
        <v>42.677177158934136</v>
      </c>
      <c r="E164" s="64"/>
      <c r="F164" s="64"/>
      <c r="G164" s="62">
        <f t="shared" si="33"/>
        <v>70.785285267042241</v>
      </c>
      <c r="H164" s="62">
        <f t="shared" si="33"/>
        <v>42.677177158934136</v>
      </c>
      <c r="I164" s="62">
        <v>18</v>
      </c>
      <c r="J164" s="62">
        <v>4</v>
      </c>
      <c r="K164" s="64"/>
      <c r="L164" s="64"/>
      <c r="M164" s="62">
        <v>2566</v>
      </c>
      <c r="N164" s="64"/>
      <c r="O164" s="64"/>
      <c r="P164" s="64"/>
      <c r="Q164" s="64"/>
      <c r="R164" s="64"/>
    </row>
    <row r="165" spans="1:18" x14ac:dyDescent="0.25">
      <c r="A165" s="66">
        <v>11</v>
      </c>
      <c r="B165" s="64">
        <f>L143</f>
        <v>7</v>
      </c>
      <c r="C165" s="64">
        <f>L146</f>
        <v>70.785285267042241</v>
      </c>
      <c r="D165" s="64">
        <f>L147</f>
        <v>42.677177158934136</v>
      </c>
      <c r="E165" s="64"/>
      <c r="F165" s="64"/>
      <c r="G165" s="62">
        <f t="shared" si="33"/>
        <v>70.785285267042241</v>
      </c>
      <c r="H165" s="62">
        <f t="shared" si="33"/>
        <v>42.677177158934136</v>
      </c>
      <c r="I165" s="62">
        <v>18</v>
      </c>
      <c r="J165" s="62">
        <v>4</v>
      </c>
      <c r="K165" s="64"/>
      <c r="L165" s="64"/>
      <c r="M165" s="62">
        <v>2566</v>
      </c>
      <c r="N165" s="64"/>
      <c r="O165" s="64"/>
      <c r="P165" s="64"/>
      <c r="Q165" s="64"/>
      <c r="R165" s="64"/>
    </row>
    <row r="166" spans="1:18" x14ac:dyDescent="0.25">
      <c r="A166" s="66">
        <f>A165+1</f>
        <v>12</v>
      </c>
      <c r="B166" s="64">
        <f>M143</f>
        <v>7</v>
      </c>
      <c r="C166" s="64">
        <f>M146</f>
        <v>70.785285267042241</v>
      </c>
      <c r="D166" s="64">
        <f>M147</f>
        <v>42.677177158934136</v>
      </c>
      <c r="E166" s="64"/>
      <c r="F166" s="64"/>
      <c r="G166" s="62">
        <f t="shared" si="33"/>
        <v>70.785285267042241</v>
      </c>
      <c r="H166" s="62">
        <f t="shared" si="33"/>
        <v>42.677177158934136</v>
      </c>
      <c r="I166" s="62">
        <v>18</v>
      </c>
      <c r="J166" s="62">
        <v>4</v>
      </c>
      <c r="K166" s="64"/>
      <c r="L166" s="64"/>
      <c r="M166" s="62">
        <v>2566</v>
      </c>
      <c r="N166" s="64"/>
      <c r="O166" s="64"/>
      <c r="P166" s="64"/>
      <c r="Q166" s="64"/>
      <c r="R166" s="64"/>
    </row>
    <row r="167" spans="1:18" x14ac:dyDescent="0.25">
      <c r="A167" s="66">
        <f t="shared" ref="A167:A181" si="34">A166+1</f>
        <v>13</v>
      </c>
      <c r="B167" s="64">
        <f>N143</f>
        <v>7</v>
      </c>
      <c r="C167" s="64">
        <f>N146</f>
        <v>70.785285267042241</v>
      </c>
      <c r="D167" s="64">
        <f>N147</f>
        <v>42.677177158934136</v>
      </c>
      <c r="E167" s="64"/>
      <c r="F167" s="64"/>
      <c r="G167" s="62">
        <f t="shared" si="33"/>
        <v>70.785285267042241</v>
      </c>
      <c r="H167" s="62">
        <f t="shared" si="33"/>
        <v>42.677177158934136</v>
      </c>
      <c r="I167" s="62">
        <v>18</v>
      </c>
      <c r="J167" s="62">
        <v>4</v>
      </c>
      <c r="K167" s="64"/>
      <c r="L167" s="64"/>
      <c r="M167" s="62">
        <v>2566</v>
      </c>
      <c r="N167" s="64"/>
      <c r="O167" s="64"/>
      <c r="P167" s="64"/>
      <c r="Q167" s="64"/>
      <c r="R167" s="64"/>
    </row>
    <row r="168" spans="1:18" x14ac:dyDescent="0.25">
      <c r="A168" s="66">
        <f t="shared" si="34"/>
        <v>14</v>
      </c>
      <c r="B168" s="64">
        <f>O143</f>
        <v>7</v>
      </c>
      <c r="C168" s="64">
        <f>O146</f>
        <v>70.785285267042241</v>
      </c>
      <c r="D168" s="64">
        <f>O147</f>
        <v>42.677177158934136</v>
      </c>
      <c r="E168" s="64"/>
      <c r="F168" s="64"/>
      <c r="G168" s="62">
        <f t="shared" si="33"/>
        <v>70.785285267042241</v>
      </c>
      <c r="H168" s="62">
        <f t="shared" si="33"/>
        <v>42.677177158934136</v>
      </c>
      <c r="I168" s="62">
        <v>18</v>
      </c>
      <c r="J168" s="62">
        <v>4</v>
      </c>
      <c r="K168" s="64"/>
      <c r="L168" s="64"/>
      <c r="M168" s="62">
        <v>2566</v>
      </c>
      <c r="N168" s="64"/>
      <c r="O168" s="64"/>
      <c r="P168" s="64"/>
      <c r="Q168" s="64"/>
      <c r="R168" s="64"/>
    </row>
    <row r="169" spans="1:18" x14ac:dyDescent="0.25">
      <c r="A169" s="66">
        <f t="shared" si="34"/>
        <v>15</v>
      </c>
      <c r="B169" s="64">
        <f>P143</f>
        <v>7</v>
      </c>
      <c r="C169" s="64">
        <f>P146</f>
        <v>70.785285267042241</v>
      </c>
      <c r="D169" s="64">
        <f>P147</f>
        <v>42.677177158934136</v>
      </c>
      <c r="E169" s="64"/>
      <c r="F169" s="64"/>
      <c r="G169" s="62">
        <f t="shared" si="33"/>
        <v>70.785285267042241</v>
      </c>
      <c r="H169" s="62">
        <f t="shared" si="33"/>
        <v>42.677177158934136</v>
      </c>
      <c r="I169" s="62">
        <v>18</v>
      </c>
      <c r="J169" s="62">
        <v>4</v>
      </c>
      <c r="K169" s="64"/>
      <c r="L169" s="64"/>
      <c r="M169" s="62">
        <v>2566</v>
      </c>
      <c r="N169" s="64"/>
      <c r="O169" s="64"/>
      <c r="P169" s="64"/>
      <c r="Q169" s="64"/>
      <c r="R169" s="64"/>
    </row>
    <row r="170" spans="1:18" x14ac:dyDescent="0.25">
      <c r="A170" s="66">
        <f t="shared" si="34"/>
        <v>16</v>
      </c>
      <c r="B170" s="64">
        <f>Q143</f>
        <v>7</v>
      </c>
      <c r="C170" s="64">
        <f>Q146</f>
        <v>70.785285267042241</v>
      </c>
      <c r="D170" s="64">
        <f>Q147</f>
        <v>42.677177158934136</v>
      </c>
      <c r="E170" s="64"/>
      <c r="F170" s="64"/>
      <c r="G170" s="62">
        <f t="shared" si="33"/>
        <v>70.785285267042241</v>
      </c>
      <c r="H170" s="62">
        <f t="shared" si="33"/>
        <v>42.677177158934136</v>
      </c>
      <c r="I170" s="62">
        <v>18</v>
      </c>
      <c r="J170" s="62">
        <v>4</v>
      </c>
      <c r="K170" s="64"/>
      <c r="L170" s="64"/>
      <c r="M170" s="62">
        <v>2566</v>
      </c>
      <c r="N170" s="64"/>
      <c r="O170" s="64"/>
      <c r="P170" s="64"/>
      <c r="Q170" s="64"/>
      <c r="R170" s="64"/>
    </row>
    <row r="171" spans="1:18" x14ac:dyDescent="0.25">
      <c r="A171" s="66">
        <f t="shared" si="34"/>
        <v>17</v>
      </c>
      <c r="B171" s="64">
        <f>R143</f>
        <v>7</v>
      </c>
      <c r="C171" s="64">
        <f>R146</f>
        <v>70.785285267042241</v>
      </c>
      <c r="D171" s="64">
        <f>R147</f>
        <v>42.677177158934136</v>
      </c>
      <c r="E171" s="64"/>
      <c r="F171" s="64"/>
      <c r="G171" s="62">
        <f t="shared" si="33"/>
        <v>70.785285267042241</v>
      </c>
      <c r="H171" s="62">
        <f t="shared" si="33"/>
        <v>42.677177158934136</v>
      </c>
      <c r="I171" s="62">
        <v>18</v>
      </c>
      <c r="J171" s="62">
        <v>4</v>
      </c>
      <c r="K171" s="64"/>
      <c r="L171" s="64"/>
      <c r="M171" s="62">
        <v>2566</v>
      </c>
      <c r="N171" s="64"/>
      <c r="O171" s="64"/>
      <c r="P171" s="64"/>
      <c r="Q171" s="64"/>
      <c r="R171" s="64"/>
    </row>
    <row r="172" spans="1:18" x14ac:dyDescent="0.25">
      <c r="A172" s="66">
        <f t="shared" si="34"/>
        <v>18</v>
      </c>
      <c r="B172" s="64">
        <f>S143</f>
        <v>7</v>
      </c>
      <c r="C172" s="64">
        <f>S146</f>
        <v>70.785285267042241</v>
      </c>
      <c r="D172" s="64">
        <f>S147</f>
        <v>42.677177158934136</v>
      </c>
      <c r="E172" s="64"/>
      <c r="F172" s="64"/>
      <c r="G172" s="62">
        <f t="shared" si="33"/>
        <v>70.785285267042241</v>
      </c>
      <c r="H172" s="62">
        <f t="shared" si="33"/>
        <v>42.677177158934136</v>
      </c>
      <c r="I172" s="62">
        <v>18</v>
      </c>
      <c r="J172" s="62">
        <v>4</v>
      </c>
      <c r="K172" s="64"/>
      <c r="L172" s="64"/>
      <c r="M172" s="62">
        <v>2566</v>
      </c>
      <c r="N172" s="64"/>
      <c r="O172" s="64"/>
      <c r="P172" s="64"/>
      <c r="Q172" s="64"/>
      <c r="R172" s="64"/>
    </row>
    <row r="173" spans="1:18" x14ac:dyDescent="0.25">
      <c r="A173" s="66">
        <f t="shared" si="34"/>
        <v>19</v>
      </c>
      <c r="B173" s="64">
        <f>T143</f>
        <v>7</v>
      </c>
      <c r="C173" s="64">
        <f>T146</f>
        <v>70.785285267042241</v>
      </c>
      <c r="D173" s="64">
        <f>T147</f>
        <v>42.677177158934136</v>
      </c>
      <c r="E173" s="64"/>
      <c r="F173" s="64"/>
      <c r="G173" s="62">
        <f t="shared" si="33"/>
        <v>70.785285267042241</v>
      </c>
      <c r="H173" s="62">
        <f t="shared" si="33"/>
        <v>42.677177158934136</v>
      </c>
      <c r="I173" s="62">
        <v>18</v>
      </c>
      <c r="J173" s="62">
        <v>4</v>
      </c>
      <c r="K173" s="64"/>
      <c r="L173" s="64"/>
      <c r="M173" s="62">
        <v>2566</v>
      </c>
      <c r="N173" s="64"/>
      <c r="O173" s="64"/>
      <c r="P173" s="64"/>
      <c r="Q173" s="64"/>
      <c r="R173" s="64"/>
    </row>
    <row r="174" spans="1:18" x14ac:dyDescent="0.25">
      <c r="A174" s="66">
        <f t="shared" si="34"/>
        <v>20</v>
      </c>
      <c r="B174" s="64">
        <f>U143</f>
        <v>0</v>
      </c>
      <c r="C174" s="64">
        <f>U146</f>
        <v>0</v>
      </c>
      <c r="D174" s="64">
        <f>U147</f>
        <v>0</v>
      </c>
      <c r="E174" s="64"/>
      <c r="F174" s="64"/>
      <c r="G174" s="62">
        <f t="shared" si="33"/>
        <v>0</v>
      </c>
      <c r="H174" s="62">
        <f t="shared" si="33"/>
        <v>0</v>
      </c>
      <c r="I174" s="62">
        <v>18</v>
      </c>
      <c r="J174" s="62">
        <v>4</v>
      </c>
      <c r="K174" s="64"/>
      <c r="L174" s="64"/>
      <c r="M174" s="62">
        <v>2566</v>
      </c>
      <c r="N174" s="64"/>
      <c r="O174" s="64"/>
      <c r="P174" s="64"/>
      <c r="Q174" s="64"/>
      <c r="R174" s="64"/>
    </row>
    <row r="175" spans="1:18" x14ac:dyDescent="0.25">
      <c r="A175" s="66">
        <f t="shared" si="34"/>
        <v>21</v>
      </c>
      <c r="B175" s="64"/>
      <c r="C175" s="64"/>
      <c r="D175" s="64"/>
      <c r="E175" s="64"/>
      <c r="F175" s="64"/>
      <c r="G175" s="62">
        <f t="shared" si="33"/>
        <v>0</v>
      </c>
      <c r="H175" s="62">
        <f t="shared" si="33"/>
        <v>0</v>
      </c>
      <c r="I175" s="62">
        <v>18</v>
      </c>
      <c r="J175" s="62">
        <v>4</v>
      </c>
      <c r="K175" s="64"/>
      <c r="L175" s="64"/>
      <c r="M175" s="62">
        <v>2566</v>
      </c>
      <c r="N175" s="64"/>
      <c r="O175" s="64"/>
      <c r="P175" s="64"/>
      <c r="Q175" s="64"/>
      <c r="R175" s="64"/>
    </row>
    <row r="176" spans="1:18" x14ac:dyDescent="0.25">
      <c r="A176" s="66">
        <f t="shared" si="34"/>
        <v>22</v>
      </c>
      <c r="B176" s="64"/>
      <c r="C176" s="64"/>
      <c r="D176" s="64"/>
      <c r="E176" s="64"/>
      <c r="F176" s="64"/>
      <c r="G176" s="62">
        <f t="shared" si="33"/>
        <v>0</v>
      </c>
      <c r="H176" s="62">
        <f t="shared" si="33"/>
        <v>0</v>
      </c>
      <c r="I176" s="62">
        <v>18</v>
      </c>
      <c r="J176" s="62">
        <v>4</v>
      </c>
      <c r="K176" s="64"/>
      <c r="L176" s="64"/>
      <c r="M176" s="62">
        <v>2566</v>
      </c>
      <c r="N176" s="64"/>
      <c r="O176" s="64"/>
      <c r="P176" s="64"/>
      <c r="Q176" s="64"/>
      <c r="R176" s="64"/>
    </row>
    <row r="177" spans="1:20" x14ac:dyDescent="0.25">
      <c r="A177" s="66">
        <f t="shared" si="34"/>
        <v>23</v>
      </c>
      <c r="B177" s="64"/>
      <c r="C177" s="64"/>
      <c r="D177" s="64"/>
      <c r="E177" s="64"/>
      <c r="F177" s="64"/>
      <c r="G177" s="62">
        <f t="shared" si="33"/>
        <v>0</v>
      </c>
      <c r="H177" s="62">
        <f t="shared" si="33"/>
        <v>0</v>
      </c>
      <c r="I177" s="62">
        <v>18</v>
      </c>
      <c r="J177" s="62">
        <v>4</v>
      </c>
      <c r="K177" s="64"/>
      <c r="L177" s="64"/>
      <c r="M177" s="62">
        <v>2566</v>
      </c>
      <c r="N177" s="64"/>
      <c r="O177" s="64"/>
      <c r="P177" s="64"/>
      <c r="Q177" s="64"/>
      <c r="R177" s="64"/>
    </row>
    <row r="178" spans="1:20" x14ac:dyDescent="0.25">
      <c r="A178" s="66">
        <f t="shared" si="34"/>
        <v>24</v>
      </c>
      <c r="B178" s="64"/>
      <c r="C178" s="64"/>
      <c r="D178" s="64"/>
      <c r="E178" s="64"/>
      <c r="F178" s="64"/>
      <c r="G178" s="62">
        <f t="shared" si="33"/>
        <v>0</v>
      </c>
      <c r="H178" s="62">
        <f t="shared" si="33"/>
        <v>0</v>
      </c>
      <c r="I178" s="62">
        <v>18</v>
      </c>
      <c r="J178" s="62">
        <v>4</v>
      </c>
      <c r="K178" s="64"/>
      <c r="L178" s="64"/>
      <c r="M178" s="62">
        <v>2566</v>
      </c>
      <c r="N178" s="64"/>
      <c r="O178" s="64"/>
      <c r="P178" s="64"/>
      <c r="Q178" s="64"/>
      <c r="R178" s="64"/>
    </row>
    <row r="179" spans="1:20" x14ac:dyDescent="0.25">
      <c r="A179" s="66">
        <f t="shared" si="34"/>
        <v>25</v>
      </c>
      <c r="B179" s="64"/>
      <c r="C179" s="64"/>
      <c r="D179" s="64"/>
      <c r="E179" s="64"/>
      <c r="F179" s="64"/>
      <c r="G179" s="62">
        <f t="shared" si="33"/>
        <v>0</v>
      </c>
      <c r="H179" s="62">
        <f t="shared" si="33"/>
        <v>0</v>
      </c>
      <c r="I179" s="62">
        <v>18</v>
      </c>
      <c r="J179" s="62">
        <v>4</v>
      </c>
      <c r="K179" s="64"/>
      <c r="L179" s="64"/>
      <c r="M179" s="62">
        <v>2566</v>
      </c>
      <c r="N179" s="64"/>
      <c r="O179" s="64"/>
      <c r="P179" s="64"/>
      <c r="Q179" s="64"/>
      <c r="R179" s="64"/>
    </row>
    <row r="180" spans="1:20" x14ac:dyDescent="0.25">
      <c r="A180" s="66">
        <f t="shared" si="34"/>
        <v>26</v>
      </c>
      <c r="B180" s="64"/>
      <c r="C180" s="64"/>
      <c r="D180" s="64"/>
      <c r="E180" s="64"/>
      <c r="F180" s="64"/>
      <c r="G180" s="62">
        <f t="shared" si="33"/>
        <v>0</v>
      </c>
      <c r="H180" s="62">
        <f t="shared" si="33"/>
        <v>0</v>
      </c>
      <c r="I180" s="62">
        <v>18</v>
      </c>
      <c r="J180" s="62">
        <v>4</v>
      </c>
      <c r="K180" s="64"/>
      <c r="L180" s="64"/>
      <c r="M180" s="62">
        <v>2566</v>
      </c>
      <c r="N180" s="64"/>
      <c r="O180" s="64"/>
      <c r="P180" s="64"/>
      <c r="Q180" s="64"/>
      <c r="R180" s="64"/>
    </row>
    <row r="181" spans="1:20" x14ac:dyDescent="0.25">
      <c r="A181" s="66">
        <f t="shared" si="34"/>
        <v>27</v>
      </c>
      <c r="B181" s="64"/>
      <c r="C181" s="64"/>
      <c r="D181" s="64"/>
      <c r="E181" s="64"/>
      <c r="F181" s="64"/>
      <c r="G181" s="62">
        <f t="shared" si="33"/>
        <v>0</v>
      </c>
      <c r="H181" s="62">
        <f t="shared" si="33"/>
        <v>0</v>
      </c>
      <c r="I181" s="62">
        <v>18</v>
      </c>
      <c r="J181" s="62">
        <v>4</v>
      </c>
      <c r="K181" s="64"/>
      <c r="L181" s="64"/>
      <c r="M181" s="62">
        <v>2566</v>
      </c>
      <c r="N181" s="64"/>
      <c r="O181" s="64"/>
      <c r="P181" s="64"/>
      <c r="Q181" s="64"/>
      <c r="R181" s="64"/>
    </row>
    <row r="182" spans="1:20" x14ac:dyDescent="0.25">
      <c r="A182" s="66">
        <f>A181+1</f>
        <v>28</v>
      </c>
      <c r="B182" s="64"/>
      <c r="C182" s="64"/>
      <c r="D182" s="64"/>
      <c r="E182" s="64"/>
      <c r="F182" s="64"/>
      <c r="G182" s="62">
        <f t="shared" si="33"/>
        <v>0</v>
      </c>
      <c r="H182" s="62">
        <f t="shared" si="33"/>
        <v>0</v>
      </c>
      <c r="I182" s="62">
        <v>18</v>
      </c>
      <c r="J182" s="62">
        <v>4</v>
      </c>
      <c r="K182" s="64"/>
      <c r="L182" s="64"/>
      <c r="M182" s="62">
        <v>2566</v>
      </c>
      <c r="N182" s="64"/>
      <c r="O182" s="64"/>
      <c r="P182" s="64"/>
      <c r="Q182" s="64"/>
      <c r="R182" s="64"/>
    </row>
    <row r="183" spans="1:20" x14ac:dyDescent="0.25">
      <c r="A183" s="66">
        <f>A182+1</f>
        <v>29</v>
      </c>
      <c r="B183" s="64"/>
      <c r="C183" s="64"/>
      <c r="D183" s="64"/>
      <c r="E183" s="64"/>
      <c r="F183" s="64"/>
      <c r="G183" s="62">
        <f t="shared" si="33"/>
        <v>0</v>
      </c>
      <c r="H183" s="62">
        <f t="shared" si="33"/>
        <v>0</v>
      </c>
      <c r="I183" s="62">
        <v>18</v>
      </c>
      <c r="J183" s="62">
        <v>4</v>
      </c>
      <c r="K183" s="64"/>
      <c r="L183" s="64"/>
      <c r="M183" s="62">
        <v>2566</v>
      </c>
      <c r="N183" s="64"/>
      <c r="O183" s="64"/>
      <c r="P183" s="64"/>
      <c r="Q183" s="64"/>
      <c r="R183" s="64"/>
    </row>
    <row r="184" spans="1:20" x14ac:dyDescent="0.25">
      <c r="A184" s="66">
        <f>A183+1</f>
        <v>30</v>
      </c>
      <c r="B184" s="64"/>
      <c r="C184" s="64"/>
      <c r="D184" s="64"/>
      <c r="E184" s="64"/>
      <c r="F184" s="64"/>
      <c r="G184" s="62">
        <f t="shared" si="33"/>
        <v>0</v>
      </c>
      <c r="H184" s="62">
        <f t="shared" si="33"/>
        <v>0</v>
      </c>
      <c r="I184" s="62">
        <v>18</v>
      </c>
      <c r="J184" s="62">
        <v>4</v>
      </c>
      <c r="K184" s="64"/>
      <c r="L184" s="64"/>
      <c r="M184" s="62">
        <v>2566</v>
      </c>
      <c r="N184" s="64"/>
      <c r="O184" s="64"/>
      <c r="P184" s="64"/>
      <c r="Q184" s="64"/>
      <c r="R184" s="64"/>
    </row>
    <row r="185" spans="1:20" ht="45" x14ac:dyDescent="0.25">
      <c r="A185" s="61" t="s">
        <v>36</v>
      </c>
      <c r="B185">
        <f>SUM(B155:B184)/30</f>
        <v>4.4333333333333336</v>
      </c>
      <c r="C185">
        <f>SUM(C155:C184)/30</f>
        <v>44.830680669126743</v>
      </c>
      <c r="D185">
        <f t="shared" ref="D185:R185" si="35">SUM(D155:D184)/30</f>
        <v>27.028878867324941</v>
      </c>
      <c r="E185">
        <f t="shared" si="35"/>
        <v>0</v>
      </c>
      <c r="F185">
        <f t="shared" si="35"/>
        <v>0</v>
      </c>
      <c r="G185">
        <f t="shared" si="35"/>
        <v>44.830680669126743</v>
      </c>
      <c r="H185">
        <f t="shared" si="35"/>
        <v>27.028878867324941</v>
      </c>
      <c r="I185">
        <f t="shared" si="35"/>
        <v>18</v>
      </c>
      <c r="J185">
        <f t="shared" si="35"/>
        <v>4</v>
      </c>
      <c r="K185">
        <f t="shared" si="35"/>
        <v>0</v>
      </c>
      <c r="L185">
        <f t="shared" si="35"/>
        <v>0</v>
      </c>
      <c r="M185">
        <f t="shared" si="35"/>
        <v>2566</v>
      </c>
      <c r="N185">
        <f t="shared" si="35"/>
        <v>0</v>
      </c>
      <c r="O185">
        <f t="shared" si="35"/>
        <v>0</v>
      </c>
      <c r="P185">
        <f t="shared" si="35"/>
        <v>0</v>
      </c>
      <c r="Q185">
        <f t="shared" si="35"/>
        <v>0</v>
      </c>
      <c r="R185">
        <f t="shared" si="35"/>
        <v>0</v>
      </c>
    </row>
    <row r="188" spans="1:20" ht="15.75" thickBot="1" x14ac:dyDescent="0.3">
      <c r="A188" s="57" t="s">
        <v>32</v>
      </c>
      <c r="B188" s="59">
        <v>1</v>
      </c>
      <c r="C188" s="59">
        <f>B188+1</f>
        <v>2</v>
      </c>
      <c r="D188" s="59">
        <f t="shared" ref="D188:T188" si="36">C188+1</f>
        <v>3</v>
      </c>
      <c r="E188" s="59">
        <f t="shared" si="36"/>
        <v>4</v>
      </c>
      <c r="F188" s="59">
        <f t="shared" si="36"/>
        <v>5</v>
      </c>
      <c r="G188" s="59">
        <f t="shared" si="36"/>
        <v>6</v>
      </c>
      <c r="H188" s="59">
        <f t="shared" si="36"/>
        <v>7</v>
      </c>
      <c r="I188" s="59">
        <f t="shared" si="36"/>
        <v>8</v>
      </c>
      <c r="J188" s="59">
        <f t="shared" si="36"/>
        <v>9</v>
      </c>
      <c r="K188" s="59">
        <f t="shared" si="36"/>
        <v>10</v>
      </c>
      <c r="L188" s="59">
        <f t="shared" si="36"/>
        <v>11</v>
      </c>
      <c r="M188" s="59">
        <f t="shared" si="36"/>
        <v>12</v>
      </c>
      <c r="N188" s="59">
        <f t="shared" si="36"/>
        <v>13</v>
      </c>
      <c r="O188" s="59">
        <f t="shared" si="36"/>
        <v>14</v>
      </c>
      <c r="P188" s="59">
        <f t="shared" si="36"/>
        <v>15</v>
      </c>
      <c r="Q188" s="59">
        <f t="shared" si="36"/>
        <v>16</v>
      </c>
      <c r="R188" s="59">
        <f t="shared" si="36"/>
        <v>17</v>
      </c>
      <c r="S188" s="59">
        <f t="shared" si="36"/>
        <v>18</v>
      </c>
      <c r="T188" s="59">
        <f t="shared" si="36"/>
        <v>19</v>
      </c>
    </row>
    <row r="189" spans="1:20" ht="15.75" thickBot="1" x14ac:dyDescent="0.3">
      <c r="A189" s="60" t="s">
        <v>35</v>
      </c>
      <c r="B189" s="67">
        <v>7</v>
      </c>
      <c r="C189" s="68">
        <v>7</v>
      </c>
      <c r="D189" s="68">
        <v>7</v>
      </c>
      <c r="E189" s="68">
        <v>7</v>
      </c>
      <c r="F189" s="68">
        <v>7</v>
      </c>
      <c r="G189" s="68">
        <v>7</v>
      </c>
      <c r="H189" s="68">
        <v>7</v>
      </c>
      <c r="I189" s="68">
        <v>7</v>
      </c>
      <c r="J189" s="68">
        <v>7</v>
      </c>
      <c r="K189" s="68">
        <v>7</v>
      </c>
      <c r="L189" s="68">
        <v>7</v>
      </c>
      <c r="M189" s="68">
        <v>7</v>
      </c>
      <c r="N189" s="68">
        <v>7</v>
      </c>
      <c r="O189" s="68">
        <v>7</v>
      </c>
      <c r="P189" s="68">
        <v>7</v>
      </c>
      <c r="Q189" s="68">
        <v>7</v>
      </c>
      <c r="R189" s="68">
        <v>7</v>
      </c>
      <c r="S189" s="69">
        <v>7</v>
      </c>
      <c r="T189" s="69">
        <v>7</v>
      </c>
    </row>
    <row r="190" spans="1:20" ht="15.75" thickBot="1" x14ac:dyDescent="0.3">
      <c r="A190" s="1" t="s">
        <v>0</v>
      </c>
      <c r="B190" s="10">
        <f>(20-B189)/(20-(-17))</f>
        <v>0.35135135135135137</v>
      </c>
      <c r="C190" s="10">
        <f t="shared" ref="C190:T190" si="37">(20-C189)/(20-(-17))</f>
        <v>0.35135135135135137</v>
      </c>
      <c r="D190" s="10">
        <f t="shared" si="37"/>
        <v>0.35135135135135137</v>
      </c>
      <c r="E190" s="10">
        <f t="shared" si="37"/>
        <v>0.35135135135135137</v>
      </c>
      <c r="F190" s="10">
        <f t="shared" si="37"/>
        <v>0.35135135135135137</v>
      </c>
      <c r="G190" s="10">
        <f t="shared" si="37"/>
        <v>0.35135135135135137</v>
      </c>
      <c r="H190" s="10">
        <f t="shared" si="37"/>
        <v>0.35135135135135137</v>
      </c>
      <c r="I190" s="10">
        <f t="shared" si="37"/>
        <v>0.35135135135135137</v>
      </c>
      <c r="J190" s="10">
        <f t="shared" si="37"/>
        <v>0.35135135135135137</v>
      </c>
      <c r="K190" s="10">
        <f t="shared" si="37"/>
        <v>0.35135135135135137</v>
      </c>
      <c r="L190" s="10">
        <f t="shared" si="37"/>
        <v>0.35135135135135137</v>
      </c>
      <c r="M190" s="10">
        <f t="shared" si="37"/>
        <v>0.35135135135135137</v>
      </c>
      <c r="N190" s="10">
        <f t="shared" si="37"/>
        <v>0.35135135135135137</v>
      </c>
      <c r="O190" s="10">
        <f t="shared" si="37"/>
        <v>0.35135135135135137</v>
      </c>
      <c r="P190" s="10">
        <f t="shared" si="37"/>
        <v>0.35135135135135137</v>
      </c>
      <c r="Q190" s="10">
        <f t="shared" si="37"/>
        <v>0.35135135135135137</v>
      </c>
      <c r="R190" s="10">
        <f t="shared" si="37"/>
        <v>0.35135135135135137</v>
      </c>
      <c r="S190" s="10">
        <f t="shared" si="37"/>
        <v>0.35135135135135137</v>
      </c>
      <c r="T190" s="10">
        <f t="shared" si="37"/>
        <v>0.35135135135135137</v>
      </c>
    </row>
    <row r="191" spans="1:20" ht="18" thickBot="1" x14ac:dyDescent="0.3">
      <c r="A191" s="1" t="s">
        <v>2</v>
      </c>
      <c r="B191" s="10">
        <f>POWER(B190,0.8)</f>
        <v>0.43310510481321651</v>
      </c>
      <c r="C191" s="10">
        <f t="shared" ref="C191:T191" si="38">POWER(C190,0.8)</f>
        <v>0.43310510481321651</v>
      </c>
      <c r="D191" s="10">
        <f t="shared" si="38"/>
        <v>0.43310510481321651</v>
      </c>
      <c r="E191" s="10">
        <f t="shared" si="38"/>
        <v>0.43310510481321651</v>
      </c>
      <c r="F191" s="10">
        <f t="shared" si="38"/>
        <v>0.43310510481321651</v>
      </c>
      <c r="G191" s="10">
        <f t="shared" si="38"/>
        <v>0.43310510481321651</v>
      </c>
      <c r="H191" s="10">
        <f t="shared" si="38"/>
        <v>0.43310510481321651</v>
      </c>
      <c r="I191" s="10">
        <f t="shared" si="38"/>
        <v>0.43310510481321651</v>
      </c>
      <c r="J191" s="10">
        <f t="shared" si="38"/>
        <v>0.43310510481321651</v>
      </c>
      <c r="K191" s="10">
        <f t="shared" si="38"/>
        <v>0.43310510481321651</v>
      </c>
      <c r="L191" s="10">
        <f t="shared" si="38"/>
        <v>0.43310510481321651</v>
      </c>
      <c r="M191" s="10">
        <f t="shared" si="38"/>
        <v>0.43310510481321651</v>
      </c>
      <c r="N191" s="10">
        <f t="shared" si="38"/>
        <v>0.43310510481321651</v>
      </c>
      <c r="O191" s="10">
        <f t="shared" si="38"/>
        <v>0.43310510481321651</v>
      </c>
      <c r="P191" s="10">
        <f t="shared" si="38"/>
        <v>0.43310510481321651</v>
      </c>
      <c r="Q191" s="10">
        <f t="shared" si="38"/>
        <v>0.43310510481321651</v>
      </c>
      <c r="R191" s="10">
        <f t="shared" si="38"/>
        <v>0.43310510481321651</v>
      </c>
      <c r="S191" s="10">
        <f t="shared" si="38"/>
        <v>0.43310510481321651</v>
      </c>
      <c r="T191" s="10">
        <f t="shared" si="38"/>
        <v>0.43310510481321651</v>
      </c>
    </row>
    <row r="192" spans="1:20" ht="18.75" thickBot="1" x14ac:dyDescent="0.3">
      <c r="A192" s="1" t="s">
        <v>3</v>
      </c>
      <c r="B192" s="10">
        <f>B194+(150-95)*B190</f>
        <v>70.785285267042241</v>
      </c>
      <c r="C192" s="10">
        <f t="shared" ref="C192:T192" si="39">C194+(150-95)*C190</f>
        <v>70.785285267042241</v>
      </c>
      <c r="D192" s="10">
        <f t="shared" si="39"/>
        <v>70.785285267042241</v>
      </c>
      <c r="E192" s="10">
        <f t="shared" si="39"/>
        <v>70.785285267042241</v>
      </c>
      <c r="F192" s="10">
        <f t="shared" si="39"/>
        <v>70.785285267042241</v>
      </c>
      <c r="G192" s="10">
        <f t="shared" si="39"/>
        <v>70.785285267042241</v>
      </c>
      <c r="H192" s="10">
        <f t="shared" si="39"/>
        <v>70.785285267042241</v>
      </c>
      <c r="I192" s="10">
        <f t="shared" si="39"/>
        <v>70.785285267042241</v>
      </c>
      <c r="J192" s="10">
        <f t="shared" si="39"/>
        <v>70.785285267042241</v>
      </c>
      <c r="K192" s="10">
        <f t="shared" si="39"/>
        <v>70.785285267042241</v>
      </c>
      <c r="L192" s="10">
        <f t="shared" si="39"/>
        <v>70.785285267042241</v>
      </c>
      <c r="M192" s="10">
        <f t="shared" si="39"/>
        <v>70.785285267042241</v>
      </c>
      <c r="N192" s="10">
        <f t="shared" si="39"/>
        <v>70.785285267042241</v>
      </c>
      <c r="O192" s="10">
        <f t="shared" si="39"/>
        <v>70.785285267042241</v>
      </c>
      <c r="P192" s="10">
        <f t="shared" si="39"/>
        <v>70.785285267042241</v>
      </c>
      <c r="Q192" s="10">
        <f t="shared" si="39"/>
        <v>70.785285267042241</v>
      </c>
      <c r="R192" s="10">
        <f t="shared" si="39"/>
        <v>70.785285267042241</v>
      </c>
      <c r="S192" s="10">
        <f t="shared" si="39"/>
        <v>70.785285267042241</v>
      </c>
      <c r="T192" s="10">
        <f t="shared" si="39"/>
        <v>70.785285267042241</v>
      </c>
    </row>
    <row r="193" spans="1:20" ht="18.75" thickBot="1" x14ac:dyDescent="0.3">
      <c r="A193" s="2" t="s">
        <v>4</v>
      </c>
      <c r="B193" s="10">
        <f>B194-(95-70)*B190</f>
        <v>42.677177158934136</v>
      </c>
      <c r="C193" s="10">
        <f t="shared" ref="C193:T193" si="40">C194-(95-70)*C190</f>
        <v>42.677177158934136</v>
      </c>
      <c r="D193" s="10">
        <f t="shared" si="40"/>
        <v>42.677177158934136</v>
      </c>
      <c r="E193" s="10">
        <f t="shared" si="40"/>
        <v>42.677177158934136</v>
      </c>
      <c r="F193" s="10">
        <f t="shared" si="40"/>
        <v>42.677177158934136</v>
      </c>
      <c r="G193" s="10">
        <f t="shared" si="40"/>
        <v>42.677177158934136</v>
      </c>
      <c r="H193" s="10">
        <f t="shared" si="40"/>
        <v>42.677177158934136</v>
      </c>
      <c r="I193" s="10">
        <f t="shared" si="40"/>
        <v>42.677177158934136</v>
      </c>
      <c r="J193" s="10">
        <f t="shared" si="40"/>
        <v>42.677177158934136</v>
      </c>
      <c r="K193" s="10">
        <f t="shared" si="40"/>
        <v>42.677177158934136</v>
      </c>
      <c r="L193" s="10">
        <f t="shared" si="40"/>
        <v>42.677177158934136</v>
      </c>
      <c r="M193" s="10">
        <f t="shared" si="40"/>
        <v>42.677177158934136</v>
      </c>
      <c r="N193" s="10">
        <f t="shared" si="40"/>
        <v>42.677177158934136</v>
      </c>
      <c r="O193" s="10">
        <f t="shared" si="40"/>
        <v>42.677177158934136</v>
      </c>
      <c r="P193" s="10">
        <f t="shared" si="40"/>
        <v>42.677177158934136</v>
      </c>
      <c r="Q193" s="10">
        <f t="shared" si="40"/>
        <v>42.677177158934136</v>
      </c>
      <c r="R193" s="10">
        <f t="shared" si="40"/>
        <v>42.677177158934136</v>
      </c>
      <c r="S193" s="10">
        <f t="shared" si="40"/>
        <v>42.677177158934136</v>
      </c>
      <c r="T193" s="10">
        <f t="shared" si="40"/>
        <v>42.677177158934136</v>
      </c>
    </row>
    <row r="194" spans="1:20" ht="18.75" thickBot="1" x14ac:dyDescent="0.3">
      <c r="A194" s="2" t="s">
        <v>5</v>
      </c>
      <c r="B194" s="10">
        <f>20+(95-70)*B190/2+62.5*B191</f>
        <v>51.460960942717918</v>
      </c>
      <c r="C194" s="10">
        <f>20+(95-70)*C190/2+62.5*C191</f>
        <v>51.460960942717918</v>
      </c>
      <c r="D194" s="10">
        <f t="shared" ref="D194:T194" si="41">20+(95-70)*D190/2+62.5*D191</f>
        <v>51.460960942717918</v>
      </c>
      <c r="E194" s="10">
        <f t="shared" si="41"/>
        <v>51.460960942717918</v>
      </c>
      <c r="F194" s="10">
        <f t="shared" si="41"/>
        <v>51.460960942717918</v>
      </c>
      <c r="G194" s="10">
        <f t="shared" si="41"/>
        <v>51.460960942717918</v>
      </c>
      <c r="H194" s="10">
        <f t="shared" si="41"/>
        <v>51.460960942717918</v>
      </c>
      <c r="I194" s="10">
        <f t="shared" si="41"/>
        <v>51.460960942717918</v>
      </c>
      <c r="J194" s="10">
        <f t="shared" si="41"/>
        <v>51.460960942717918</v>
      </c>
      <c r="K194" s="10">
        <f t="shared" si="41"/>
        <v>51.460960942717918</v>
      </c>
      <c r="L194" s="10">
        <f t="shared" si="41"/>
        <v>51.460960942717918</v>
      </c>
      <c r="M194" s="10">
        <f t="shared" si="41"/>
        <v>51.460960942717918</v>
      </c>
      <c r="N194" s="10">
        <f t="shared" si="41"/>
        <v>51.460960942717918</v>
      </c>
      <c r="O194" s="10">
        <f t="shared" si="41"/>
        <v>51.460960942717918</v>
      </c>
      <c r="P194" s="10">
        <f t="shared" si="41"/>
        <v>51.460960942717918</v>
      </c>
      <c r="Q194" s="10">
        <f t="shared" si="41"/>
        <v>51.460960942717918</v>
      </c>
      <c r="R194" s="10">
        <f t="shared" si="41"/>
        <v>51.460960942717918</v>
      </c>
      <c r="S194" s="10">
        <f t="shared" si="41"/>
        <v>51.460960942717918</v>
      </c>
      <c r="T194" s="10">
        <f t="shared" si="41"/>
        <v>51.460960942717918</v>
      </c>
    </row>
    <row r="195" spans="1:20" x14ac:dyDescent="0.25">
      <c r="A195" s="58"/>
      <c r="B195" s="10"/>
      <c r="C195" s="10"/>
      <c r="D195" s="11"/>
      <c r="E195" s="11"/>
      <c r="F195" s="11"/>
    </row>
    <row r="196" spans="1:20" ht="15.75" thickBot="1" x14ac:dyDescent="0.3"/>
    <row r="197" spans="1:20" ht="15.75" thickBot="1" x14ac:dyDescent="0.3">
      <c r="A197" s="112" t="s">
        <v>32</v>
      </c>
      <c r="B197" s="86" t="s">
        <v>31</v>
      </c>
      <c r="C197" s="89" t="s">
        <v>8</v>
      </c>
      <c r="D197" s="90"/>
      <c r="E197" s="91"/>
      <c r="F197" s="91"/>
      <c r="G197" s="90"/>
      <c r="H197" s="90"/>
      <c r="I197" s="90"/>
      <c r="J197" s="90"/>
      <c r="K197" s="91"/>
      <c r="L197" s="91"/>
      <c r="M197" s="90"/>
      <c r="N197" s="91"/>
      <c r="O197" s="91"/>
      <c r="P197" s="92"/>
      <c r="Q197" s="101" t="s">
        <v>16</v>
      </c>
      <c r="R197" s="104" t="s">
        <v>15</v>
      </c>
    </row>
    <row r="198" spans="1:20" ht="43.5" thickBot="1" x14ac:dyDescent="0.3">
      <c r="A198" s="113"/>
      <c r="B198" s="87"/>
      <c r="C198" s="93" t="s">
        <v>17</v>
      </c>
      <c r="D198" s="94"/>
      <c r="E198" s="95" t="s">
        <v>34</v>
      </c>
      <c r="F198" s="96"/>
      <c r="G198" s="97" t="s">
        <v>28</v>
      </c>
      <c r="H198" s="98"/>
      <c r="I198" s="93" t="s">
        <v>18</v>
      </c>
      <c r="J198" s="99"/>
      <c r="K198" s="95" t="s">
        <v>10</v>
      </c>
      <c r="L198" s="107"/>
      <c r="M198" s="18" t="s">
        <v>11</v>
      </c>
      <c r="N198" s="95" t="s">
        <v>13</v>
      </c>
      <c r="O198" s="108"/>
      <c r="P198" s="18" t="s">
        <v>14</v>
      </c>
      <c r="Q198" s="102"/>
      <c r="R198" s="105"/>
    </row>
    <row r="199" spans="1:20" ht="15.75" thickBot="1" x14ac:dyDescent="0.3">
      <c r="A199" s="113"/>
      <c r="B199" s="114"/>
      <c r="C199" s="48" t="s">
        <v>19</v>
      </c>
      <c r="D199" s="49" t="s">
        <v>20</v>
      </c>
      <c r="E199" s="50" t="s">
        <v>19</v>
      </c>
      <c r="F199" s="51" t="s">
        <v>20</v>
      </c>
      <c r="G199" s="52" t="s">
        <v>21</v>
      </c>
      <c r="H199" s="48" t="s">
        <v>22</v>
      </c>
      <c r="I199" s="48" t="s">
        <v>23</v>
      </c>
      <c r="J199" s="49" t="s">
        <v>24</v>
      </c>
      <c r="K199" s="53" t="s">
        <v>29</v>
      </c>
      <c r="L199" s="54" t="s">
        <v>30</v>
      </c>
      <c r="M199" s="55" t="s">
        <v>12</v>
      </c>
      <c r="N199" s="50" t="s">
        <v>25</v>
      </c>
      <c r="O199" s="51" t="s">
        <v>26</v>
      </c>
      <c r="P199" s="56" t="s">
        <v>27</v>
      </c>
      <c r="Q199" s="102"/>
      <c r="R199" s="105"/>
    </row>
    <row r="200" spans="1:20" ht="24" thickBot="1" x14ac:dyDescent="0.4">
      <c r="A200" s="109" t="s">
        <v>40</v>
      </c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1"/>
    </row>
    <row r="201" spans="1:20" x14ac:dyDescent="0.25">
      <c r="A201" s="65">
        <v>1</v>
      </c>
      <c r="B201" s="63">
        <f>B189</f>
        <v>7</v>
      </c>
      <c r="C201" s="63">
        <f>B192</f>
        <v>70.785285267042241</v>
      </c>
      <c r="D201" s="63">
        <f>B193</f>
        <v>42.677177158934136</v>
      </c>
      <c r="E201" s="63"/>
      <c r="F201" s="63"/>
      <c r="G201" s="62">
        <f>C201-E201</f>
        <v>70.785285267042241</v>
      </c>
      <c r="H201" s="62">
        <f>D201-F201</f>
        <v>42.677177158934136</v>
      </c>
      <c r="I201" s="62">
        <v>18</v>
      </c>
      <c r="J201" s="62">
        <v>4</v>
      </c>
      <c r="K201" s="63"/>
      <c r="L201" s="63"/>
      <c r="M201" s="62">
        <v>2566</v>
      </c>
      <c r="N201" s="63"/>
      <c r="O201" s="63"/>
      <c r="P201" s="63"/>
      <c r="Q201" s="63"/>
      <c r="R201" s="63"/>
    </row>
    <row r="202" spans="1:20" x14ac:dyDescent="0.25">
      <c r="A202" s="66">
        <v>2</v>
      </c>
      <c r="B202" s="64">
        <f>C189</f>
        <v>7</v>
      </c>
      <c r="C202" s="64">
        <f>C192</f>
        <v>70.785285267042241</v>
      </c>
      <c r="D202" s="63">
        <f>C193</f>
        <v>42.677177158934136</v>
      </c>
      <c r="E202" s="64"/>
      <c r="F202" s="64"/>
      <c r="G202" s="62">
        <f t="shared" ref="G202:H230" si="42">C202-E202</f>
        <v>70.785285267042241</v>
      </c>
      <c r="H202" s="62">
        <f t="shared" si="42"/>
        <v>42.677177158934136</v>
      </c>
      <c r="I202" s="62">
        <v>18</v>
      </c>
      <c r="J202" s="62">
        <v>4</v>
      </c>
      <c r="K202" s="64"/>
      <c r="L202" s="64"/>
      <c r="M202" s="62">
        <v>2566</v>
      </c>
      <c r="N202" s="64"/>
      <c r="O202" s="64"/>
      <c r="P202" s="64"/>
      <c r="Q202" s="64"/>
      <c r="R202" s="64"/>
    </row>
    <row r="203" spans="1:20" x14ac:dyDescent="0.25">
      <c r="A203" s="66">
        <v>3</v>
      </c>
      <c r="B203" s="64">
        <f>D189</f>
        <v>7</v>
      </c>
      <c r="C203" s="64">
        <f>D192</f>
        <v>70.785285267042241</v>
      </c>
      <c r="D203" s="63">
        <f>D193</f>
        <v>42.677177158934136</v>
      </c>
      <c r="E203" s="64"/>
      <c r="F203" s="64"/>
      <c r="G203" s="62">
        <f t="shared" si="42"/>
        <v>70.785285267042241</v>
      </c>
      <c r="H203" s="62">
        <f t="shared" si="42"/>
        <v>42.677177158934136</v>
      </c>
      <c r="I203" s="62">
        <v>18</v>
      </c>
      <c r="J203" s="62">
        <v>4</v>
      </c>
      <c r="K203" s="64"/>
      <c r="L203" s="64"/>
      <c r="M203" s="62">
        <v>2566</v>
      </c>
      <c r="N203" s="64"/>
      <c r="O203" s="64"/>
      <c r="P203" s="64"/>
      <c r="Q203" s="64"/>
      <c r="R203" s="64"/>
    </row>
    <row r="204" spans="1:20" x14ac:dyDescent="0.25">
      <c r="A204" s="66">
        <v>4</v>
      </c>
      <c r="B204" s="64">
        <f>E189</f>
        <v>7</v>
      </c>
      <c r="C204" s="64">
        <f>E192</f>
        <v>70.785285267042241</v>
      </c>
      <c r="D204" s="63">
        <f>E193</f>
        <v>42.677177158934136</v>
      </c>
      <c r="E204" s="64"/>
      <c r="F204" s="64"/>
      <c r="G204" s="62">
        <f t="shared" si="42"/>
        <v>70.785285267042241</v>
      </c>
      <c r="H204" s="62">
        <f t="shared" si="42"/>
        <v>42.677177158934136</v>
      </c>
      <c r="I204" s="62">
        <v>18</v>
      </c>
      <c r="J204" s="62">
        <v>4</v>
      </c>
      <c r="K204" s="64"/>
      <c r="L204" s="64"/>
      <c r="M204" s="62">
        <v>2566</v>
      </c>
      <c r="N204" s="64"/>
      <c r="O204" s="64"/>
      <c r="P204" s="64"/>
      <c r="Q204" s="64"/>
      <c r="R204" s="64"/>
    </row>
    <row r="205" spans="1:20" x14ac:dyDescent="0.25">
      <c r="A205" s="66">
        <v>5</v>
      </c>
      <c r="B205" s="64">
        <f>F189</f>
        <v>7</v>
      </c>
      <c r="C205" s="64">
        <f>F192</f>
        <v>70.785285267042241</v>
      </c>
      <c r="D205" s="64">
        <f>F193</f>
        <v>42.677177158934136</v>
      </c>
      <c r="E205" s="64"/>
      <c r="F205" s="64"/>
      <c r="G205" s="62">
        <f t="shared" si="42"/>
        <v>70.785285267042241</v>
      </c>
      <c r="H205" s="62">
        <f t="shared" si="42"/>
        <v>42.677177158934136</v>
      </c>
      <c r="I205" s="62">
        <v>18</v>
      </c>
      <c r="J205" s="62">
        <v>4</v>
      </c>
      <c r="K205" s="64"/>
      <c r="L205" s="64"/>
      <c r="M205" s="62">
        <v>2566</v>
      </c>
      <c r="N205" s="64"/>
      <c r="O205" s="64"/>
      <c r="P205" s="64"/>
      <c r="Q205" s="64"/>
      <c r="R205" s="64"/>
    </row>
    <row r="206" spans="1:20" x14ac:dyDescent="0.25">
      <c r="A206" s="66">
        <v>6</v>
      </c>
      <c r="B206" s="64">
        <f>G189</f>
        <v>7</v>
      </c>
      <c r="C206" s="64">
        <f>G192</f>
        <v>70.785285267042241</v>
      </c>
      <c r="D206" s="64">
        <f>G193</f>
        <v>42.677177158934136</v>
      </c>
      <c r="E206" s="64"/>
      <c r="F206" s="64"/>
      <c r="G206" s="62">
        <f t="shared" si="42"/>
        <v>70.785285267042241</v>
      </c>
      <c r="H206" s="62">
        <f t="shared" si="42"/>
        <v>42.677177158934136</v>
      </c>
      <c r="I206" s="62">
        <v>18</v>
      </c>
      <c r="J206" s="62">
        <v>4</v>
      </c>
      <c r="K206" s="64"/>
      <c r="L206" s="64"/>
      <c r="M206" s="62">
        <v>2566</v>
      </c>
      <c r="N206" s="64"/>
      <c r="O206" s="64"/>
      <c r="P206" s="64"/>
      <c r="Q206" s="64"/>
      <c r="R206" s="64"/>
    </row>
    <row r="207" spans="1:20" x14ac:dyDescent="0.25">
      <c r="A207" s="66">
        <v>7</v>
      </c>
      <c r="B207" s="64">
        <f>H189</f>
        <v>7</v>
      </c>
      <c r="C207" s="64">
        <f>H192</f>
        <v>70.785285267042241</v>
      </c>
      <c r="D207" s="64">
        <f>H193</f>
        <v>42.677177158934136</v>
      </c>
      <c r="E207" s="64"/>
      <c r="F207" s="64"/>
      <c r="G207" s="62">
        <f t="shared" si="42"/>
        <v>70.785285267042241</v>
      </c>
      <c r="H207" s="62">
        <f t="shared" si="42"/>
        <v>42.677177158934136</v>
      </c>
      <c r="I207" s="62">
        <v>18</v>
      </c>
      <c r="J207" s="62">
        <v>4</v>
      </c>
      <c r="K207" s="64"/>
      <c r="L207" s="64"/>
      <c r="M207" s="62">
        <v>2566</v>
      </c>
      <c r="N207" s="64"/>
      <c r="O207" s="64"/>
      <c r="P207" s="64"/>
      <c r="Q207" s="64"/>
      <c r="R207" s="64"/>
    </row>
    <row r="208" spans="1:20" x14ac:dyDescent="0.25">
      <c r="A208" s="66">
        <v>8</v>
      </c>
      <c r="B208" s="64">
        <f>I189</f>
        <v>7</v>
      </c>
      <c r="C208" s="64">
        <f>I192</f>
        <v>70.785285267042241</v>
      </c>
      <c r="D208" s="64">
        <f>I193</f>
        <v>42.677177158934136</v>
      </c>
      <c r="E208" s="64"/>
      <c r="F208" s="64"/>
      <c r="G208" s="62">
        <f t="shared" si="42"/>
        <v>70.785285267042241</v>
      </c>
      <c r="H208" s="62">
        <f t="shared" si="42"/>
        <v>42.677177158934136</v>
      </c>
      <c r="I208" s="62">
        <v>18</v>
      </c>
      <c r="J208" s="62">
        <v>4</v>
      </c>
      <c r="K208" s="64"/>
      <c r="L208" s="64"/>
      <c r="M208" s="62">
        <v>2566</v>
      </c>
      <c r="N208" s="64"/>
      <c r="O208" s="64"/>
      <c r="P208" s="64"/>
      <c r="Q208" s="64"/>
      <c r="R208" s="64"/>
    </row>
    <row r="209" spans="1:18" x14ac:dyDescent="0.25">
      <c r="A209" s="66">
        <v>9</v>
      </c>
      <c r="B209" s="64">
        <f>J189</f>
        <v>7</v>
      </c>
      <c r="C209" s="64">
        <f>J192</f>
        <v>70.785285267042241</v>
      </c>
      <c r="D209" s="64">
        <f>J193</f>
        <v>42.677177158934136</v>
      </c>
      <c r="E209" s="64"/>
      <c r="F209" s="64"/>
      <c r="G209" s="62">
        <f t="shared" si="42"/>
        <v>70.785285267042241</v>
      </c>
      <c r="H209" s="62">
        <f t="shared" si="42"/>
        <v>42.677177158934136</v>
      </c>
      <c r="I209" s="62">
        <v>18</v>
      </c>
      <c r="J209" s="62">
        <v>4</v>
      </c>
      <c r="K209" s="64"/>
      <c r="L209" s="64"/>
      <c r="M209" s="62">
        <v>2566</v>
      </c>
      <c r="N209" s="64"/>
      <c r="O209" s="64"/>
      <c r="P209" s="64"/>
      <c r="Q209" s="64"/>
      <c r="R209" s="64"/>
    </row>
    <row r="210" spans="1:18" x14ac:dyDescent="0.25">
      <c r="A210" s="66">
        <v>10</v>
      </c>
      <c r="B210" s="64">
        <f>K189</f>
        <v>7</v>
      </c>
      <c r="C210" s="64">
        <f>K192</f>
        <v>70.785285267042241</v>
      </c>
      <c r="D210" s="64">
        <f>K193</f>
        <v>42.677177158934136</v>
      </c>
      <c r="E210" s="64"/>
      <c r="F210" s="64"/>
      <c r="G210" s="62">
        <f t="shared" si="42"/>
        <v>70.785285267042241</v>
      </c>
      <c r="H210" s="62">
        <f t="shared" si="42"/>
        <v>42.677177158934136</v>
      </c>
      <c r="I210" s="62">
        <v>18</v>
      </c>
      <c r="J210" s="62">
        <v>4</v>
      </c>
      <c r="K210" s="64"/>
      <c r="L210" s="64"/>
      <c r="M210" s="62">
        <v>2566</v>
      </c>
      <c r="N210" s="64"/>
      <c r="O210" s="64"/>
      <c r="P210" s="64"/>
      <c r="Q210" s="64"/>
      <c r="R210" s="64"/>
    </row>
    <row r="211" spans="1:18" x14ac:dyDescent="0.25">
      <c r="A211" s="66">
        <v>11</v>
      </c>
      <c r="B211" s="64">
        <f>L189</f>
        <v>7</v>
      </c>
      <c r="C211" s="64">
        <f>L192</f>
        <v>70.785285267042241</v>
      </c>
      <c r="D211" s="64">
        <f>L193</f>
        <v>42.677177158934136</v>
      </c>
      <c r="E211" s="64"/>
      <c r="F211" s="64"/>
      <c r="G211" s="62">
        <f t="shared" si="42"/>
        <v>70.785285267042241</v>
      </c>
      <c r="H211" s="62">
        <f t="shared" si="42"/>
        <v>42.677177158934136</v>
      </c>
      <c r="I211" s="62">
        <v>18</v>
      </c>
      <c r="J211" s="62">
        <v>4</v>
      </c>
      <c r="K211" s="64"/>
      <c r="L211" s="64"/>
      <c r="M211" s="62">
        <v>2566</v>
      </c>
      <c r="N211" s="64"/>
      <c r="O211" s="64"/>
      <c r="P211" s="64"/>
      <c r="Q211" s="64"/>
      <c r="R211" s="64"/>
    </row>
    <row r="212" spans="1:18" x14ac:dyDescent="0.25">
      <c r="A212" s="66">
        <f>A211+1</f>
        <v>12</v>
      </c>
      <c r="B212" s="64">
        <f>M189</f>
        <v>7</v>
      </c>
      <c r="C212" s="64">
        <f>M192</f>
        <v>70.785285267042241</v>
      </c>
      <c r="D212" s="64">
        <f>M193</f>
        <v>42.677177158934136</v>
      </c>
      <c r="E212" s="64"/>
      <c r="F212" s="64"/>
      <c r="G212" s="62">
        <f t="shared" si="42"/>
        <v>70.785285267042241</v>
      </c>
      <c r="H212" s="62">
        <f t="shared" si="42"/>
        <v>42.677177158934136</v>
      </c>
      <c r="I212" s="62">
        <v>18</v>
      </c>
      <c r="J212" s="62">
        <v>4</v>
      </c>
      <c r="K212" s="64"/>
      <c r="L212" s="64"/>
      <c r="M212" s="62">
        <v>2566</v>
      </c>
      <c r="N212" s="64"/>
      <c r="O212" s="64"/>
      <c r="P212" s="64"/>
      <c r="Q212" s="64"/>
      <c r="R212" s="64"/>
    </row>
    <row r="213" spans="1:18" x14ac:dyDescent="0.25">
      <c r="A213" s="66">
        <f t="shared" ref="A213:A227" si="43">A212+1</f>
        <v>13</v>
      </c>
      <c r="B213" s="64">
        <f>N189</f>
        <v>7</v>
      </c>
      <c r="C213" s="64">
        <f>N192</f>
        <v>70.785285267042241</v>
      </c>
      <c r="D213" s="64">
        <f>N193</f>
        <v>42.677177158934136</v>
      </c>
      <c r="E213" s="64"/>
      <c r="F213" s="64"/>
      <c r="G213" s="62">
        <f t="shared" si="42"/>
        <v>70.785285267042241</v>
      </c>
      <c r="H213" s="62">
        <f t="shared" si="42"/>
        <v>42.677177158934136</v>
      </c>
      <c r="I213" s="62">
        <v>18</v>
      </c>
      <c r="J213" s="62">
        <v>4</v>
      </c>
      <c r="K213" s="64"/>
      <c r="L213" s="64"/>
      <c r="M213" s="62">
        <v>2566</v>
      </c>
      <c r="N213" s="64"/>
      <c r="O213" s="64"/>
      <c r="P213" s="64"/>
      <c r="Q213" s="64"/>
      <c r="R213" s="64"/>
    </row>
    <row r="214" spans="1:18" x14ac:dyDescent="0.25">
      <c r="A214" s="66">
        <f t="shared" si="43"/>
        <v>14</v>
      </c>
      <c r="B214" s="64">
        <f>O189</f>
        <v>7</v>
      </c>
      <c r="C214" s="64">
        <f>O192</f>
        <v>70.785285267042241</v>
      </c>
      <c r="D214" s="64">
        <f>O193</f>
        <v>42.677177158934136</v>
      </c>
      <c r="E214" s="64"/>
      <c r="F214" s="64"/>
      <c r="G214" s="62">
        <f t="shared" si="42"/>
        <v>70.785285267042241</v>
      </c>
      <c r="H214" s="62">
        <f t="shared" si="42"/>
        <v>42.677177158934136</v>
      </c>
      <c r="I214" s="62">
        <v>18</v>
      </c>
      <c r="J214" s="62">
        <v>4</v>
      </c>
      <c r="K214" s="64"/>
      <c r="L214" s="64"/>
      <c r="M214" s="62">
        <v>2566</v>
      </c>
      <c r="N214" s="64"/>
      <c r="O214" s="64"/>
      <c r="P214" s="64"/>
      <c r="Q214" s="64"/>
      <c r="R214" s="64"/>
    </row>
    <row r="215" spans="1:18" x14ac:dyDescent="0.25">
      <c r="A215" s="66">
        <f t="shared" si="43"/>
        <v>15</v>
      </c>
      <c r="B215" s="64">
        <f>P189</f>
        <v>7</v>
      </c>
      <c r="C215" s="64">
        <f>P192</f>
        <v>70.785285267042241</v>
      </c>
      <c r="D215" s="64">
        <f>P193</f>
        <v>42.677177158934136</v>
      </c>
      <c r="E215" s="64"/>
      <c r="F215" s="64"/>
      <c r="G215" s="62">
        <f t="shared" si="42"/>
        <v>70.785285267042241</v>
      </c>
      <c r="H215" s="62">
        <f t="shared" si="42"/>
        <v>42.677177158934136</v>
      </c>
      <c r="I215" s="62">
        <v>18</v>
      </c>
      <c r="J215" s="62">
        <v>4</v>
      </c>
      <c r="K215" s="64"/>
      <c r="L215" s="64"/>
      <c r="M215" s="62">
        <v>2566</v>
      </c>
      <c r="N215" s="64"/>
      <c r="O215" s="64"/>
      <c r="P215" s="64"/>
      <c r="Q215" s="64"/>
      <c r="R215" s="64"/>
    </row>
    <row r="216" spans="1:18" x14ac:dyDescent="0.25">
      <c r="A216" s="66">
        <f t="shared" si="43"/>
        <v>16</v>
      </c>
      <c r="B216" s="64">
        <f>Q189</f>
        <v>7</v>
      </c>
      <c r="C216" s="64">
        <f>Q192</f>
        <v>70.785285267042241</v>
      </c>
      <c r="D216" s="64">
        <f>Q193</f>
        <v>42.677177158934136</v>
      </c>
      <c r="E216" s="64"/>
      <c r="F216" s="64"/>
      <c r="G216" s="62">
        <f t="shared" si="42"/>
        <v>70.785285267042241</v>
      </c>
      <c r="H216" s="62">
        <f t="shared" si="42"/>
        <v>42.677177158934136</v>
      </c>
      <c r="I216" s="62">
        <v>18</v>
      </c>
      <c r="J216" s="62">
        <v>4</v>
      </c>
      <c r="K216" s="64"/>
      <c r="L216" s="64"/>
      <c r="M216" s="62">
        <v>2566</v>
      </c>
      <c r="N216" s="64"/>
      <c r="O216" s="64"/>
      <c r="P216" s="64"/>
      <c r="Q216" s="64"/>
      <c r="R216" s="64"/>
    </row>
    <row r="217" spans="1:18" x14ac:dyDescent="0.25">
      <c r="A217" s="66">
        <f t="shared" si="43"/>
        <v>17</v>
      </c>
      <c r="B217" s="64">
        <f>R189</f>
        <v>7</v>
      </c>
      <c r="C217" s="64">
        <f>R192</f>
        <v>70.785285267042241</v>
      </c>
      <c r="D217" s="64">
        <f>R193</f>
        <v>42.677177158934136</v>
      </c>
      <c r="E217" s="64"/>
      <c r="F217" s="64"/>
      <c r="G217" s="62">
        <f t="shared" si="42"/>
        <v>70.785285267042241</v>
      </c>
      <c r="H217" s="62">
        <f t="shared" si="42"/>
        <v>42.677177158934136</v>
      </c>
      <c r="I217" s="62">
        <v>18</v>
      </c>
      <c r="J217" s="62">
        <v>4</v>
      </c>
      <c r="K217" s="64"/>
      <c r="L217" s="64"/>
      <c r="M217" s="62">
        <v>2566</v>
      </c>
      <c r="N217" s="64"/>
      <c r="O217" s="64"/>
      <c r="P217" s="64"/>
      <c r="Q217" s="64"/>
      <c r="R217" s="64"/>
    </row>
    <row r="218" spans="1:18" x14ac:dyDescent="0.25">
      <c r="A218" s="66">
        <f t="shared" si="43"/>
        <v>18</v>
      </c>
      <c r="B218" s="64">
        <f>S189</f>
        <v>7</v>
      </c>
      <c r="C218" s="64">
        <f>S192</f>
        <v>70.785285267042241</v>
      </c>
      <c r="D218" s="64">
        <f>S193</f>
        <v>42.677177158934136</v>
      </c>
      <c r="E218" s="64"/>
      <c r="F218" s="64"/>
      <c r="G218" s="62">
        <f t="shared" si="42"/>
        <v>70.785285267042241</v>
      </c>
      <c r="H218" s="62">
        <f t="shared" si="42"/>
        <v>42.677177158934136</v>
      </c>
      <c r="I218" s="62">
        <v>18</v>
      </c>
      <c r="J218" s="62">
        <v>4</v>
      </c>
      <c r="K218" s="64"/>
      <c r="L218" s="64"/>
      <c r="M218" s="62">
        <v>2566</v>
      </c>
      <c r="N218" s="64"/>
      <c r="O218" s="64"/>
      <c r="P218" s="64"/>
      <c r="Q218" s="64"/>
      <c r="R218" s="64"/>
    </row>
    <row r="219" spans="1:18" x14ac:dyDescent="0.25">
      <c r="A219" s="66">
        <f t="shared" si="43"/>
        <v>19</v>
      </c>
      <c r="B219" s="64">
        <f>T189</f>
        <v>7</v>
      </c>
      <c r="C219" s="64">
        <f>T192</f>
        <v>70.785285267042241</v>
      </c>
      <c r="D219" s="64">
        <f>T193</f>
        <v>42.677177158934136</v>
      </c>
      <c r="E219" s="64"/>
      <c r="F219" s="64"/>
      <c r="G219" s="62">
        <f t="shared" si="42"/>
        <v>70.785285267042241</v>
      </c>
      <c r="H219" s="62">
        <f t="shared" si="42"/>
        <v>42.677177158934136</v>
      </c>
      <c r="I219" s="62">
        <v>18</v>
      </c>
      <c r="J219" s="62">
        <v>4</v>
      </c>
      <c r="K219" s="64"/>
      <c r="L219" s="64"/>
      <c r="M219" s="62">
        <v>2566</v>
      </c>
      <c r="N219" s="64"/>
      <c r="O219" s="64"/>
      <c r="P219" s="64"/>
      <c r="Q219" s="64"/>
      <c r="R219" s="64"/>
    </row>
    <row r="220" spans="1:18" x14ac:dyDescent="0.25">
      <c r="A220" s="66">
        <f t="shared" si="43"/>
        <v>20</v>
      </c>
      <c r="B220" s="64">
        <f>U189</f>
        <v>0</v>
      </c>
      <c r="C220" s="64">
        <f>U192</f>
        <v>0</v>
      </c>
      <c r="D220" s="64">
        <f>U193</f>
        <v>0</v>
      </c>
      <c r="E220" s="64"/>
      <c r="F220" s="64"/>
      <c r="G220" s="62">
        <f t="shared" si="42"/>
        <v>0</v>
      </c>
      <c r="H220" s="62">
        <f t="shared" si="42"/>
        <v>0</v>
      </c>
      <c r="I220" s="62">
        <v>18</v>
      </c>
      <c r="J220" s="62">
        <v>4</v>
      </c>
      <c r="K220" s="64"/>
      <c r="L220" s="64"/>
      <c r="M220" s="62">
        <v>2566</v>
      </c>
      <c r="N220" s="64"/>
      <c r="O220" s="64"/>
      <c r="P220" s="64"/>
      <c r="Q220" s="64"/>
      <c r="R220" s="64"/>
    </row>
    <row r="221" spans="1:18" x14ac:dyDescent="0.25">
      <c r="A221" s="66">
        <f t="shared" si="43"/>
        <v>21</v>
      </c>
      <c r="B221" s="64"/>
      <c r="C221" s="64"/>
      <c r="D221" s="64"/>
      <c r="E221" s="64"/>
      <c r="F221" s="64"/>
      <c r="G221" s="62">
        <f t="shared" si="42"/>
        <v>0</v>
      </c>
      <c r="H221" s="62">
        <f t="shared" si="42"/>
        <v>0</v>
      </c>
      <c r="I221" s="62">
        <v>18</v>
      </c>
      <c r="J221" s="62">
        <v>4</v>
      </c>
      <c r="K221" s="64"/>
      <c r="L221" s="64"/>
      <c r="M221" s="62">
        <v>2566</v>
      </c>
      <c r="N221" s="64"/>
      <c r="O221" s="64"/>
      <c r="P221" s="64"/>
      <c r="Q221" s="64"/>
      <c r="R221" s="64"/>
    </row>
    <row r="222" spans="1:18" x14ac:dyDescent="0.25">
      <c r="A222" s="66">
        <f t="shared" si="43"/>
        <v>22</v>
      </c>
      <c r="B222" s="64"/>
      <c r="C222" s="64"/>
      <c r="D222" s="64"/>
      <c r="E222" s="64"/>
      <c r="F222" s="64"/>
      <c r="G222" s="62">
        <f t="shared" si="42"/>
        <v>0</v>
      </c>
      <c r="H222" s="62">
        <f t="shared" si="42"/>
        <v>0</v>
      </c>
      <c r="I222" s="62">
        <v>18</v>
      </c>
      <c r="J222" s="62">
        <v>4</v>
      </c>
      <c r="K222" s="64"/>
      <c r="L222" s="64"/>
      <c r="M222" s="62">
        <v>2566</v>
      </c>
      <c r="N222" s="64"/>
      <c r="O222" s="64"/>
      <c r="P222" s="64"/>
      <c r="Q222" s="64"/>
      <c r="R222" s="64"/>
    </row>
    <row r="223" spans="1:18" x14ac:dyDescent="0.25">
      <c r="A223" s="66">
        <f t="shared" si="43"/>
        <v>23</v>
      </c>
      <c r="B223" s="64"/>
      <c r="C223" s="64"/>
      <c r="D223" s="64"/>
      <c r="E223" s="64"/>
      <c r="F223" s="64"/>
      <c r="G223" s="62">
        <f t="shared" si="42"/>
        <v>0</v>
      </c>
      <c r="H223" s="62">
        <f t="shared" si="42"/>
        <v>0</v>
      </c>
      <c r="I223" s="62">
        <v>18</v>
      </c>
      <c r="J223" s="62">
        <v>4</v>
      </c>
      <c r="K223" s="64"/>
      <c r="L223" s="64"/>
      <c r="M223" s="62">
        <v>2566</v>
      </c>
      <c r="N223" s="64"/>
      <c r="O223" s="64"/>
      <c r="P223" s="64"/>
      <c r="Q223" s="64"/>
      <c r="R223" s="64"/>
    </row>
    <row r="224" spans="1:18" x14ac:dyDescent="0.25">
      <c r="A224" s="66">
        <f t="shared" si="43"/>
        <v>24</v>
      </c>
      <c r="B224" s="64"/>
      <c r="C224" s="64"/>
      <c r="D224" s="64"/>
      <c r="E224" s="64"/>
      <c r="F224" s="64"/>
      <c r="G224" s="62">
        <f t="shared" si="42"/>
        <v>0</v>
      </c>
      <c r="H224" s="62">
        <f t="shared" si="42"/>
        <v>0</v>
      </c>
      <c r="I224" s="62">
        <v>18</v>
      </c>
      <c r="J224" s="62">
        <v>4</v>
      </c>
      <c r="K224" s="64"/>
      <c r="L224" s="64"/>
      <c r="M224" s="62">
        <v>2566</v>
      </c>
      <c r="N224" s="64"/>
      <c r="O224" s="64"/>
      <c r="P224" s="64"/>
      <c r="Q224" s="64"/>
      <c r="R224" s="64"/>
    </row>
    <row r="225" spans="1:18" x14ac:dyDescent="0.25">
      <c r="A225" s="66">
        <f t="shared" si="43"/>
        <v>25</v>
      </c>
      <c r="B225" s="64"/>
      <c r="C225" s="64"/>
      <c r="D225" s="64"/>
      <c r="E225" s="64"/>
      <c r="F225" s="64"/>
      <c r="G225" s="62">
        <f t="shared" si="42"/>
        <v>0</v>
      </c>
      <c r="H225" s="62">
        <f t="shared" si="42"/>
        <v>0</v>
      </c>
      <c r="I225" s="62">
        <v>18</v>
      </c>
      <c r="J225" s="62">
        <v>4</v>
      </c>
      <c r="K225" s="64"/>
      <c r="L225" s="64"/>
      <c r="M225" s="62">
        <v>2566</v>
      </c>
      <c r="N225" s="64"/>
      <c r="O225" s="64"/>
      <c r="P225" s="64"/>
      <c r="Q225" s="64"/>
      <c r="R225" s="64"/>
    </row>
    <row r="226" spans="1:18" x14ac:dyDescent="0.25">
      <c r="A226" s="66">
        <f t="shared" si="43"/>
        <v>26</v>
      </c>
      <c r="B226" s="64"/>
      <c r="C226" s="64"/>
      <c r="D226" s="64"/>
      <c r="E226" s="64"/>
      <c r="F226" s="64"/>
      <c r="G226" s="62">
        <f t="shared" si="42"/>
        <v>0</v>
      </c>
      <c r="H226" s="62">
        <f t="shared" si="42"/>
        <v>0</v>
      </c>
      <c r="I226" s="62">
        <v>18</v>
      </c>
      <c r="J226" s="62">
        <v>4</v>
      </c>
      <c r="K226" s="64"/>
      <c r="L226" s="64"/>
      <c r="M226" s="62">
        <v>2566</v>
      </c>
      <c r="N226" s="64"/>
      <c r="O226" s="64"/>
      <c r="P226" s="64"/>
      <c r="Q226" s="64"/>
      <c r="R226" s="64"/>
    </row>
    <row r="227" spans="1:18" x14ac:dyDescent="0.25">
      <c r="A227" s="66">
        <f t="shared" si="43"/>
        <v>27</v>
      </c>
      <c r="B227" s="64"/>
      <c r="C227" s="64"/>
      <c r="D227" s="64"/>
      <c r="E227" s="64"/>
      <c r="F227" s="64"/>
      <c r="G227" s="62">
        <f t="shared" si="42"/>
        <v>0</v>
      </c>
      <c r="H227" s="62">
        <f t="shared" si="42"/>
        <v>0</v>
      </c>
      <c r="I227" s="62">
        <v>18</v>
      </c>
      <c r="J227" s="62">
        <v>4</v>
      </c>
      <c r="K227" s="64"/>
      <c r="L227" s="64"/>
      <c r="M227" s="62">
        <v>2566</v>
      </c>
      <c r="N227" s="64"/>
      <c r="O227" s="64"/>
      <c r="P227" s="64"/>
      <c r="Q227" s="64"/>
      <c r="R227" s="64"/>
    </row>
    <row r="228" spans="1:18" x14ac:dyDescent="0.25">
      <c r="A228" s="66">
        <f>A227+1</f>
        <v>28</v>
      </c>
      <c r="B228" s="64"/>
      <c r="C228" s="64"/>
      <c r="D228" s="64"/>
      <c r="E228" s="64"/>
      <c r="F228" s="64"/>
      <c r="G228" s="62">
        <f t="shared" si="42"/>
        <v>0</v>
      </c>
      <c r="H228" s="62">
        <f t="shared" si="42"/>
        <v>0</v>
      </c>
      <c r="I228" s="62">
        <v>18</v>
      </c>
      <c r="J228" s="62">
        <v>4</v>
      </c>
      <c r="K228" s="64"/>
      <c r="L228" s="64"/>
      <c r="M228" s="62">
        <v>2566</v>
      </c>
      <c r="N228" s="64"/>
      <c r="O228" s="64"/>
      <c r="P228" s="64"/>
      <c r="Q228" s="64"/>
      <c r="R228" s="64"/>
    </row>
    <row r="229" spans="1:18" x14ac:dyDescent="0.25">
      <c r="A229" s="66">
        <f>A228+1</f>
        <v>29</v>
      </c>
      <c r="B229" s="64"/>
      <c r="C229" s="64"/>
      <c r="D229" s="64"/>
      <c r="E229" s="64"/>
      <c r="F229" s="64"/>
      <c r="G229" s="62">
        <f t="shared" si="42"/>
        <v>0</v>
      </c>
      <c r="H229" s="62">
        <f t="shared" si="42"/>
        <v>0</v>
      </c>
      <c r="I229" s="62">
        <v>18</v>
      </c>
      <c r="J229" s="62">
        <v>4</v>
      </c>
      <c r="K229" s="64"/>
      <c r="L229" s="64"/>
      <c r="M229" s="62">
        <v>2566</v>
      </c>
      <c r="N229" s="64"/>
      <c r="O229" s="64"/>
      <c r="P229" s="64"/>
      <c r="Q229" s="64"/>
      <c r="R229" s="64"/>
    </row>
    <row r="230" spans="1:18" x14ac:dyDescent="0.25">
      <c r="A230" s="66">
        <f>A229+1</f>
        <v>30</v>
      </c>
      <c r="B230" s="64"/>
      <c r="C230" s="64"/>
      <c r="D230" s="64"/>
      <c r="E230" s="64"/>
      <c r="F230" s="64"/>
      <c r="G230" s="62">
        <f t="shared" si="42"/>
        <v>0</v>
      </c>
      <c r="H230" s="62">
        <f t="shared" si="42"/>
        <v>0</v>
      </c>
      <c r="I230" s="62">
        <v>18</v>
      </c>
      <c r="J230" s="62">
        <v>4</v>
      </c>
      <c r="K230" s="64"/>
      <c r="L230" s="64"/>
      <c r="M230" s="62">
        <v>2566</v>
      </c>
      <c r="N230" s="64"/>
      <c r="O230" s="64"/>
      <c r="P230" s="64"/>
      <c r="Q230" s="64"/>
      <c r="R230" s="64"/>
    </row>
    <row r="231" spans="1:18" ht="45" x14ac:dyDescent="0.25">
      <c r="A231" s="61" t="s">
        <v>36</v>
      </c>
      <c r="B231">
        <f>SUM(B201:B230)/30</f>
        <v>4.4333333333333336</v>
      </c>
      <c r="C231">
        <f>SUM(C201:C230)/30</f>
        <v>44.830680669126743</v>
      </c>
      <c r="D231">
        <f t="shared" ref="D231:R231" si="44">SUM(D201:D230)/30</f>
        <v>27.028878867324941</v>
      </c>
      <c r="E231">
        <f t="shared" si="44"/>
        <v>0</v>
      </c>
      <c r="F231">
        <f t="shared" si="44"/>
        <v>0</v>
      </c>
      <c r="G231">
        <f t="shared" si="44"/>
        <v>44.830680669126743</v>
      </c>
      <c r="H231">
        <f t="shared" si="44"/>
        <v>27.028878867324941</v>
      </c>
      <c r="I231">
        <f t="shared" si="44"/>
        <v>18</v>
      </c>
      <c r="J231">
        <f t="shared" si="44"/>
        <v>4</v>
      </c>
      <c r="K231">
        <f t="shared" si="44"/>
        <v>0</v>
      </c>
      <c r="L231">
        <f t="shared" si="44"/>
        <v>0</v>
      </c>
      <c r="M231">
        <f t="shared" si="44"/>
        <v>2566</v>
      </c>
      <c r="N231">
        <f t="shared" si="44"/>
        <v>0</v>
      </c>
      <c r="O231">
        <f t="shared" si="44"/>
        <v>0</v>
      </c>
      <c r="P231">
        <f t="shared" si="44"/>
        <v>0</v>
      </c>
      <c r="Q231">
        <f t="shared" si="44"/>
        <v>0</v>
      </c>
      <c r="R231">
        <f t="shared" si="44"/>
        <v>0</v>
      </c>
    </row>
  </sheetData>
  <mergeCells count="60">
    <mergeCell ref="R13:R15"/>
    <mergeCell ref="C14:D14"/>
    <mergeCell ref="E14:F14"/>
    <mergeCell ref="G14:H14"/>
    <mergeCell ref="I14:J14"/>
    <mergeCell ref="K14:L14"/>
    <mergeCell ref="E60:F60"/>
    <mergeCell ref="G60:H60"/>
    <mergeCell ref="A13:A15"/>
    <mergeCell ref="B13:B15"/>
    <mergeCell ref="C13:P13"/>
    <mergeCell ref="Q13:Q15"/>
    <mergeCell ref="R105:R107"/>
    <mergeCell ref="C106:D106"/>
    <mergeCell ref="N14:O14"/>
    <mergeCell ref="A16:R16"/>
    <mergeCell ref="A59:A61"/>
    <mergeCell ref="B59:B61"/>
    <mergeCell ref="C59:P59"/>
    <mergeCell ref="Q59:Q61"/>
    <mergeCell ref="R59:R61"/>
    <mergeCell ref="C60:D60"/>
    <mergeCell ref="N106:O106"/>
    <mergeCell ref="A108:R108"/>
    <mergeCell ref="I60:J60"/>
    <mergeCell ref="K60:L60"/>
    <mergeCell ref="N60:O60"/>
    <mergeCell ref="A62:R62"/>
    <mergeCell ref="A105:A107"/>
    <mergeCell ref="B105:B107"/>
    <mergeCell ref="C105:P105"/>
    <mergeCell ref="Q105:Q107"/>
    <mergeCell ref="E152:F152"/>
    <mergeCell ref="G152:H152"/>
    <mergeCell ref="I152:J152"/>
    <mergeCell ref="K152:L152"/>
    <mergeCell ref="E106:F106"/>
    <mergeCell ref="G106:H106"/>
    <mergeCell ref="I106:J106"/>
    <mergeCell ref="K106:L106"/>
    <mergeCell ref="R197:R199"/>
    <mergeCell ref="C198:D198"/>
    <mergeCell ref="E198:F198"/>
    <mergeCell ref="G198:H198"/>
    <mergeCell ref="A151:A153"/>
    <mergeCell ref="B151:B153"/>
    <mergeCell ref="C151:P151"/>
    <mergeCell ref="Q151:Q153"/>
    <mergeCell ref="R151:R153"/>
    <mergeCell ref="C152:D152"/>
    <mergeCell ref="I198:J198"/>
    <mergeCell ref="K198:L198"/>
    <mergeCell ref="N198:O198"/>
    <mergeCell ref="A200:R200"/>
    <mergeCell ref="N152:O152"/>
    <mergeCell ref="A154:R154"/>
    <mergeCell ref="A197:A199"/>
    <mergeCell ref="B197:B199"/>
    <mergeCell ref="C197:P197"/>
    <mergeCell ref="Q197:Q19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сводная</vt:lpstr>
      <vt:lpstr>источник 1</vt:lpstr>
      <vt:lpstr>источник 2</vt:lpstr>
      <vt:lpstr>источник 3</vt:lpstr>
      <vt:lpstr>ОНС Гагарина (2)</vt:lpstr>
      <vt:lpstr>MmExcelLinker_37EA7137_2B8E_4326_8DA5_48F4CC937ADF</vt:lpstr>
      <vt:lpstr>сводная!Область_печати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2010-01-04T00:53:05Z</cp:lastPrinted>
  <dcterms:created xsi:type="dcterms:W3CDTF">2006-09-28T05:33:49Z</dcterms:created>
  <dcterms:modified xsi:type="dcterms:W3CDTF">2010-11-04T15:05:34Z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37EA7137_2B8E_4326_8DA5_48F4CC937ADF">
    <vt:lpwstr>0</vt:lpwstr>
  </property>
</Properties>
</file>