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8150" windowHeight="10830" activeTab="1"/>
  </bookViews>
  <sheets>
    <sheet name="ДАНО" sheetId="1" r:id="rId1"/>
    <sheet name="Расчет" sheetId="3" r:id="rId2"/>
    <sheet name="ДОП ЛИСТ" sheetId="2" r:id="rId3"/>
  </sheets>
  <calcPr calcId="124519"/>
</workbook>
</file>

<file path=xl/calcChain.xml><?xml version="1.0" encoding="utf-8"?>
<calcChain xmlns="http://schemas.openxmlformats.org/spreadsheetml/2006/main">
  <c r="C21" i="3"/>
  <c r="D21"/>
  <c r="E21"/>
  <c r="F21"/>
  <c r="B21"/>
  <c r="B13"/>
  <c r="B9"/>
  <c r="D9"/>
  <c r="E9"/>
  <c r="F9"/>
  <c r="C9"/>
  <c r="C13"/>
  <c r="D13"/>
  <c r="F13"/>
  <c r="C11"/>
  <c r="D11"/>
  <c r="F11"/>
  <c r="C10"/>
  <c r="D10"/>
  <c r="F10"/>
</calcChain>
</file>

<file path=xl/comments1.xml><?xml version="1.0" encoding="utf-8"?>
<comments xmlns="http://schemas.openxmlformats.org/spreadsheetml/2006/main">
  <authors>
    <author>Автор</author>
  </authors>
  <commentList>
    <comment ref="A6" authorId="0">
      <text>
        <r>
          <rPr>
            <sz val="8"/>
            <color indexed="81"/>
            <rFont val="Tahoma"/>
            <charset val="1"/>
          </rPr>
          <t xml:space="preserve">Постоянные значения
</t>
        </r>
      </text>
    </comment>
    <comment ref="B6" authorId="0">
      <text>
        <r>
          <rPr>
            <sz val="8"/>
            <color indexed="81"/>
            <rFont val="Tahoma"/>
            <charset val="1"/>
          </rPr>
          <t xml:space="preserve">Пост. Значение, привязано к коду
</t>
        </r>
      </text>
    </comment>
    <comment ref="C6" authorId="0">
      <text>
        <r>
          <rPr>
            <sz val="8"/>
            <color indexed="81"/>
            <rFont val="Tahoma"/>
            <charset val="1"/>
          </rPr>
          <t>Перидически и непредсказуемо изменяются!!!</t>
        </r>
      </text>
    </comment>
    <comment ref="D6" authorId="0">
      <text>
        <r>
          <rPr>
            <sz val="8"/>
            <color indexed="81"/>
            <rFont val="Tahoma"/>
            <family val="2"/>
            <charset val="204"/>
          </rPr>
          <t>в данном примере не используется</t>
        </r>
      </text>
    </comment>
    <comment ref="E6" authorId="0">
      <text>
        <r>
          <rPr>
            <sz val="8"/>
            <color indexed="81"/>
            <rFont val="Tahoma"/>
            <charset val="1"/>
          </rPr>
          <t xml:space="preserve">Встречаются не часто, иногда могут изменяться, 
</t>
        </r>
      </text>
    </comment>
    <comment ref="F6" authorId="0">
      <text>
        <r>
          <rPr>
            <sz val="8"/>
            <color indexed="81"/>
            <rFont val="Tahoma"/>
            <charset val="1"/>
          </rPr>
          <t xml:space="preserve">Всегда переменные значения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9" authorId="0">
      <text>
        <r>
          <rPr>
            <sz val="8"/>
            <color indexed="81"/>
            <rFont val="Tahoma"/>
            <family val="2"/>
            <charset val="204"/>
          </rPr>
          <t>До 15 видов материалов в каждой статье затрат, по каждому объекту</t>
        </r>
      </text>
    </comment>
  </commentList>
</comments>
</file>

<file path=xl/sharedStrings.xml><?xml version="1.0" encoding="utf-8"?>
<sst xmlns="http://schemas.openxmlformats.org/spreadsheetml/2006/main" count="113" uniqueCount="43">
  <si>
    <t>…</t>
  </si>
  <si>
    <t>СУММА</t>
  </si>
  <si>
    <t>СИНИЙ</t>
  </si>
  <si>
    <t>ЖИДКИЙ</t>
  </si>
  <si>
    <t>РЕЗИНОВЫЙ</t>
  </si>
  <si>
    <t>КРИВОЙ</t>
  </si>
  <si>
    <t>ГЛУБОКИЙ</t>
  </si>
  <si>
    <t>ВАРИАНТ №1</t>
  </si>
  <si>
    <t>ВАРИАНТ №2</t>
  </si>
  <si>
    <t>КОДЫ (из данных1)</t>
  </si>
  <si>
    <t>ХОЛОДНЫЙ</t>
  </si>
  <si>
    <t>120 столбцов</t>
  </si>
  <si>
    <t>70 строк</t>
  </si>
  <si>
    <t>Вид затрат</t>
  </si>
  <si>
    <t>Затраты1</t>
  </si>
  <si>
    <t>Затраты2</t>
  </si>
  <si>
    <t>Затраты3</t>
  </si>
  <si>
    <t>Затраты70</t>
  </si>
  <si>
    <t>КОДЫ Объекта</t>
  </si>
  <si>
    <t>НАЗВАНИЕ Объекта</t>
  </si>
  <si>
    <t>Код Материала</t>
  </si>
  <si>
    <t>СВОЙСТВА Материала</t>
  </si>
  <si>
    <t>Название материала</t>
  </si>
  <si>
    <t>текст</t>
  </si>
  <si>
    <t>10 тыс. строк и более</t>
  </si>
  <si>
    <t>Обект111</t>
  </si>
  <si>
    <t>Объект444</t>
  </si>
  <si>
    <t>Объект777</t>
  </si>
  <si>
    <t>Объект2222</t>
  </si>
  <si>
    <t>Объект3333</t>
  </si>
  <si>
    <t>ХРУПКИЙ</t>
  </si>
  <si>
    <t>АЦЦКИЙ</t>
  </si>
  <si>
    <t>ВАРИАНТ №3</t>
  </si>
  <si>
    <t>КОД МАТЕРИАЛА (из ДАНО. каждый вид затрат состоит из суммы нескольких КОДОВ Материалов)</t>
  </si>
  <si>
    <t>Виды затрат</t>
  </si>
  <si>
    <t>50 шт.</t>
  </si>
  <si>
    <t>2 000 шт. мин.</t>
  </si>
  <si>
    <t>278 шт.</t>
  </si>
  <si>
    <t>КОД Объекта</t>
  </si>
  <si>
    <t>КОД Объекта (из ДАНО)</t>
  </si>
  <si>
    <t>до 15 видов материалов в каждой статье затрат</t>
  </si>
  <si>
    <t>Аналогично Затраты1</t>
  </si>
  <si>
    <t>и т.д.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</si>
</sst>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charset val="1"/>
    </font>
    <font>
      <u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5" borderId="1" xfId="0" applyFill="1" applyBorder="1"/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164" fontId="0" fillId="9" borderId="1" xfId="1" applyNumberFormat="1" applyFont="1" applyFill="1" applyBorder="1" applyAlignment="1">
      <alignment horizontal="center"/>
    </xf>
    <xf numFmtId="0" fontId="0" fillId="9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left"/>
    </xf>
    <xf numFmtId="164" fontId="0" fillId="9" borderId="1" xfId="1" applyNumberFormat="1" applyFont="1" applyFill="1" applyBorder="1" applyAlignment="1">
      <alignment horizontal="left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0" borderId="0" xfId="0" applyAlignment="1"/>
    <xf numFmtId="0" fontId="0" fillId="0" borderId="1" xfId="0" applyFill="1" applyBorder="1" applyAlignment="1"/>
    <xf numFmtId="0" fontId="0" fillId="0" borderId="1" xfId="0" applyBorder="1" applyAlignment="1">
      <alignment horizontal="left"/>
    </xf>
    <xf numFmtId="0" fontId="4" fillId="5" borderId="1" xfId="0" applyFont="1" applyFill="1" applyBorder="1" applyAlignment="1">
      <alignment wrapText="1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00B050"/>
  </sheetPr>
  <dimension ref="A6:I29"/>
  <sheetViews>
    <sheetView topLeftCell="A13" workbookViewId="0">
      <selection activeCell="A6" sqref="A6"/>
    </sheetView>
  </sheetViews>
  <sheetFormatPr defaultRowHeight="15"/>
  <cols>
    <col min="1" max="1" width="15.5703125" style="1" customWidth="1"/>
    <col min="2" max="2" width="19.140625" bestFit="1" customWidth="1"/>
    <col min="3" max="3" width="16.85546875" customWidth="1"/>
    <col min="4" max="4" width="20.28515625" customWidth="1"/>
    <col min="5" max="5" width="22.140625" customWidth="1"/>
    <col min="8" max="8" width="19.42578125" style="19" customWidth="1"/>
    <col min="9" max="9" width="18.42578125" style="15" customWidth="1"/>
  </cols>
  <sheetData>
    <row r="6" spans="1:9" s="1" customFormat="1">
      <c r="A6" s="4" t="s">
        <v>38</v>
      </c>
      <c r="B6" s="4" t="s">
        <v>19</v>
      </c>
      <c r="C6" s="4" t="s">
        <v>20</v>
      </c>
      <c r="D6" s="4" t="s">
        <v>22</v>
      </c>
      <c r="E6" s="4" t="s">
        <v>21</v>
      </c>
      <c r="F6" s="4" t="s">
        <v>1</v>
      </c>
      <c r="H6" s="20" t="s">
        <v>18</v>
      </c>
      <c r="I6" s="23" t="s">
        <v>35</v>
      </c>
    </row>
    <row r="7" spans="1:9">
      <c r="A7" s="5">
        <v>111</v>
      </c>
      <c r="B7" s="6" t="s">
        <v>25</v>
      </c>
      <c r="C7" s="6">
        <v>10001</v>
      </c>
      <c r="D7" s="6" t="s">
        <v>23</v>
      </c>
      <c r="E7" s="6" t="s">
        <v>2</v>
      </c>
      <c r="F7" s="6">
        <v>30</v>
      </c>
      <c r="H7" s="20" t="s">
        <v>19</v>
      </c>
      <c r="I7" s="23"/>
    </row>
    <row r="8" spans="1:9">
      <c r="A8" s="5">
        <v>111</v>
      </c>
      <c r="B8" s="6" t="s">
        <v>25</v>
      </c>
      <c r="C8" s="6">
        <v>10001</v>
      </c>
      <c r="D8" s="6" t="s">
        <v>23</v>
      </c>
      <c r="E8" s="6"/>
      <c r="F8" s="6">
        <v>2</v>
      </c>
      <c r="H8" s="20" t="s">
        <v>20</v>
      </c>
      <c r="I8" s="23" t="s">
        <v>36</v>
      </c>
    </row>
    <row r="9" spans="1:9">
      <c r="A9" s="5">
        <v>111</v>
      </c>
      <c r="B9" s="6" t="s">
        <v>25</v>
      </c>
      <c r="C9" s="6">
        <v>10003</v>
      </c>
      <c r="D9" s="6" t="s">
        <v>23</v>
      </c>
      <c r="E9" s="6" t="s">
        <v>10</v>
      </c>
      <c r="F9" s="6">
        <v>8</v>
      </c>
      <c r="H9" s="20" t="s">
        <v>22</v>
      </c>
      <c r="I9" s="23"/>
    </row>
    <row r="10" spans="1:9">
      <c r="A10" s="5">
        <v>111</v>
      </c>
      <c r="B10" s="6" t="s">
        <v>25</v>
      </c>
      <c r="C10" s="6">
        <v>10001</v>
      </c>
      <c r="D10" s="6" t="s">
        <v>23</v>
      </c>
      <c r="E10" s="6"/>
      <c r="F10" s="6">
        <v>2</v>
      </c>
      <c r="H10" s="20" t="s">
        <v>34</v>
      </c>
      <c r="I10" s="21" t="s">
        <v>37</v>
      </c>
    </row>
    <row r="11" spans="1:9">
      <c r="A11" s="5">
        <v>111</v>
      </c>
      <c r="B11" s="6" t="s">
        <v>25</v>
      </c>
      <c r="C11" s="6">
        <v>10003</v>
      </c>
      <c r="D11" s="6" t="s">
        <v>23</v>
      </c>
      <c r="E11" s="6" t="s">
        <v>2</v>
      </c>
      <c r="F11" s="6">
        <v>8</v>
      </c>
    </row>
    <row r="12" spans="1:9">
      <c r="A12" s="17">
        <v>444</v>
      </c>
      <c r="B12" s="18" t="s">
        <v>26</v>
      </c>
      <c r="C12" s="18">
        <v>10003</v>
      </c>
      <c r="D12" s="18" t="s">
        <v>23</v>
      </c>
      <c r="E12" s="18"/>
      <c r="F12" s="18">
        <v>90</v>
      </c>
    </row>
    <row r="13" spans="1:9">
      <c r="A13" s="17">
        <v>444</v>
      </c>
      <c r="B13" s="18" t="s">
        <v>26</v>
      </c>
      <c r="C13" s="18">
        <v>10003</v>
      </c>
      <c r="D13" s="18" t="s">
        <v>23</v>
      </c>
      <c r="E13" s="18" t="s">
        <v>3</v>
      </c>
      <c r="F13" s="18">
        <v>65</v>
      </c>
    </row>
    <row r="14" spans="1:9">
      <c r="A14" s="17">
        <v>444</v>
      </c>
      <c r="B14" s="18" t="s">
        <v>26</v>
      </c>
      <c r="C14" s="18">
        <v>10001</v>
      </c>
      <c r="D14" s="18" t="s">
        <v>23</v>
      </c>
      <c r="E14" s="18"/>
      <c r="F14" s="18">
        <v>90</v>
      </c>
    </row>
    <row r="15" spans="1:9">
      <c r="A15" s="17">
        <v>444</v>
      </c>
      <c r="B15" s="18" t="s">
        <v>26</v>
      </c>
      <c r="C15" s="18">
        <v>10003</v>
      </c>
      <c r="D15" s="18" t="s">
        <v>23</v>
      </c>
      <c r="E15" s="18" t="s">
        <v>3</v>
      </c>
      <c r="F15" s="18">
        <v>65</v>
      </c>
    </row>
    <row r="16" spans="1:9">
      <c r="A16" s="7">
        <v>777</v>
      </c>
      <c r="B16" s="8" t="s">
        <v>27</v>
      </c>
      <c r="C16" s="8">
        <v>10005</v>
      </c>
      <c r="D16" s="8" t="s">
        <v>23</v>
      </c>
      <c r="E16" s="8"/>
      <c r="F16" s="8">
        <v>100</v>
      </c>
    </row>
    <row r="17" spans="1:6">
      <c r="A17" s="7">
        <v>777</v>
      </c>
      <c r="B17" s="8" t="s">
        <v>27</v>
      </c>
      <c r="C17" s="8">
        <v>10006</v>
      </c>
      <c r="D17" s="8" t="s">
        <v>23</v>
      </c>
      <c r="E17" s="8" t="s">
        <v>4</v>
      </c>
      <c r="F17" s="8">
        <v>60</v>
      </c>
    </row>
    <row r="18" spans="1:6">
      <c r="A18" s="7">
        <v>777</v>
      </c>
      <c r="B18" s="8" t="s">
        <v>27</v>
      </c>
      <c r="C18" s="8">
        <v>10001</v>
      </c>
      <c r="D18" s="8" t="s">
        <v>23</v>
      </c>
      <c r="E18" s="8"/>
      <c r="F18" s="8">
        <v>40</v>
      </c>
    </row>
    <row r="19" spans="1:6">
      <c r="A19" s="7">
        <v>777</v>
      </c>
      <c r="B19" s="8" t="s">
        <v>27</v>
      </c>
      <c r="C19" s="8">
        <v>10005</v>
      </c>
      <c r="D19" s="8" t="s">
        <v>23</v>
      </c>
      <c r="E19" s="8"/>
      <c r="F19" s="8">
        <v>100</v>
      </c>
    </row>
    <row r="20" spans="1:6">
      <c r="A20" s="7">
        <v>777</v>
      </c>
      <c r="B20" s="8" t="s">
        <v>27</v>
      </c>
      <c r="C20" s="8">
        <v>10006</v>
      </c>
      <c r="D20" s="8" t="s">
        <v>23</v>
      </c>
      <c r="E20" s="8" t="s">
        <v>30</v>
      </c>
      <c r="F20" s="8">
        <v>60</v>
      </c>
    </row>
    <row r="21" spans="1:6">
      <c r="A21" s="7">
        <v>777</v>
      </c>
      <c r="B21" s="8" t="s">
        <v>27</v>
      </c>
      <c r="C21" s="8">
        <v>10003</v>
      </c>
      <c r="D21" s="8" t="s">
        <v>23</v>
      </c>
      <c r="E21" s="8"/>
      <c r="F21" s="8">
        <v>40</v>
      </c>
    </row>
    <row r="22" spans="1:6">
      <c r="A22" s="9">
        <v>2222</v>
      </c>
      <c r="B22" s="10" t="s">
        <v>28</v>
      </c>
      <c r="C22" s="10">
        <v>10008</v>
      </c>
      <c r="D22" s="10" t="s">
        <v>23</v>
      </c>
      <c r="E22" s="10" t="s">
        <v>5</v>
      </c>
      <c r="F22" s="10">
        <v>70</v>
      </c>
    </row>
    <row r="23" spans="1:6">
      <c r="A23" s="9">
        <v>2222</v>
      </c>
      <c r="B23" s="10" t="s">
        <v>28</v>
      </c>
      <c r="C23" s="10">
        <v>10001</v>
      </c>
      <c r="D23" s="10" t="s">
        <v>23</v>
      </c>
      <c r="E23" s="10"/>
      <c r="F23" s="10">
        <v>6</v>
      </c>
    </row>
    <row r="24" spans="1:6">
      <c r="A24" s="9">
        <v>2222</v>
      </c>
      <c r="B24" s="10" t="s">
        <v>28</v>
      </c>
      <c r="C24" s="10">
        <v>10008</v>
      </c>
      <c r="D24" s="10" t="s">
        <v>23</v>
      </c>
      <c r="E24" s="10" t="s">
        <v>5</v>
      </c>
      <c r="F24" s="10">
        <v>70</v>
      </c>
    </row>
    <row r="25" spans="1:6">
      <c r="A25" s="9">
        <v>2222</v>
      </c>
      <c r="B25" s="10" t="s">
        <v>28</v>
      </c>
      <c r="C25" s="10">
        <v>10001</v>
      </c>
      <c r="D25" s="10" t="s">
        <v>23</v>
      </c>
      <c r="E25" s="10"/>
      <c r="F25" s="10">
        <v>6</v>
      </c>
    </row>
    <row r="26" spans="1:6">
      <c r="A26" s="9">
        <v>2222</v>
      </c>
      <c r="B26" s="10" t="s">
        <v>28</v>
      </c>
      <c r="C26" s="10">
        <v>10010</v>
      </c>
      <c r="D26" s="10" t="s">
        <v>23</v>
      </c>
      <c r="E26" s="10" t="s">
        <v>6</v>
      </c>
      <c r="F26" s="10">
        <v>15</v>
      </c>
    </row>
    <row r="27" spans="1:6">
      <c r="A27" s="1" t="s">
        <v>0</v>
      </c>
      <c r="B27" s="1" t="s">
        <v>0</v>
      </c>
      <c r="C27" s="1"/>
      <c r="D27" s="1"/>
      <c r="E27" s="1" t="s">
        <v>0</v>
      </c>
      <c r="F27" s="1" t="s">
        <v>0</v>
      </c>
    </row>
    <row r="28" spans="1:6">
      <c r="A28" s="11">
        <v>3333</v>
      </c>
      <c r="B28" s="16" t="s">
        <v>29</v>
      </c>
      <c r="C28" s="12">
        <v>20002</v>
      </c>
      <c r="D28" s="12"/>
      <c r="E28" s="12" t="s">
        <v>31</v>
      </c>
      <c r="F28" s="12">
        <v>35</v>
      </c>
    </row>
    <row r="29" spans="1:6">
      <c r="A29" s="15" t="s">
        <v>24</v>
      </c>
    </row>
  </sheetData>
  <mergeCells count="2">
    <mergeCell ref="I6:I7"/>
    <mergeCell ref="I8:I9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002060"/>
  </sheetPr>
  <dimension ref="A6:F37"/>
  <sheetViews>
    <sheetView tabSelected="1" topLeftCell="A13" workbookViewId="0">
      <selection activeCell="B18" sqref="B18:F18"/>
    </sheetView>
  </sheetViews>
  <sheetFormatPr defaultRowHeight="15"/>
  <cols>
    <col min="1" max="1" width="17.7109375" customWidth="1"/>
    <col min="2" max="2" width="22" customWidth="1"/>
    <col min="3" max="3" width="18" customWidth="1"/>
    <col min="4" max="5" width="13" customWidth="1"/>
    <col min="6" max="6" width="15" customWidth="1"/>
  </cols>
  <sheetData>
    <row r="6" spans="1:6">
      <c r="B6" s="24" t="s">
        <v>7</v>
      </c>
      <c r="C6" s="24"/>
      <c r="D6" s="24"/>
      <c r="E6" s="24"/>
      <c r="F6" s="24"/>
    </row>
    <row r="7" spans="1:6">
      <c r="A7" s="25" t="s">
        <v>13</v>
      </c>
      <c r="B7" s="26" t="s">
        <v>39</v>
      </c>
      <c r="C7" s="26"/>
      <c r="D7" s="26"/>
      <c r="E7" s="26"/>
      <c r="F7" s="26"/>
    </row>
    <row r="8" spans="1:6">
      <c r="A8" s="25"/>
      <c r="B8" s="13">
        <v>111</v>
      </c>
      <c r="C8" s="13">
        <v>444</v>
      </c>
      <c r="D8" s="13">
        <v>777</v>
      </c>
      <c r="E8" s="3" t="s">
        <v>11</v>
      </c>
      <c r="F8" s="13">
        <v>2222</v>
      </c>
    </row>
    <row r="9" spans="1:6">
      <c r="A9" s="2" t="s">
        <v>14</v>
      </c>
      <c r="B9" s="2">
        <f>SUMIFS(ДАНО!$F:$F,ДАНО!$A:$A,B20,ДАНО!$C:$C,10001)+SUMIFS(ДАНО!$F:$F,ДАНО!$A:$A,B20,ДАНО!$C:$C,10003)+SUMIFS(ДАНО!$F:$F,ДАНО!$A:$A,B20,ДАНО!$C:$C,ххх)+SUMIFS(ДАНО!$F:$F,ДАНО!$A:$A,B20,ДАНО!$C:$C,ххх)+SUMIFS(ДАНО!$F:$F,ДАНО!$A:$A,B20,ДАНО!$C:$C,ххх)+SUMIFS(ДАНО!$F:$F,ДАНО!$A:$A,B20,ДАНО!$C:$C,ххх)+SUMIFS(ДАНО!$F:$F,ДАНО!$A:$A,B20,ДАНО!$C:$C,ххх)+SUMIFS(ДАНО!$F:$F,ДАНО!$A:$A,B20,ДАНО!$C:$C,ххх)+SUMIFS(ДАНО!$F:$F,ДАНО!$A:$A,B20,ДАНО!$C:$C,ххх)+SUMIFS(ДАНО!$F:$F,ДАНО!$A:$A,B20,ДАНО!$C:$C,ххх)+SUMIFS(ДАНО!$F:$F,ДАНО!$A:$A,B20,ДАНО!$C:$C,ххх)+SUMIFS(ДАНО!$F:$F,ДАНО!$A:$A,B20,ДАНО!$C:$C,ххх)+SUMIFS(ДАНО!$F:$F,ДАНО!$A:$A,B20,ДАНО!$C:$C,ххх)+SUMIFS(ДАНО!$F:$F,ДАНО!$A:$A,B20,ДАНО!$C:$C,ххх)+SUMIFS(ДАНО!$F:$F,ДАНО!$A:$A,B20,ДАНО!$C:$C,ххх)</f>
        <v>50</v>
      </c>
      <c r="C9" s="2">
        <f>SUMIFS(ДАНО!$F:$F,ДАНО!$A:$A,Расчет!C8,ДАНО!$C:$C,10001)+SUMIFS(ДАНО!$F:$F,ДАНО!$A:$A,Расчет!C8,ДАНО!$C:$C,10003)+SUMIFS(ДАНО!$F:$F,ДАНО!$A:$A,Расчет!C8,ДАНО!$C:$C,ххх)+SUMIFS(ДАНО!$F:$F,ДАНО!$A:$A,Расчет!C8,ДАНО!$C:$C,ххх)+SUMIFS(ДАНО!$F:$F,ДАНО!$A:$A,Расчет!C8,ДАНО!$C:$C,ххх)+SUMIFS(ДАНО!$F:$F,ДАНО!$A:$A,Расчет!C8,ДАНО!$C:$C,ххх)+SUMIFS(ДАНО!$F:$F,ДАНО!$A:$A,Расчет!C8,ДАНО!$C:$C,ххх)+SUMIFS(ДАНО!$F:$F,ДАНО!$A:$A,Расчет!C8,ДАНО!$C:$C,ххх)+SUMIFS(ДАНО!$F:$F,ДАНО!$A:$A,Расчет!C8,ДАНО!$C:$C,ххх)+SUMIFS(ДАНО!$F:$F,ДАНО!$A:$A,Расчет!C8,ДАНО!$C:$C,ххх)+SUMIFS(ДАНО!$F:$F,ДАНО!$A:$A,Расчет!C8,ДАНО!$C:$C,ххх)+SUMIFS(ДАНО!$F:$F,ДАНО!$A:$A,Расчет!C8,ДАНО!$C:$C,ххх)+SUMIFS(ДАНО!$F:$F,ДАНО!$A:$A,Расчет!C8,ДАНО!$C:$C,ххх)+SUMIFS(ДАНО!$F:$F,ДАНО!$A:$A,Расчет!C8,ДАНО!$C:$C,ххх)+SUMIFS(ДАНО!$F:$F,ДАНО!$A:$A,Расчет!C8,ДАНО!$C:$C,ххх)</f>
        <v>310</v>
      </c>
      <c r="D9" s="2">
        <f>SUMIFS(ДАНО!$F:$F,ДАНО!$A:$A,Расчет!D8,ДАНО!$C:$C,10001)+SUMIFS(ДАНО!$F:$F,ДАНО!$A:$A,Расчет!D8,ДАНО!$C:$C,10003)+SUMIFS(ДАНО!$F:$F,ДАНО!$A:$A,Расчет!D8,ДАНО!$C:$C,ххх)+SUMIFS(ДАНО!$F:$F,ДАНО!$A:$A,Расчет!D8,ДАНО!$C:$C,ххх)+SUMIFS(ДАНО!$F:$F,ДАНО!$A:$A,Расчет!D8,ДАНО!$C:$C,ххх)+SUMIFS(ДАНО!$F:$F,ДАНО!$A:$A,Расчет!D8,ДАНО!$C:$C,ххх)+SUMIFS(ДАНО!$F:$F,ДАНО!$A:$A,Расчет!D8,ДАНО!$C:$C,ххх)+SUMIFS(ДАНО!$F:$F,ДАНО!$A:$A,Расчет!D8,ДАНО!$C:$C,ххх)+SUMIFS(ДАНО!$F:$F,ДАНО!$A:$A,Расчет!D8,ДАНО!$C:$C,ххх)+SUMIFS(ДАНО!$F:$F,ДАНО!$A:$A,Расчет!D8,ДАНО!$C:$C,ххх)+SUMIFS(ДАНО!$F:$F,ДАНО!$A:$A,Расчет!D8,ДАНО!$C:$C,ххх)+SUMIFS(ДАНО!$F:$F,ДАНО!$A:$A,Расчет!D8,ДАНО!$C:$C,ххх)+SUMIFS(ДАНО!$F:$F,ДАНО!$A:$A,Расчет!D8,ДАНО!$C:$C,ххх)+SUMIFS(ДАНО!$F:$F,ДАНО!$A:$A,Расчет!D8,ДАНО!$C:$C,ххх)+SUMIFS(ДАНО!$F:$F,ДАНО!$A:$A,Расчет!D8,ДАНО!$C:$C,ххх)</f>
        <v>80</v>
      </c>
      <c r="E9" s="2">
        <f>SUMIFS(ДАНО!$F:$F,ДАНО!$A:$A,Расчет!E8,ДАНО!$C:$C,10001)+SUMIFS(ДАНО!$F:$F,ДАНО!$A:$A,Расчет!E8,ДАНО!$C:$C,10003)+SUMIFS(ДАНО!$F:$F,ДАНО!$A:$A,Расчет!E8,ДАНО!$C:$C,ххх)+SUMIFS(ДАНО!$F:$F,ДАНО!$A:$A,Расчет!E8,ДАНО!$C:$C,ххх)+SUMIFS(ДАНО!$F:$F,ДАНО!$A:$A,Расчет!E8,ДАНО!$C:$C,ххх)+SUMIFS(ДАНО!$F:$F,ДАНО!$A:$A,Расчет!E8,ДАНО!$C:$C,ххх)+SUMIFS(ДАНО!$F:$F,ДАНО!$A:$A,Расчет!E8,ДАНО!$C:$C,ххх)+SUMIFS(ДАНО!$F:$F,ДАНО!$A:$A,Расчет!E8,ДАНО!$C:$C,ххх)+SUMIFS(ДАНО!$F:$F,ДАНО!$A:$A,Расчет!E8,ДАНО!$C:$C,ххх)+SUMIFS(ДАНО!$F:$F,ДАНО!$A:$A,Расчет!E8,ДАНО!$C:$C,ххх)+SUMIFS(ДАНО!$F:$F,ДАНО!$A:$A,Расчет!E8,ДАНО!$C:$C,ххх)+SUMIFS(ДАНО!$F:$F,ДАНО!$A:$A,Расчет!E8,ДАНО!$C:$C,ххх)+SUMIFS(ДАНО!$F:$F,ДАНО!$A:$A,Расчет!E8,ДАНО!$C:$C,ххх)+SUMIFS(ДАНО!$F:$F,ДАНО!$A:$A,Расчет!E8,ДАНО!$C:$C,ххх)+SUMIFS(ДАНО!$F:$F,ДАНО!$A:$A,Расчет!E8,ДАНО!$C:$C,ххх)</f>
        <v>0</v>
      </c>
      <c r="F9" s="2">
        <f>SUMIFS(ДАНО!$F:$F,ДАНО!$A:$A,Расчет!F8,ДАНО!$C:$C,10001)+SUMIFS(ДАНО!$F:$F,ДАНО!$A:$A,Расчет!F8,ДАНО!$C:$C,10003)+SUMIFS(ДАНО!$F:$F,ДАНО!$A:$A,Расчет!F8,ДАНО!$C:$C,ххх)+SUMIFS(ДАНО!$F:$F,ДАНО!$A:$A,Расчет!F8,ДАНО!$C:$C,ххх)+SUMIFS(ДАНО!$F:$F,ДАНО!$A:$A,Расчет!F8,ДАНО!$C:$C,ххх)+SUMIFS(ДАНО!$F:$F,ДАНО!$A:$A,Расчет!F8,ДАНО!$C:$C,ххх)+SUMIFS(ДАНО!$F:$F,ДАНО!$A:$A,Расчет!F8,ДАНО!$C:$C,ххх)+SUMIFS(ДАНО!$F:$F,ДАНО!$A:$A,Расчет!F8,ДАНО!$C:$C,ххх)+SUMIFS(ДАНО!$F:$F,ДАНО!$A:$A,Расчет!F8,ДАНО!$C:$C,ххх)+SUMIFS(ДАНО!$F:$F,ДАНО!$A:$A,Расчет!F8,ДАНО!$C:$C,ххх)+SUMIFS(ДАНО!$F:$F,ДАНО!$A:$A,Расчет!F8,ДАНО!$C:$C,ххх)+SUMIFS(ДАНО!$F:$F,ДАНО!$A:$A,Расчет!F8,ДАНО!$C:$C,ххх)+SUMIFS(ДАНО!$F:$F,ДАНО!$A:$A,Расчет!F8,ДАНО!$C:$C,ххх)+SUMIFS(ДАНО!$F:$F,ДАНО!$A:$A,Расчет!F8,ДАНО!$C:$C,ххх)+SUMIFS(ДАНО!$F:$F,ДАНО!$A:$A,Расчет!F8,ДАНО!$C:$C,ххх)</f>
        <v>12</v>
      </c>
    </row>
    <row r="10" spans="1:6">
      <c r="A10" s="2" t="s">
        <v>15</v>
      </c>
      <c r="B10" s="2" t="s">
        <v>41</v>
      </c>
      <c r="C10" s="2">
        <f>SUMIFS(ДАНО!$F:$F,ДАНО!$A:$A,Расчет!C8,ДАНО!$C:$C,10008)</f>
        <v>0</v>
      </c>
      <c r="D10" s="2">
        <f>SUMIFS(ДАНО!$F:$F,ДАНО!$A:$A,Расчет!D8,ДАНО!$C:$C,10008)</f>
        <v>0</v>
      </c>
      <c r="E10" s="2"/>
      <c r="F10" s="2">
        <f>SUMIFS(ДАНО!$F:$F,ДАНО!$A:$A,Расчет!F8,ДАНО!$C:$C,10008)</f>
        <v>140</v>
      </c>
    </row>
    <row r="11" spans="1:6">
      <c r="A11" s="2" t="s">
        <v>16</v>
      </c>
      <c r="B11" s="2" t="s">
        <v>42</v>
      </c>
      <c r="C11" s="2">
        <f>SUMIFS(ДАНО!$F:$F,ДАНО!$A:$A,Расчет!C8,ДАНО!$C:$C,10008,ДАНО!$E:$E,"КРИВОЙ")</f>
        <v>0</v>
      </c>
      <c r="D11" s="2">
        <f>SUMIFS(ДАНО!$F:$F,ДАНО!$A:$A,Расчет!D8,ДАНО!$C:$C,10008,ДАНО!$E:$E,"КРИВОЙ")</f>
        <v>0</v>
      </c>
      <c r="E11" s="2"/>
      <c r="F11" s="2">
        <f>SUMIFS(ДАНО!$F:$F,ДАНО!$A:$A,Расчет!F8,ДАНО!$C:$C,10008,ДАНО!$E:$E,"КРИВОЙ")</f>
        <v>140</v>
      </c>
    </row>
    <row r="12" spans="1:6">
      <c r="A12" s="1" t="s">
        <v>0</v>
      </c>
      <c r="B12" s="2"/>
    </row>
    <row r="13" spans="1:6">
      <c r="A13" s="2" t="s">
        <v>17</v>
      </c>
      <c r="B13" s="2">
        <f>SUMIFS(ДАНО!$F:$F,ДАНО!$A:$A,B20,ДАНО!$C:$C,10001)</f>
        <v>34</v>
      </c>
      <c r="C13" s="2">
        <f>SUMIFS(ДАНО!$F:$F,ДАНО!$A:$A,Расчет!C8,ДАНО!$C:$C,10001)</f>
        <v>90</v>
      </c>
      <c r="D13" s="2">
        <f>SUMIFS(ДАНО!$F:$F,ДАНО!$A:$A,Расчет!D8,ДАНО!$C:$C,10001)</f>
        <v>40</v>
      </c>
      <c r="E13" s="3" t="s">
        <v>12</v>
      </c>
      <c r="F13" s="2">
        <f>SUMIFS(ДАНО!$F:$F,ДАНО!$A:$A,Расчет!F8,ДАНО!$C:$C,10001)</f>
        <v>12</v>
      </c>
    </row>
    <row r="18" spans="1:6">
      <c r="B18" s="24" t="s">
        <v>8</v>
      </c>
      <c r="C18" s="24"/>
      <c r="D18" s="24"/>
      <c r="E18" s="24"/>
      <c r="F18" s="24"/>
    </row>
    <row r="19" spans="1:6">
      <c r="A19" s="25" t="s">
        <v>13</v>
      </c>
      <c r="B19" s="26" t="s">
        <v>9</v>
      </c>
      <c r="C19" s="26"/>
      <c r="D19" s="26"/>
      <c r="E19" s="26"/>
      <c r="F19" s="26"/>
    </row>
    <row r="20" spans="1:6">
      <c r="A20" s="25"/>
      <c r="B20" s="13">
        <v>111</v>
      </c>
      <c r="C20" s="13">
        <v>444</v>
      </c>
      <c r="D20" s="13">
        <v>777</v>
      </c>
      <c r="E20" s="3" t="s">
        <v>11</v>
      </c>
      <c r="F20" s="13">
        <v>2222</v>
      </c>
    </row>
    <row r="21" spans="1:6">
      <c r="A21" s="2" t="s">
        <v>14</v>
      </c>
      <c r="B21" s="2">
        <f>SUMIFS(ДАНО!$F:$F,ДАНО!$A:$A,B20,ДАНО!$C:$C,'ДОП ЛИСТ'!B4)+SUMIFS(ДАНО!$F:$F,ДАНО!$A:$A,B20,ДАНО!$C:$C,'ДОП ЛИСТ'!C4)+SUMIFS(ДАНО!$F:$F,ДАНО!$A:$A,B20,ДАНО!$C:$C,'ДОП ЛИСТ'!D4)+SUMIFS(ДАНО!$F:$F,ДАНО!$A:$A,B20,ДАНО!$C:$C,'ДОП ЛИСТ'!E4)+SUMIFS(ДАНО!$F:$F,ДАНО!$A:$A,B20,ДАНО!$C:$C,ххх)+SUMIFS(ДАНО!$F:$F,ДАНО!$A:$A,B20,ДАНО!$C:$C,ххх)+SUMIFS(ДАНО!$F:$F,ДАНО!$A:$A,B20,ДАНО!$C:$C,ххх)+SUMIFS(ДАНО!$F:$F,ДАНО!$A:$A,B20,ДАНО!$C:$C,ххх)+SUMIFS(ДАНО!$F:$F,ДАНО!$A:$A,B20,ДАНО!$C:$C,ххх)+SUMIFS(ДАНО!$F:$F,ДАНО!$A:$A,B20,ДАНО!$C:$C,ххх)+SUMIFS(ДАНО!$F:$F,ДАНО!$A:$A,B20,ДАНО!$C:$C,ххх)+SUMIFS(ДАНО!$F:$F,ДАНО!$A:$A,B20,ДАНО!$C:$C,ххх)+SUMIFS(ДАНО!$F:$F,ДАНО!$A:$A,B20,ДАНО!$C:$C,ххх)+SUMIFS(ДАНО!$F:$F,ДАНО!$A:$A,B20,ДАНО!$C:$C,ххх)+SUMIFS(ДАНО!$F:$F,ДАНО!$A:$A,B20,ДАНО!$C:$C,ххх)</f>
        <v>50</v>
      </c>
      <c r="C21" s="2">
        <f>SUMIFS(ДАНО!$F:$F,ДАНО!$A:$A,C20,ДАНО!$C:$C,'ДОП ЛИСТ'!C4)+SUMIFS(ДАНО!$F:$F,ДАНО!$A:$A,C20,ДАНО!$C:$C,'ДОП ЛИСТ'!D4)+SUMIFS(ДАНО!$F:$F,ДАНО!$A:$A,C20,ДАНО!$C:$C,'ДОП ЛИСТ'!E4)+SUMIFS(ДАНО!$F:$F,ДАНО!$A:$A,C20,ДАНО!$C:$C,'ДОП ЛИСТ'!F4)+SUMIFS(ДАНО!$F:$F,ДАНО!$A:$A,C20,ДАНО!$C:$C,ххх)+SUMIFS(ДАНО!$F:$F,ДАНО!$A:$A,C20,ДАНО!$C:$C,ххх)+SUMIFS(ДАНО!$F:$F,ДАНО!$A:$A,C20,ДАНО!$C:$C,ххх)+SUMIFS(ДАНО!$F:$F,ДАНО!$A:$A,C20,ДАНО!$C:$C,ххх)+SUMIFS(ДАНО!$F:$F,ДАНО!$A:$A,C20,ДАНО!$C:$C,ххх)+SUMIFS(ДАНО!$F:$F,ДАНО!$A:$A,C20,ДАНО!$C:$C,ххх)+SUMIFS(ДАНО!$F:$F,ДАНО!$A:$A,C20,ДАНО!$C:$C,ххх)+SUMIFS(ДАНО!$F:$F,ДАНО!$A:$A,C20,ДАНО!$C:$C,ххх)+SUMIFS(ДАНО!$F:$F,ДАНО!$A:$A,C20,ДАНО!$C:$C,ххх)+SUMIFS(ДАНО!$F:$F,ДАНО!$A:$A,C20,ДАНО!$C:$C,ххх)+SUMIFS(ДАНО!$F:$F,ДАНО!$A:$A,C20,ДАНО!$C:$C,ххх)</f>
        <v>220</v>
      </c>
      <c r="D21" s="2">
        <f>SUMIFS(ДАНО!$F:$F,ДАНО!$A:$A,D20,ДАНО!$C:$C,'ДОП ЛИСТ'!D4)+SUMIFS(ДАНО!$F:$F,ДАНО!$A:$A,D20,ДАНО!$C:$C,'ДОП ЛИСТ'!E4)+SUMIFS(ДАНО!$F:$F,ДАНО!$A:$A,D20,ДАНО!$C:$C,'ДОП ЛИСТ'!F4)+SUMIFS(ДАНО!$F:$F,ДАНО!$A:$A,D20,ДАНО!$C:$C,'ДОП ЛИСТ'!G4)+SUMIFS(ДАНО!$F:$F,ДАНО!$A:$A,D20,ДАНО!$C:$C,ххх)+SUMIFS(ДАНО!$F:$F,ДАНО!$A:$A,D20,ДАНО!$C:$C,ххх)+SUMIFS(ДАНО!$F:$F,ДАНО!$A:$A,D20,ДАНО!$C:$C,ххх)+SUMIFS(ДАНО!$F:$F,ДАНО!$A:$A,D20,ДАНО!$C:$C,ххх)+SUMIFS(ДАНО!$F:$F,ДАНО!$A:$A,D20,ДАНО!$C:$C,ххх)+SUMIFS(ДАНО!$F:$F,ДАНО!$A:$A,D20,ДАНО!$C:$C,ххх)+SUMIFS(ДАНО!$F:$F,ДАНО!$A:$A,D20,ДАНО!$C:$C,ххх)+SUMIFS(ДАНО!$F:$F,ДАНО!$A:$A,D20,ДАНО!$C:$C,ххх)+SUMIFS(ДАНО!$F:$F,ДАНО!$A:$A,D20,ДАНО!$C:$C,ххх)+SUMIFS(ДАНО!$F:$F,ДАНО!$A:$A,D20,ДАНО!$C:$C,ххх)+SUMIFS(ДАНО!$F:$F,ДАНО!$A:$A,D20,ДАНО!$C:$C,ххх)</f>
        <v>0</v>
      </c>
      <c r="E21" s="2">
        <f>SUMIFS(ДАНО!$F:$F,ДАНО!$A:$A,E20,ДАНО!$C:$C,'ДОП ЛИСТ'!E4)+SUMIFS(ДАНО!$F:$F,ДАНО!$A:$A,E20,ДАНО!$C:$C,'ДОП ЛИСТ'!F4)+SUMIFS(ДАНО!$F:$F,ДАНО!$A:$A,E20,ДАНО!$C:$C,'ДОП ЛИСТ'!G4)+SUMIFS(ДАНО!$F:$F,ДАНО!$A:$A,E20,ДАНО!$C:$C,'ДОП ЛИСТ'!H4)+SUMIFS(ДАНО!$F:$F,ДАНО!$A:$A,E20,ДАНО!$C:$C,ххх)+SUMIFS(ДАНО!$F:$F,ДАНО!$A:$A,E20,ДАНО!$C:$C,ххх)+SUMIFS(ДАНО!$F:$F,ДАНО!$A:$A,E20,ДАНО!$C:$C,ххх)+SUMIFS(ДАНО!$F:$F,ДАНО!$A:$A,E20,ДАНО!$C:$C,ххх)+SUMIFS(ДАНО!$F:$F,ДАНО!$A:$A,E20,ДАНО!$C:$C,ххх)+SUMIFS(ДАНО!$F:$F,ДАНО!$A:$A,E20,ДАНО!$C:$C,ххх)+SUMIFS(ДАНО!$F:$F,ДАНО!$A:$A,E20,ДАНО!$C:$C,ххх)+SUMIFS(ДАНО!$F:$F,ДАНО!$A:$A,E20,ДАНО!$C:$C,ххх)+SUMIFS(ДАНО!$F:$F,ДАНО!$A:$A,E20,ДАНО!$C:$C,ххх)+SUMIFS(ДАНО!$F:$F,ДАНО!$A:$A,E20,ДАНО!$C:$C,ххх)+SUMIFS(ДАНО!$F:$F,ДАНО!$A:$A,E20,ДАНО!$C:$C,ххх)</f>
        <v>0</v>
      </c>
      <c r="F21" s="2">
        <f>SUMIFS(ДАНО!$F:$F,ДАНО!$A:$A,F20,ДАНО!$C:$C,'ДОП ЛИСТ'!F4)+SUMIFS(ДАНО!$F:$F,ДАНО!$A:$A,F20,ДАНО!$C:$C,'ДОП ЛИСТ'!G4)+SUMIFS(ДАНО!$F:$F,ДАНО!$A:$A,F20,ДАНО!$C:$C,'ДОП ЛИСТ'!H4)+SUMIFS(ДАНО!$F:$F,ДАНО!$A:$A,F20,ДАНО!$C:$C,'ДОП ЛИСТ'!I4)+SUMIFS(ДАНО!$F:$F,ДАНО!$A:$A,F20,ДАНО!$C:$C,ххх)+SUMIFS(ДАНО!$F:$F,ДАНО!$A:$A,F20,ДАНО!$C:$C,ххх)+SUMIFS(ДАНО!$F:$F,ДАНО!$A:$A,F20,ДАНО!$C:$C,ххх)+SUMIFS(ДАНО!$F:$F,ДАНО!$A:$A,F20,ДАНО!$C:$C,ххх)+SUMIFS(ДАНО!$F:$F,ДАНО!$A:$A,F20,ДАНО!$C:$C,ххх)+SUMIFS(ДАНО!$F:$F,ДАНО!$A:$A,F20,ДАНО!$C:$C,ххх)+SUMIFS(ДАНО!$F:$F,ДАНО!$A:$A,F20,ДАНО!$C:$C,ххх)+SUMIFS(ДАНО!$F:$F,ДАНО!$A:$A,F20,ДАНО!$C:$C,ххх)+SUMIFS(ДАНО!$F:$F,ДАНО!$A:$A,F20,ДАНО!$C:$C,ххх)+SUMIFS(ДАНО!$F:$F,ДАНО!$A:$A,F20,ДАНО!$C:$C,ххх)+SUMIFS(ДАНО!$F:$F,ДАНО!$A:$A,F20,ДАНО!$C:$C,ххх)</f>
        <v>0</v>
      </c>
    </row>
    <row r="22" spans="1:6">
      <c r="A22" s="2" t="s">
        <v>15</v>
      </c>
      <c r="B22" s="2" t="s">
        <v>41</v>
      </c>
      <c r="C22" s="2"/>
      <c r="D22" s="2"/>
      <c r="E22" s="2"/>
      <c r="F22" s="2"/>
    </row>
    <row r="23" spans="1:6">
      <c r="A23" s="2" t="s">
        <v>16</v>
      </c>
      <c r="B23" s="2" t="s">
        <v>42</v>
      </c>
      <c r="C23" s="2"/>
      <c r="D23" s="2"/>
      <c r="E23" s="2"/>
      <c r="F23" s="2"/>
    </row>
    <row r="24" spans="1:6">
      <c r="A24" s="1" t="s">
        <v>0</v>
      </c>
    </row>
    <row r="25" spans="1:6">
      <c r="A25" s="2" t="s">
        <v>17</v>
      </c>
      <c r="B25" s="2"/>
      <c r="C25" s="2"/>
      <c r="D25" s="2"/>
      <c r="E25" s="3" t="s">
        <v>12</v>
      </c>
      <c r="F25" s="14"/>
    </row>
    <row r="30" spans="1:6">
      <c r="B30" s="24" t="s">
        <v>32</v>
      </c>
      <c r="C30" s="24"/>
      <c r="D30" s="24"/>
      <c r="E30" s="24"/>
      <c r="F30" s="24"/>
    </row>
    <row r="31" spans="1:6">
      <c r="A31" s="25" t="s">
        <v>13</v>
      </c>
      <c r="B31" s="26" t="s">
        <v>9</v>
      </c>
      <c r="C31" s="26"/>
      <c r="D31" s="26"/>
      <c r="E31" s="26"/>
      <c r="F31" s="26"/>
    </row>
    <row r="32" spans="1:6">
      <c r="A32" s="25"/>
      <c r="B32" s="13">
        <v>111</v>
      </c>
      <c r="C32" s="13">
        <v>444</v>
      </c>
      <c r="D32" s="13">
        <v>777</v>
      </c>
      <c r="E32" s="3" t="s">
        <v>11</v>
      </c>
      <c r="F32" s="13">
        <v>2222</v>
      </c>
    </row>
    <row r="33" spans="1:6">
      <c r="A33" s="2" t="s">
        <v>14</v>
      </c>
      <c r="B33" s="2"/>
      <c r="C33" s="2"/>
      <c r="D33" s="2"/>
      <c r="E33" s="2"/>
      <c r="F33" s="2"/>
    </row>
    <row r="34" spans="1:6">
      <c r="A34" s="2" t="s">
        <v>15</v>
      </c>
      <c r="B34" s="2"/>
      <c r="C34" s="2"/>
      <c r="D34" s="2"/>
      <c r="E34" s="2"/>
      <c r="F34" s="2"/>
    </row>
    <row r="35" spans="1:6">
      <c r="A35" s="2" t="s">
        <v>16</v>
      </c>
      <c r="B35" s="2"/>
      <c r="C35" s="2"/>
      <c r="D35" s="2"/>
      <c r="E35" s="2"/>
      <c r="F35" s="2"/>
    </row>
    <row r="36" spans="1:6">
      <c r="A36" s="1" t="s">
        <v>0</v>
      </c>
    </row>
    <row r="37" spans="1:6">
      <c r="A37" s="2" t="s">
        <v>17</v>
      </c>
      <c r="B37" s="2"/>
      <c r="C37" s="2"/>
      <c r="D37" s="2"/>
      <c r="E37" s="3" t="s">
        <v>12</v>
      </c>
      <c r="F37" s="14"/>
    </row>
  </sheetData>
  <mergeCells count="9">
    <mergeCell ref="B30:F30"/>
    <mergeCell ref="A31:A32"/>
    <mergeCell ref="B31:F31"/>
    <mergeCell ref="B6:F6"/>
    <mergeCell ref="B18:F18"/>
    <mergeCell ref="B7:F7"/>
    <mergeCell ref="B19:F19"/>
    <mergeCell ref="A19:A20"/>
    <mergeCell ref="A7:A8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FF0000"/>
  </sheetPr>
  <dimension ref="A2:P8"/>
  <sheetViews>
    <sheetView workbookViewId="0">
      <selection activeCell="H14" sqref="H14"/>
    </sheetView>
  </sheetViews>
  <sheetFormatPr defaultRowHeight="15"/>
  <cols>
    <col min="1" max="1" width="14.7109375" customWidth="1"/>
    <col min="2" max="2" width="13.42578125" customWidth="1"/>
    <col min="3" max="3" width="12.140625" customWidth="1"/>
    <col min="4" max="4" width="8.5703125" customWidth="1"/>
    <col min="5" max="14" width="3.7109375" customWidth="1"/>
    <col min="15" max="15" width="12.85546875" customWidth="1"/>
    <col min="16" max="16" width="23.28515625" customWidth="1"/>
  </cols>
  <sheetData>
    <row r="2" spans="1:16">
      <c r="A2" s="25" t="s">
        <v>13</v>
      </c>
      <c r="B2" s="27" t="s">
        <v>33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>
      <c r="A3" s="25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>
      <c r="A4" s="2" t="s">
        <v>14</v>
      </c>
      <c r="B4" s="2">
        <v>10001</v>
      </c>
      <c r="C4" s="2">
        <v>10003</v>
      </c>
      <c r="D4" s="2">
        <v>10007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2" t="s">
        <v>15</v>
      </c>
      <c r="B5" s="2">
        <v>20002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2" t="s">
        <v>16</v>
      </c>
      <c r="B6" s="2">
        <v>10002</v>
      </c>
      <c r="C6" s="2">
        <v>10004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>
        <v>10008</v>
      </c>
      <c r="P6" s="2">
        <v>12056</v>
      </c>
    </row>
    <row r="7" spans="1:16">
      <c r="A7" s="1" t="s">
        <v>0</v>
      </c>
    </row>
    <row r="8" spans="1:16" ht="30.75" customHeight="1">
      <c r="A8" s="2" t="s">
        <v>17</v>
      </c>
      <c r="B8" s="2">
        <v>1007</v>
      </c>
      <c r="C8" s="2">
        <v>10258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>
        <v>15678</v>
      </c>
      <c r="P8" s="22" t="s">
        <v>40</v>
      </c>
    </row>
  </sheetData>
  <mergeCells count="2">
    <mergeCell ref="A2:A3"/>
    <mergeCell ref="B2:P3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ДАНО</vt:lpstr>
      <vt:lpstr>Расчет</vt:lpstr>
      <vt:lpstr>ДОП ЛИСТ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2012-04-12T17:23:03Z</dcterms:modified>
</cp:coreProperties>
</file>