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8150" windowHeight="10830" activeTab="1"/>
  </bookViews>
  <sheets>
    <sheet name="ДАНО" sheetId="1" r:id="rId1"/>
    <sheet name="Расчет" sheetId="3" r:id="rId2"/>
    <sheet name="ДОП ЛИСТ" sheetId="2" r:id="rId3"/>
  </sheets>
  <calcPr calcId="145621"/>
</workbook>
</file>

<file path=xl/calcChain.xml><?xml version="1.0" encoding="utf-8"?>
<calcChain xmlns="http://schemas.openxmlformats.org/spreadsheetml/2006/main">
  <c r="B9" i="3" l="1"/>
  <c r="C21" i="3"/>
  <c r="D21" i="3"/>
  <c r="E21" i="3"/>
  <c r="F21" i="3"/>
  <c r="B21" i="3"/>
  <c r="B13" i="3"/>
  <c r="D9" i="3"/>
  <c r="E9" i="3"/>
  <c r="F9" i="3"/>
  <c r="C9" i="3"/>
  <c r="C13" i="3"/>
  <c r="D13" i="3"/>
  <c r="F13" i="3"/>
  <c r="C11" i="3"/>
  <c r="D11" i="3"/>
  <c r="F11" i="3"/>
  <c r="C10" i="3"/>
  <c r="D10" i="3"/>
  <c r="F10" i="3"/>
</calcChain>
</file>

<file path=xl/comments1.xml><?xml version="1.0" encoding="utf-8"?>
<comments xmlns="http://schemas.openxmlformats.org/spreadsheetml/2006/main">
  <authors>
    <author>Автор</author>
  </authors>
  <commentList>
    <comment ref="B6" authorId="0">
      <text>
        <r>
          <rPr>
            <sz val="8"/>
            <color indexed="81"/>
            <rFont val="Tahoma"/>
            <family val="2"/>
            <charset val="204"/>
          </rPr>
          <t xml:space="preserve">Постоянные значения
</t>
        </r>
      </text>
    </comment>
    <comment ref="C6" authorId="0">
      <text>
        <r>
          <rPr>
            <sz val="8"/>
            <color indexed="81"/>
            <rFont val="Tahoma"/>
            <family val="2"/>
            <charset val="204"/>
          </rPr>
          <t xml:space="preserve">Пост. Значение, привязано к коду
</t>
        </r>
      </text>
    </comment>
    <comment ref="D6" authorId="0">
      <text>
        <r>
          <rPr>
            <sz val="8"/>
            <color indexed="81"/>
            <rFont val="Tahoma"/>
            <family val="2"/>
            <charset val="204"/>
          </rPr>
          <t>Перидически и непредсказуемо изменяются!!!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в данном примере не используется</t>
        </r>
      </text>
    </comment>
    <comment ref="F6" authorId="0">
      <text>
        <r>
          <rPr>
            <sz val="8"/>
            <color indexed="81"/>
            <rFont val="Tahoma"/>
            <family val="2"/>
            <charset val="204"/>
          </rPr>
          <t xml:space="preserve">Встречаются не часто, иногда могут изменяться, 
</t>
        </r>
      </text>
    </comment>
    <comment ref="G6" authorId="0">
      <text>
        <r>
          <rPr>
            <sz val="8"/>
            <color indexed="81"/>
            <rFont val="Tahoma"/>
            <family val="2"/>
            <charset val="204"/>
          </rPr>
          <t xml:space="preserve">Всегда переменные значения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9" authorId="0">
      <text>
        <r>
          <rPr>
            <sz val="8"/>
            <color indexed="81"/>
            <rFont val="Tahoma"/>
            <family val="2"/>
            <charset val="204"/>
          </rPr>
          <t>До 15 видов материалов в каждой статье затрат, по каждому объекту</t>
        </r>
      </text>
    </comment>
  </commentList>
</comments>
</file>

<file path=xl/sharedStrings.xml><?xml version="1.0" encoding="utf-8"?>
<sst xmlns="http://schemas.openxmlformats.org/spreadsheetml/2006/main" count="117" uniqueCount="47">
  <si>
    <t>…</t>
  </si>
  <si>
    <t>СУММА</t>
  </si>
  <si>
    <t>СИНИЙ</t>
  </si>
  <si>
    <t>ЖИДКИЙ</t>
  </si>
  <si>
    <t>РЕЗИНОВЫЙ</t>
  </si>
  <si>
    <t>КРИВОЙ</t>
  </si>
  <si>
    <t>ГЛУБОКИЙ</t>
  </si>
  <si>
    <t>ВАРИАНТ №1</t>
  </si>
  <si>
    <t>ВАРИАНТ №2</t>
  </si>
  <si>
    <t>КОДЫ (из данных1)</t>
  </si>
  <si>
    <t>ХОЛОДНЫЙ</t>
  </si>
  <si>
    <t>120 столбцов</t>
  </si>
  <si>
    <t>70 строк</t>
  </si>
  <si>
    <t>Вид затрат</t>
  </si>
  <si>
    <t>Затраты1</t>
  </si>
  <si>
    <t>Затраты2</t>
  </si>
  <si>
    <t>Затраты3</t>
  </si>
  <si>
    <t>Затраты70</t>
  </si>
  <si>
    <t>КОДЫ Объекта</t>
  </si>
  <si>
    <t>НАЗВАНИЕ Объекта</t>
  </si>
  <si>
    <t>Код Материала</t>
  </si>
  <si>
    <t>СВОЙСТВА Материала</t>
  </si>
  <si>
    <t>Название материала</t>
  </si>
  <si>
    <t>текст</t>
  </si>
  <si>
    <t>10 тыс. строк и более</t>
  </si>
  <si>
    <t>Обект111</t>
  </si>
  <si>
    <t>Объект444</t>
  </si>
  <si>
    <t>Объект777</t>
  </si>
  <si>
    <t>Объект2222</t>
  </si>
  <si>
    <t>Объект3333</t>
  </si>
  <si>
    <t>ХРУПКИЙ</t>
  </si>
  <si>
    <t>АЦЦКИЙ</t>
  </si>
  <si>
    <t>ВАРИАНТ №3</t>
  </si>
  <si>
    <t>КОД МАТЕРИАЛА (из ДАНО. каждый вид затрат состоит из суммы нескольких КОДОВ Материалов)</t>
  </si>
  <si>
    <t>Виды затрат</t>
  </si>
  <si>
    <t>50 шт.</t>
  </si>
  <si>
    <t>2 000 шт. мин.</t>
  </si>
  <si>
    <t>278 шт.</t>
  </si>
  <si>
    <t>КОД Объекта</t>
  </si>
  <si>
    <t>КОД Объекта (из ДАНО)</t>
  </si>
  <si>
    <t>до 15 видов материалов в каждой статье затрат</t>
  </si>
  <si>
    <t>Аналогично Затраты1</t>
  </si>
  <si>
    <t>и т.д.</t>
  </si>
  <si>
    <t>http://www.excelworld.ru/forum/2-1031-17381-16-1334313943</t>
  </si>
  <si>
    <t>Дата</t>
  </si>
  <si>
    <t>Окончание</t>
  </si>
  <si>
    <t>Начало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</si>
</sst>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164" fontId="0" fillId="9" borderId="1" xfId="1" applyNumberFormat="1" applyFont="1" applyFill="1" applyBorder="1" applyAlignment="1">
      <alignment horizontal="center"/>
    </xf>
    <xf numFmtId="0" fontId="0" fillId="9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left"/>
    </xf>
    <xf numFmtId="164" fontId="0" fillId="9" borderId="1" xfId="1" applyNumberFormat="1" applyFont="1" applyFill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0" borderId="0" xfId="0" applyAlignment="1"/>
    <xf numFmtId="0" fontId="0" fillId="0" borderId="1" xfId="0" applyFill="1" applyBorder="1" applyAlignment="1"/>
    <xf numFmtId="0" fontId="0" fillId="0" borderId="1" xfId="0" applyBorder="1" applyAlignment="1">
      <alignment horizontal="left"/>
    </xf>
    <xf numFmtId="0" fontId="4" fillId="5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0" borderId="0" xfId="2" applyAlignment="1">
      <alignment horizontal="left"/>
    </xf>
    <xf numFmtId="16" fontId="0" fillId="0" borderId="0" xfId="0" applyNumberFormat="1"/>
    <xf numFmtId="0" fontId="0" fillId="11" borderId="1" xfId="0" applyFill="1" applyBorder="1"/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190499</xdr:rowOff>
    </xdr:from>
    <xdr:to>
      <xdr:col>16</xdr:col>
      <xdr:colOff>447675</xdr:colOff>
      <xdr:row>12</xdr:row>
      <xdr:rowOff>9524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8782050" y="190499"/>
          <a:ext cx="5334000" cy="2105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=СУММПРОИЗВ(ЕЧИСЛО(НАЙТИ('ДОП ЛИСТ'!$B4:$D4;ДАНО!$C$7:$C$26))*(B$8=ДАНО!$A$7:$A$26)*ДАНО!$F$7:$F$26)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В случае если в диапазоне : ДОП ЛИСТ'!$B4:$D4 есть пустая ячейка, формула работает некорректно, можно ли заставить функцию игнорировать пустые значения?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И еще момент: если в таблице "ДАНО" разместить столбец с датами, можно ли в основную формулу расчета впендюрить отбор сумм за определенный период, или это только еще 1 доп. лист (столбец)? 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world.ru/forum/2-1031-17381-16-1334313943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B050"/>
  </sheetPr>
  <dimension ref="A1:J29"/>
  <sheetViews>
    <sheetView workbookViewId="0">
      <selection activeCell="G8" sqref="G8:G10"/>
    </sheetView>
  </sheetViews>
  <sheetFormatPr defaultRowHeight="15" x14ac:dyDescent="0.25"/>
  <cols>
    <col min="2" max="2" width="15.5703125" style="1" customWidth="1"/>
    <col min="3" max="3" width="19.140625" bestFit="1" customWidth="1"/>
    <col min="4" max="4" width="16.85546875" customWidth="1"/>
    <col min="5" max="5" width="20.28515625" customWidth="1"/>
    <col min="6" max="6" width="22.140625" customWidth="1"/>
    <col min="9" max="9" width="19.42578125" style="19" customWidth="1"/>
    <col min="10" max="10" width="18.42578125" style="15" customWidth="1"/>
  </cols>
  <sheetData>
    <row r="1" spans="1:10" x14ac:dyDescent="0.25">
      <c r="J1" s="28" t="s">
        <v>43</v>
      </c>
    </row>
    <row r="6" spans="1:10" s="1" customFormat="1" x14ac:dyDescent="0.25">
      <c r="A6" s="1" t="s">
        <v>44</v>
      </c>
      <c r="B6" s="4" t="s">
        <v>38</v>
      </c>
      <c r="C6" s="4" t="s">
        <v>19</v>
      </c>
      <c r="D6" s="4" t="s">
        <v>20</v>
      </c>
      <c r="E6" s="4" t="s">
        <v>22</v>
      </c>
      <c r="F6" s="4" t="s">
        <v>21</v>
      </c>
      <c r="G6" s="4" t="s">
        <v>1</v>
      </c>
      <c r="I6" s="20" t="s">
        <v>18</v>
      </c>
      <c r="J6" s="23" t="s">
        <v>35</v>
      </c>
    </row>
    <row r="7" spans="1:10" x14ac:dyDescent="0.25">
      <c r="A7" s="29">
        <v>40909</v>
      </c>
      <c r="B7" s="5">
        <v>111</v>
      </c>
      <c r="C7" s="6" t="s">
        <v>25</v>
      </c>
      <c r="D7" s="6">
        <v>10001</v>
      </c>
      <c r="E7" s="6" t="s">
        <v>23</v>
      </c>
      <c r="F7" s="6" t="s">
        <v>2</v>
      </c>
      <c r="G7" s="6">
        <v>30</v>
      </c>
      <c r="I7" s="20" t="s">
        <v>19</v>
      </c>
      <c r="J7" s="23"/>
    </row>
    <row r="8" spans="1:10" x14ac:dyDescent="0.25">
      <c r="A8" s="29">
        <v>40910</v>
      </c>
      <c r="B8" s="5">
        <v>111</v>
      </c>
      <c r="C8" s="6" t="s">
        <v>25</v>
      </c>
      <c r="D8" s="6">
        <v>10007</v>
      </c>
      <c r="E8" s="6" t="s">
        <v>23</v>
      </c>
      <c r="F8" s="6"/>
      <c r="G8" s="6">
        <v>2</v>
      </c>
      <c r="I8" s="20" t="s">
        <v>20</v>
      </c>
      <c r="J8" s="23" t="s">
        <v>36</v>
      </c>
    </row>
    <row r="9" spans="1:10" x14ac:dyDescent="0.25">
      <c r="A9" s="29">
        <v>40911</v>
      </c>
      <c r="B9" s="5">
        <v>111</v>
      </c>
      <c r="C9" s="6" t="s">
        <v>25</v>
      </c>
      <c r="D9" s="6">
        <v>10003</v>
      </c>
      <c r="E9" s="6" t="s">
        <v>23</v>
      </c>
      <c r="F9" s="6" t="s">
        <v>10</v>
      </c>
      <c r="G9" s="6">
        <v>8</v>
      </c>
      <c r="I9" s="20" t="s">
        <v>22</v>
      </c>
      <c r="J9" s="23"/>
    </row>
    <row r="10" spans="1:10" x14ac:dyDescent="0.25">
      <c r="A10" s="29">
        <v>40912</v>
      </c>
      <c r="B10" s="5">
        <v>111</v>
      </c>
      <c r="C10" s="6" t="s">
        <v>25</v>
      </c>
      <c r="D10" s="6">
        <v>10001</v>
      </c>
      <c r="E10" s="6" t="s">
        <v>23</v>
      </c>
      <c r="F10" s="6"/>
      <c r="G10" s="6">
        <v>2</v>
      </c>
      <c r="I10" s="20" t="s">
        <v>34</v>
      </c>
      <c r="J10" s="21" t="s">
        <v>37</v>
      </c>
    </row>
    <row r="11" spans="1:10" x14ac:dyDescent="0.25">
      <c r="A11" s="29">
        <v>40913</v>
      </c>
      <c r="B11" s="5">
        <v>111</v>
      </c>
      <c r="C11" s="6" t="s">
        <v>25</v>
      </c>
      <c r="D11" s="6">
        <v>10003</v>
      </c>
      <c r="E11" s="6" t="s">
        <v>23</v>
      </c>
      <c r="F11" s="6" t="s">
        <v>2</v>
      </c>
      <c r="G11" s="6">
        <v>8</v>
      </c>
    </row>
    <row r="12" spans="1:10" x14ac:dyDescent="0.25">
      <c r="A12" s="29">
        <v>40909</v>
      </c>
      <c r="B12" s="17">
        <v>444</v>
      </c>
      <c r="C12" s="18" t="s">
        <v>26</v>
      </c>
      <c r="D12" s="18">
        <v>10003</v>
      </c>
      <c r="E12" s="18" t="s">
        <v>23</v>
      </c>
      <c r="F12" s="18"/>
      <c r="G12" s="18">
        <v>90</v>
      </c>
    </row>
    <row r="13" spans="1:10" x14ac:dyDescent="0.25">
      <c r="A13" s="29">
        <v>40910</v>
      </c>
      <c r="B13" s="17">
        <v>444</v>
      </c>
      <c r="C13" s="18" t="s">
        <v>26</v>
      </c>
      <c r="D13" s="18">
        <v>10003</v>
      </c>
      <c r="E13" s="18" t="s">
        <v>23</v>
      </c>
      <c r="F13" s="18" t="s">
        <v>3</v>
      </c>
      <c r="G13" s="18">
        <v>65</v>
      </c>
    </row>
    <row r="14" spans="1:10" x14ac:dyDescent="0.25">
      <c r="A14" s="29">
        <v>40911</v>
      </c>
      <c r="B14" s="17">
        <v>444</v>
      </c>
      <c r="C14" s="18" t="s">
        <v>26</v>
      </c>
      <c r="D14" s="18">
        <v>10001</v>
      </c>
      <c r="E14" s="18" t="s">
        <v>23</v>
      </c>
      <c r="F14" s="18"/>
      <c r="G14" s="18">
        <v>90</v>
      </c>
    </row>
    <row r="15" spans="1:10" x14ac:dyDescent="0.25">
      <c r="A15" s="29">
        <v>40912</v>
      </c>
      <c r="B15" s="17">
        <v>444</v>
      </c>
      <c r="C15" s="18" t="s">
        <v>26</v>
      </c>
      <c r="D15" s="18">
        <v>10003</v>
      </c>
      <c r="E15" s="18" t="s">
        <v>23</v>
      </c>
      <c r="F15" s="18" t="s">
        <v>3</v>
      </c>
      <c r="G15" s="18">
        <v>65</v>
      </c>
    </row>
    <row r="16" spans="1:10" x14ac:dyDescent="0.25">
      <c r="A16" s="29">
        <v>40909</v>
      </c>
      <c r="B16" s="7">
        <v>777</v>
      </c>
      <c r="C16" s="8" t="s">
        <v>27</v>
      </c>
      <c r="D16" s="8">
        <v>10005</v>
      </c>
      <c r="E16" s="8" t="s">
        <v>23</v>
      </c>
      <c r="F16" s="8"/>
      <c r="G16" s="8">
        <v>100</v>
      </c>
    </row>
    <row r="17" spans="1:7" x14ac:dyDescent="0.25">
      <c r="A17" s="29">
        <v>40910</v>
      </c>
      <c r="B17" s="7">
        <v>777</v>
      </c>
      <c r="C17" s="8" t="s">
        <v>27</v>
      </c>
      <c r="D17" s="8">
        <v>10006</v>
      </c>
      <c r="E17" s="8" t="s">
        <v>23</v>
      </c>
      <c r="F17" s="8" t="s">
        <v>4</v>
      </c>
      <c r="G17" s="8">
        <v>60</v>
      </c>
    </row>
    <row r="18" spans="1:7" x14ac:dyDescent="0.25">
      <c r="A18" s="29">
        <v>40911</v>
      </c>
      <c r="B18" s="7">
        <v>777</v>
      </c>
      <c r="C18" s="8" t="s">
        <v>27</v>
      </c>
      <c r="D18" s="8">
        <v>10001</v>
      </c>
      <c r="E18" s="8" t="s">
        <v>23</v>
      </c>
      <c r="F18" s="8"/>
      <c r="G18" s="8">
        <v>40</v>
      </c>
    </row>
    <row r="19" spans="1:7" x14ac:dyDescent="0.25">
      <c r="A19" s="29">
        <v>40912</v>
      </c>
      <c r="B19" s="7">
        <v>777</v>
      </c>
      <c r="C19" s="8" t="s">
        <v>27</v>
      </c>
      <c r="D19" s="8">
        <v>10005</v>
      </c>
      <c r="E19" s="8" t="s">
        <v>23</v>
      </c>
      <c r="F19" s="8"/>
      <c r="G19" s="8">
        <v>100</v>
      </c>
    </row>
    <row r="20" spans="1:7" x14ac:dyDescent="0.25">
      <c r="A20" s="29">
        <v>40913</v>
      </c>
      <c r="B20" s="7">
        <v>777</v>
      </c>
      <c r="C20" s="8" t="s">
        <v>27</v>
      </c>
      <c r="D20" s="8">
        <v>10006</v>
      </c>
      <c r="E20" s="8" t="s">
        <v>23</v>
      </c>
      <c r="F20" s="8" t="s">
        <v>30</v>
      </c>
      <c r="G20" s="8">
        <v>60</v>
      </c>
    </row>
    <row r="21" spans="1:7" x14ac:dyDescent="0.25">
      <c r="A21" s="29">
        <v>40914</v>
      </c>
      <c r="B21" s="7">
        <v>777</v>
      </c>
      <c r="C21" s="8" t="s">
        <v>27</v>
      </c>
      <c r="D21" s="8">
        <v>10003</v>
      </c>
      <c r="E21" s="8" t="s">
        <v>23</v>
      </c>
      <c r="F21" s="8"/>
      <c r="G21" s="8">
        <v>40</v>
      </c>
    </row>
    <row r="22" spans="1:7" x14ac:dyDescent="0.25">
      <c r="A22" s="29">
        <v>40909</v>
      </c>
      <c r="B22" s="9">
        <v>2222</v>
      </c>
      <c r="C22" s="10" t="s">
        <v>28</v>
      </c>
      <c r="D22" s="10">
        <v>10008</v>
      </c>
      <c r="E22" s="10" t="s">
        <v>23</v>
      </c>
      <c r="F22" s="10" t="s">
        <v>5</v>
      </c>
      <c r="G22" s="10">
        <v>70</v>
      </c>
    </row>
    <row r="23" spans="1:7" x14ac:dyDescent="0.25">
      <c r="A23" s="29">
        <v>40910</v>
      </c>
      <c r="B23" s="9">
        <v>2222</v>
      </c>
      <c r="C23" s="10" t="s">
        <v>28</v>
      </c>
      <c r="D23" s="10">
        <v>10001</v>
      </c>
      <c r="E23" s="10" t="s">
        <v>23</v>
      </c>
      <c r="F23" s="10"/>
      <c r="G23" s="10">
        <v>6</v>
      </c>
    </row>
    <row r="24" spans="1:7" x14ac:dyDescent="0.25">
      <c r="A24" s="29">
        <v>40911</v>
      </c>
      <c r="B24" s="9">
        <v>2222</v>
      </c>
      <c r="C24" s="10" t="s">
        <v>28</v>
      </c>
      <c r="D24" s="10">
        <v>10008</v>
      </c>
      <c r="E24" s="10" t="s">
        <v>23</v>
      </c>
      <c r="F24" s="10" t="s">
        <v>5</v>
      </c>
      <c r="G24" s="10">
        <v>70</v>
      </c>
    </row>
    <row r="25" spans="1:7" x14ac:dyDescent="0.25">
      <c r="A25" s="29">
        <v>40912</v>
      </c>
      <c r="B25" s="9">
        <v>2222</v>
      </c>
      <c r="C25" s="10" t="s">
        <v>28</v>
      </c>
      <c r="D25" s="10">
        <v>10001</v>
      </c>
      <c r="E25" s="10" t="s">
        <v>23</v>
      </c>
      <c r="F25" s="10"/>
      <c r="G25" s="10">
        <v>6</v>
      </c>
    </row>
    <row r="26" spans="1:7" x14ac:dyDescent="0.25">
      <c r="A26" s="29">
        <v>40913</v>
      </c>
      <c r="B26" s="9">
        <v>2222</v>
      </c>
      <c r="C26" s="10" t="s">
        <v>28</v>
      </c>
      <c r="D26" s="10">
        <v>10010</v>
      </c>
      <c r="E26" s="10" t="s">
        <v>23</v>
      </c>
      <c r="F26" s="10" t="s">
        <v>6</v>
      </c>
      <c r="G26" s="10">
        <v>15</v>
      </c>
    </row>
    <row r="27" spans="1:7" x14ac:dyDescent="0.25">
      <c r="B27" s="1" t="s">
        <v>0</v>
      </c>
      <c r="C27" s="1" t="s">
        <v>0</v>
      </c>
      <c r="D27" s="1"/>
      <c r="E27" s="1"/>
      <c r="F27" s="1" t="s">
        <v>0</v>
      </c>
      <c r="G27" s="1" t="s">
        <v>0</v>
      </c>
    </row>
    <row r="28" spans="1:7" x14ac:dyDescent="0.25">
      <c r="B28" s="11">
        <v>3333</v>
      </c>
      <c r="C28" s="16" t="s">
        <v>29</v>
      </c>
      <c r="D28" s="12">
        <v>20002</v>
      </c>
      <c r="E28" s="12"/>
      <c r="F28" s="12" t="s">
        <v>31</v>
      </c>
      <c r="G28" s="12">
        <v>35</v>
      </c>
    </row>
    <row r="29" spans="1:7" x14ac:dyDescent="0.25">
      <c r="B29" s="15" t="s">
        <v>24</v>
      </c>
    </row>
  </sheetData>
  <mergeCells count="2">
    <mergeCell ref="J6:J7"/>
    <mergeCell ref="J8:J9"/>
  </mergeCells>
  <hyperlinks>
    <hyperlink ref="J1" r:id="rId1"/>
  </hyperlinks>
  <pageMargins left="0.7" right="0.7" top="0.75" bottom="0.75" header="0.3" footer="0.3"/>
  <pageSetup paperSize="9" orientation="portrait" horizontalDpi="180" verticalDpi="180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002060"/>
  </sheetPr>
  <dimension ref="A2:F37"/>
  <sheetViews>
    <sheetView tabSelected="1" workbookViewId="0">
      <selection activeCell="K28" sqref="K28:K29"/>
    </sheetView>
  </sheetViews>
  <sheetFormatPr defaultRowHeight="15" x14ac:dyDescent="0.25"/>
  <cols>
    <col min="1" max="1" width="17.7109375" customWidth="1"/>
    <col min="2" max="2" width="22" customWidth="1"/>
    <col min="3" max="3" width="18" customWidth="1"/>
    <col min="4" max="5" width="13" customWidth="1"/>
    <col min="6" max="6" width="15" customWidth="1"/>
  </cols>
  <sheetData>
    <row r="2" spans="1:6" x14ac:dyDescent="0.25">
      <c r="C2" t="s">
        <v>46</v>
      </c>
      <c r="D2" t="s">
        <v>45</v>
      </c>
    </row>
    <row r="3" spans="1:6" x14ac:dyDescent="0.25">
      <c r="C3" s="29">
        <v>40910</v>
      </c>
      <c r="D3" s="29">
        <v>40912</v>
      </c>
    </row>
    <row r="6" spans="1:6" x14ac:dyDescent="0.25">
      <c r="B6" s="24" t="s">
        <v>7</v>
      </c>
      <c r="C6" s="24"/>
      <c r="D6" s="24"/>
      <c r="E6" s="24"/>
      <c r="F6" s="24"/>
    </row>
    <row r="7" spans="1:6" x14ac:dyDescent="0.25">
      <c r="A7" s="25" t="s">
        <v>13</v>
      </c>
      <c r="B7" s="26" t="s">
        <v>39</v>
      </c>
      <c r="C7" s="26"/>
      <c r="D7" s="26"/>
      <c r="E7" s="26"/>
      <c r="F7" s="26"/>
    </row>
    <row r="8" spans="1:6" x14ac:dyDescent="0.25">
      <c r="A8" s="25"/>
      <c r="B8" s="13">
        <v>111</v>
      </c>
      <c r="C8" s="13">
        <v>444</v>
      </c>
      <c r="D8" s="13">
        <v>777</v>
      </c>
      <c r="E8" s="3" t="s">
        <v>11</v>
      </c>
      <c r="F8" s="13">
        <v>2222</v>
      </c>
    </row>
    <row r="9" spans="1:6" x14ac:dyDescent="0.25">
      <c r="A9" s="2" t="s">
        <v>14</v>
      </c>
      <c r="B9" s="30">
        <f>SUMPRODUCT((ДАНО!$A$7:$A$26&gt;=$C$3)*(ДАНО!$A$7:$A$26&lt;=$D$3)*('ДОП ЛИСТ'!$B4:$O4=ДАНО!$D$7:$D$26)*(B$8=ДАНО!$B$7:$B$26)*ДАНО!$G$7:$G$26)</f>
        <v>12</v>
      </c>
      <c r="C9" s="2">
        <f>SUMIFS(ДАНО!$G:$G,ДАНО!$B:$B,Расчет!C8,ДАНО!$D:$D,10001)+SUMIFS(ДАНО!$G:$G,ДАНО!$B:$B,Расчет!C8,ДАНО!$D:$D,10003)+SUMIFS(ДАНО!$G:$G,ДАНО!$B:$B,Расчет!C8,ДАНО!$D:$D,ххх)+SUMIFS(ДАНО!$G:$G,ДАНО!$B:$B,Расчет!C8,ДАНО!$D:$D,ххх)+SUMIFS(ДАНО!$G:$G,ДАНО!$B:$B,Расчет!C8,ДАНО!$D:$D,ххх)+SUMIFS(ДАНО!$G:$G,ДАНО!$B:$B,Расчет!C8,ДАНО!$D:$D,ххх)+SUMIFS(ДАНО!$G:$G,ДАНО!$B:$B,Расчет!C8,ДАНО!$D:$D,ххх)+SUMIFS(ДАНО!$G:$G,ДАНО!$B:$B,Расчет!C8,ДАНО!$D:$D,ххх)+SUMIFS(ДАНО!$G:$G,ДАНО!$B:$B,Расчет!C8,ДАНО!$D:$D,ххх)+SUMIFS(ДАНО!$G:$G,ДАНО!$B:$B,Расчет!C8,ДАНО!$D:$D,ххх)+SUMIFS(ДАНО!$G:$G,ДАНО!$B:$B,Расчет!C8,ДАНО!$D:$D,ххх)+SUMIFS(ДАНО!$G:$G,ДАНО!$B:$B,Расчет!C8,ДАНО!$D:$D,ххх)+SUMIFS(ДАНО!$G:$G,ДАНО!$B:$B,Расчет!C8,ДАНО!$D:$D,ххх)+SUMIFS(ДАНО!$G:$G,ДАНО!$B:$B,Расчет!C8,ДАНО!$D:$D,ххх)+SUMIFS(ДАНО!$G:$G,ДАНО!$B:$B,Расчет!C8,ДАНО!$D:$D,ххх)</f>
        <v>310</v>
      </c>
      <c r="D9" s="2">
        <f>SUMIFS(ДАНО!$G:$G,ДАНО!$B:$B,Расчет!D8,ДАНО!$D:$D,10001)+SUMIFS(ДАНО!$G:$G,ДАНО!$B:$B,Расчет!D8,ДАНО!$D:$D,10003)+SUMIFS(ДАНО!$G:$G,ДАНО!$B:$B,Расчет!D8,ДАНО!$D:$D,ххх)+SUMIFS(ДАНО!$G:$G,ДАНО!$B:$B,Расчет!D8,ДАНО!$D:$D,ххх)+SUMIFS(ДАНО!$G:$G,ДАНО!$B:$B,Расчет!D8,ДАНО!$D:$D,ххх)+SUMIFS(ДАНО!$G:$G,ДАНО!$B:$B,Расчет!D8,ДАНО!$D:$D,ххх)+SUMIFS(ДАНО!$G:$G,ДАНО!$B:$B,Расчет!D8,ДАНО!$D:$D,ххх)+SUMIFS(ДАНО!$G:$G,ДАНО!$B:$B,Расчет!D8,ДАНО!$D:$D,ххх)+SUMIFS(ДАНО!$G:$G,ДАНО!$B:$B,Расчет!D8,ДАНО!$D:$D,ххх)+SUMIFS(ДАНО!$G:$G,ДАНО!$B:$B,Расчет!D8,ДАНО!$D:$D,ххх)+SUMIFS(ДАНО!$G:$G,ДАНО!$B:$B,Расчет!D8,ДАНО!$D:$D,ххх)+SUMIFS(ДАНО!$G:$G,ДАНО!$B:$B,Расчет!D8,ДАНО!$D:$D,ххх)+SUMIFS(ДАНО!$G:$G,ДАНО!$B:$B,Расчет!D8,ДАНО!$D:$D,ххх)+SUMIFS(ДАНО!$G:$G,ДАНО!$B:$B,Расчет!D8,ДАНО!$D:$D,ххх)+SUMIFS(ДАНО!$G:$G,ДАНО!$B:$B,Расчет!D8,ДАНО!$D:$D,ххх)</f>
        <v>80</v>
      </c>
      <c r="E9" s="2">
        <f>SUMIFS(ДАНО!$G:$G,ДАНО!$B:$B,Расчет!E8,ДАНО!$D:$D,10001)+SUMIFS(ДАНО!$G:$G,ДАНО!$B:$B,Расчет!E8,ДАНО!$D:$D,10003)+SUMIFS(ДАНО!$G:$G,ДАНО!$B:$B,Расчет!E8,ДАНО!$D:$D,ххх)+SUMIFS(ДАНО!$G:$G,ДАНО!$B:$B,Расчет!E8,ДАНО!$D:$D,ххх)+SUMIFS(ДАНО!$G:$G,ДАНО!$B:$B,Расчет!E8,ДАНО!$D:$D,ххх)+SUMIFS(ДАНО!$G:$G,ДАНО!$B:$B,Расчет!E8,ДАНО!$D:$D,ххх)+SUMIFS(ДАНО!$G:$G,ДАНО!$B:$B,Расчет!E8,ДАНО!$D:$D,ххх)+SUMIFS(ДАНО!$G:$G,ДАНО!$B:$B,Расчет!E8,ДАНО!$D:$D,ххх)+SUMIFS(ДАНО!$G:$G,ДАНО!$B:$B,Расчет!E8,ДАНО!$D:$D,ххх)+SUMIFS(ДАНО!$G:$G,ДАНО!$B:$B,Расчет!E8,ДАНО!$D:$D,ххх)+SUMIFS(ДАНО!$G:$G,ДАНО!$B:$B,Расчет!E8,ДАНО!$D:$D,ххх)+SUMIFS(ДАНО!$G:$G,ДАНО!$B:$B,Расчет!E8,ДАНО!$D:$D,ххх)+SUMIFS(ДАНО!$G:$G,ДАНО!$B:$B,Расчет!E8,ДАНО!$D:$D,ххх)+SUMIFS(ДАНО!$G:$G,ДАНО!$B:$B,Расчет!E8,ДАНО!$D:$D,ххх)+SUMIFS(ДАНО!$G:$G,ДАНО!$B:$B,Расчет!E8,ДАНО!$D:$D,ххх)</f>
        <v>0</v>
      </c>
      <c r="F9" s="2">
        <f>SUMIFS(ДАНО!$G:$G,ДАНО!$B:$B,Расчет!F8,ДАНО!$D:$D,10001)+SUMIFS(ДАНО!$G:$G,ДАНО!$B:$B,Расчет!F8,ДАНО!$D:$D,10003)+SUMIFS(ДАНО!$G:$G,ДАНО!$B:$B,Расчет!F8,ДАНО!$D:$D,ххх)+SUMIFS(ДАНО!$G:$G,ДАНО!$B:$B,Расчет!F8,ДАНО!$D:$D,ххх)+SUMIFS(ДАНО!$G:$G,ДАНО!$B:$B,Расчет!F8,ДАНО!$D:$D,ххх)+SUMIFS(ДАНО!$G:$G,ДАНО!$B:$B,Расчет!F8,ДАНО!$D:$D,ххх)+SUMIFS(ДАНО!$G:$G,ДАНО!$B:$B,Расчет!F8,ДАНО!$D:$D,ххх)+SUMIFS(ДАНО!$G:$G,ДАНО!$B:$B,Расчет!F8,ДАНО!$D:$D,ххх)+SUMIFS(ДАНО!$G:$G,ДАНО!$B:$B,Расчет!F8,ДАНО!$D:$D,ххх)+SUMIFS(ДАНО!$G:$G,ДАНО!$B:$B,Расчет!F8,ДАНО!$D:$D,ххх)+SUMIFS(ДАНО!$G:$G,ДАНО!$B:$B,Расчет!F8,ДАНО!$D:$D,ххх)+SUMIFS(ДАНО!$G:$G,ДАНО!$B:$B,Расчет!F8,ДАНО!$D:$D,ххх)+SUMIFS(ДАНО!$G:$G,ДАНО!$B:$B,Расчет!F8,ДАНО!$D:$D,ххх)+SUMIFS(ДАНО!$G:$G,ДАНО!$B:$B,Расчет!F8,ДАНО!$D:$D,ххх)+SUMIFS(ДАНО!$G:$G,ДАНО!$B:$B,Расчет!F8,ДАНО!$D:$D,ххх)</f>
        <v>12</v>
      </c>
    </row>
    <row r="10" spans="1:6" x14ac:dyDescent="0.25">
      <c r="A10" s="2" t="s">
        <v>15</v>
      </c>
      <c r="B10" s="2" t="s">
        <v>41</v>
      </c>
      <c r="C10" s="2">
        <f>SUMIFS(ДАНО!$G:$G,ДАНО!$B:$B,Расчет!C8,ДАНО!$D:$D,10008)</f>
        <v>0</v>
      </c>
      <c r="D10" s="2">
        <f>SUMIFS(ДАНО!$G:$G,ДАНО!$B:$B,Расчет!D8,ДАНО!$D:$D,10008)</f>
        <v>0</v>
      </c>
      <c r="E10" s="2"/>
      <c r="F10" s="2">
        <f>SUMIFS(ДАНО!$G:$G,ДАНО!$B:$B,Расчет!F8,ДАНО!$D:$D,10008)</f>
        <v>140</v>
      </c>
    </row>
    <row r="11" spans="1:6" x14ac:dyDescent="0.25">
      <c r="A11" s="2" t="s">
        <v>16</v>
      </c>
      <c r="B11" s="2" t="s">
        <v>42</v>
      </c>
      <c r="C11" s="2">
        <f>SUMIFS(ДАНО!$G:$G,ДАНО!$B:$B,Расчет!C8,ДАНО!$D:$D,10008,ДАНО!$F:$F,"КРИВОЙ")</f>
        <v>0</v>
      </c>
      <c r="D11" s="2">
        <f>SUMIFS(ДАНО!$G:$G,ДАНО!$B:$B,Расчет!D8,ДАНО!$D:$D,10008,ДАНО!$F:$F,"КРИВОЙ")</f>
        <v>0</v>
      </c>
      <c r="E11" s="2"/>
      <c r="F11" s="2">
        <f>SUMIFS(ДАНО!$G:$G,ДАНО!$B:$B,Расчет!F8,ДАНО!$D:$D,10008,ДАНО!$F:$F,"КРИВОЙ")</f>
        <v>140</v>
      </c>
    </row>
    <row r="12" spans="1:6" x14ac:dyDescent="0.25">
      <c r="A12" s="1" t="s">
        <v>0</v>
      </c>
      <c r="B12" s="2"/>
    </row>
    <row r="13" spans="1:6" x14ac:dyDescent="0.25">
      <c r="A13" s="2" t="s">
        <v>17</v>
      </c>
      <c r="B13" s="2">
        <f>SUMIFS(ДАНО!$G:$G,ДАНО!$B:$B,B20,ДАНО!$D:$D,10001)</f>
        <v>32</v>
      </c>
      <c r="C13" s="2">
        <f>SUMIFS(ДАНО!$G:$G,ДАНО!$B:$B,Расчет!C8,ДАНО!$D:$D,10001)</f>
        <v>90</v>
      </c>
      <c r="D13" s="2">
        <f>SUMIFS(ДАНО!$G:$G,ДАНО!$B:$B,Расчет!D8,ДАНО!$D:$D,10001)</f>
        <v>40</v>
      </c>
      <c r="E13" s="3" t="s">
        <v>12</v>
      </c>
      <c r="F13" s="2">
        <f>SUMIFS(ДАНО!$G:$G,ДАНО!$B:$B,Расчет!F8,ДАНО!$D:$D,10001)</f>
        <v>12</v>
      </c>
    </row>
    <row r="18" spans="1:6" x14ac:dyDescent="0.25">
      <c r="B18" s="24" t="s">
        <v>8</v>
      </c>
      <c r="C18" s="24"/>
      <c r="D18" s="24"/>
      <c r="E18" s="24"/>
      <c r="F18" s="24"/>
    </row>
    <row r="19" spans="1:6" x14ac:dyDescent="0.25">
      <c r="A19" s="25" t="s">
        <v>13</v>
      </c>
      <c r="B19" s="26" t="s">
        <v>9</v>
      </c>
      <c r="C19" s="26"/>
      <c r="D19" s="26"/>
      <c r="E19" s="26"/>
      <c r="F19" s="26"/>
    </row>
    <row r="20" spans="1:6" x14ac:dyDescent="0.25">
      <c r="A20" s="25"/>
      <c r="B20" s="13">
        <v>111</v>
      </c>
      <c r="C20" s="13">
        <v>444</v>
      </c>
      <c r="D20" s="13">
        <v>777</v>
      </c>
      <c r="E20" s="3" t="s">
        <v>11</v>
      </c>
      <c r="F20" s="13">
        <v>2222</v>
      </c>
    </row>
    <row r="21" spans="1:6" x14ac:dyDescent="0.25">
      <c r="A21" s="2" t="s">
        <v>14</v>
      </c>
      <c r="B21" s="2">
        <f>SUMIFS(ДАНО!$G:$G,ДАНО!$B:$B,B20,ДАНО!$D:$D,'ДОП ЛИСТ'!B4)+SUMIFS(ДАНО!$G:$G,ДАНО!$B:$B,B20,ДАНО!$D:$D,'ДОП ЛИСТ'!C4)+SUMIFS(ДАНО!$G:$G,ДАНО!$B:$B,B20,ДАНО!$D:$D,'ДОП ЛИСТ'!D4)+SUMIFS(ДАНО!$G:$G,ДАНО!$B:$B,B20,ДАНО!$D:$D,'ДОП ЛИСТ'!E4)+SUMIFS(ДАНО!$G:$G,ДАНО!$B:$B,B20,ДАНО!$D:$D,ххх)+SUMIFS(ДАНО!$G:$G,ДАНО!$B:$B,B20,ДАНО!$D:$D,ххх)+SUMIFS(ДАНО!$G:$G,ДАНО!$B:$B,B20,ДАНО!$D:$D,ххх)+SUMIFS(ДАНО!$G:$G,ДАНО!$B:$B,B20,ДАНО!$D:$D,ххх)+SUMIFS(ДАНО!$G:$G,ДАНО!$B:$B,B20,ДАНО!$D:$D,ххх)+SUMIFS(ДАНО!$G:$G,ДАНО!$B:$B,B20,ДАНО!$D:$D,ххх)+SUMIFS(ДАНО!$G:$G,ДАНО!$B:$B,B20,ДАНО!$D:$D,ххх)+SUMIFS(ДАНО!$G:$G,ДАНО!$B:$B,B20,ДАНО!$D:$D,ххх)+SUMIFS(ДАНО!$G:$G,ДАНО!$B:$B,B20,ДАНО!$D:$D,ххх)+SUMIFS(ДАНО!$G:$G,ДАНО!$B:$B,B20,ДАНО!$D:$D,ххх)+SUMIFS(ДАНО!$G:$G,ДАНО!$B:$B,B20,ДАНО!$D:$D,ххх)</f>
        <v>50</v>
      </c>
      <c r="C21" s="2">
        <f>SUMIFS(ДАНО!$G:$G,ДАНО!$B:$B,C20,ДАНО!$D:$D,'ДОП ЛИСТ'!C4)+SUMIFS(ДАНО!$G:$G,ДАНО!$B:$B,C20,ДАНО!$D:$D,'ДОП ЛИСТ'!D4)+SUMIFS(ДАНО!$G:$G,ДАНО!$B:$B,C20,ДАНО!$D:$D,'ДОП ЛИСТ'!E4)+SUMIFS(ДАНО!$G:$G,ДАНО!$B:$B,C20,ДАНО!$D:$D,'ДОП ЛИСТ'!F4)+SUMIFS(ДАНО!$G:$G,ДАНО!$B:$B,C20,ДАНО!$D:$D,ххх)+SUMIFS(ДАНО!$G:$G,ДАНО!$B:$B,C20,ДАНО!$D:$D,ххх)+SUMIFS(ДАНО!$G:$G,ДАНО!$B:$B,C20,ДАНО!$D:$D,ххх)+SUMIFS(ДАНО!$G:$G,ДАНО!$B:$B,C20,ДАНО!$D:$D,ххх)+SUMIFS(ДАНО!$G:$G,ДАНО!$B:$B,C20,ДАНО!$D:$D,ххх)+SUMIFS(ДАНО!$G:$G,ДАНО!$B:$B,C20,ДАНО!$D:$D,ххх)+SUMIFS(ДАНО!$G:$G,ДАНО!$B:$B,C20,ДАНО!$D:$D,ххх)+SUMIFS(ДАНО!$G:$G,ДАНО!$B:$B,C20,ДАНО!$D:$D,ххх)+SUMIFS(ДАНО!$G:$G,ДАНО!$B:$B,C20,ДАНО!$D:$D,ххх)+SUMIFS(ДАНО!$G:$G,ДАНО!$B:$B,C20,ДАНО!$D:$D,ххх)+SUMIFS(ДАНО!$G:$G,ДАНО!$B:$B,C20,ДАНО!$D:$D,ххх)</f>
        <v>220</v>
      </c>
      <c r="D21" s="2">
        <f>SUMIFS(ДАНО!$G:$G,ДАНО!$B:$B,D20,ДАНО!$D:$D,'ДОП ЛИСТ'!D4)+SUMIFS(ДАНО!$G:$G,ДАНО!$B:$B,D20,ДАНО!$D:$D,'ДОП ЛИСТ'!E4)+SUMIFS(ДАНО!$G:$G,ДАНО!$B:$B,D20,ДАНО!$D:$D,'ДОП ЛИСТ'!F4)+SUMIFS(ДАНО!$G:$G,ДАНО!$B:$B,D20,ДАНО!$D:$D,'ДОП ЛИСТ'!G4)+SUMIFS(ДАНО!$G:$G,ДАНО!$B:$B,D20,ДАНО!$D:$D,ххх)+SUMIFS(ДАНО!$G:$G,ДАНО!$B:$B,D20,ДАНО!$D:$D,ххх)+SUMIFS(ДАНО!$G:$G,ДАНО!$B:$B,D20,ДАНО!$D:$D,ххх)+SUMIFS(ДАНО!$G:$G,ДАНО!$B:$B,D20,ДАНО!$D:$D,ххх)+SUMIFS(ДАНО!$G:$G,ДАНО!$B:$B,D20,ДАНО!$D:$D,ххх)+SUMIFS(ДАНО!$G:$G,ДАНО!$B:$B,D20,ДАНО!$D:$D,ххх)+SUMIFS(ДАНО!$G:$G,ДАНО!$B:$B,D20,ДАНО!$D:$D,ххх)+SUMIFS(ДАНО!$G:$G,ДАНО!$B:$B,D20,ДАНО!$D:$D,ххх)+SUMIFS(ДАНО!$G:$G,ДАНО!$B:$B,D20,ДАНО!$D:$D,ххх)+SUMIFS(ДАНО!$G:$G,ДАНО!$B:$B,D20,ДАНО!$D:$D,ххх)+SUMIFS(ДАНО!$G:$G,ДАНО!$B:$B,D20,ДАНО!$D:$D,ххх)</f>
        <v>0</v>
      </c>
      <c r="E21" s="2">
        <f>SUMIFS(ДАНО!$G:$G,ДАНО!$B:$B,E20,ДАНО!$D:$D,'ДОП ЛИСТ'!E4)+SUMIFS(ДАНО!$G:$G,ДАНО!$B:$B,E20,ДАНО!$D:$D,'ДОП ЛИСТ'!F4)+SUMIFS(ДАНО!$G:$G,ДАНО!$B:$B,E20,ДАНО!$D:$D,'ДОП ЛИСТ'!G4)+SUMIFS(ДАНО!$G:$G,ДАНО!$B:$B,E20,ДАНО!$D:$D,'ДОП ЛИСТ'!H4)+SUMIFS(ДАНО!$G:$G,ДАНО!$B:$B,E20,ДАНО!$D:$D,ххх)+SUMIFS(ДАНО!$G:$G,ДАНО!$B:$B,E20,ДАНО!$D:$D,ххх)+SUMIFS(ДАНО!$G:$G,ДАНО!$B:$B,E20,ДАНО!$D:$D,ххх)+SUMIFS(ДАНО!$G:$G,ДАНО!$B:$B,E20,ДАНО!$D:$D,ххх)+SUMIFS(ДАНО!$G:$G,ДАНО!$B:$B,E20,ДАНО!$D:$D,ххх)+SUMIFS(ДАНО!$G:$G,ДАНО!$B:$B,E20,ДАНО!$D:$D,ххх)+SUMIFS(ДАНО!$G:$G,ДАНО!$B:$B,E20,ДАНО!$D:$D,ххх)+SUMIFS(ДАНО!$G:$G,ДАНО!$B:$B,E20,ДАНО!$D:$D,ххх)+SUMIFS(ДАНО!$G:$G,ДАНО!$B:$B,E20,ДАНО!$D:$D,ххх)+SUMIFS(ДАНО!$G:$G,ДАНО!$B:$B,E20,ДАНО!$D:$D,ххх)+SUMIFS(ДАНО!$G:$G,ДАНО!$B:$B,E20,ДАНО!$D:$D,ххх)</f>
        <v>0</v>
      </c>
      <c r="F21" s="2">
        <f>SUMIFS(ДАНО!$G:$G,ДАНО!$B:$B,F20,ДАНО!$D:$D,'ДОП ЛИСТ'!F4)+SUMIFS(ДАНО!$G:$G,ДАНО!$B:$B,F20,ДАНО!$D:$D,'ДОП ЛИСТ'!G4)+SUMIFS(ДАНО!$G:$G,ДАНО!$B:$B,F20,ДАНО!$D:$D,'ДОП ЛИСТ'!H4)+SUMIFS(ДАНО!$G:$G,ДАНО!$B:$B,F20,ДАНО!$D:$D,'ДОП ЛИСТ'!I4)+SUMIFS(ДАНО!$G:$G,ДАНО!$B:$B,F20,ДАНО!$D:$D,ххх)+SUMIFS(ДАНО!$G:$G,ДАНО!$B:$B,F20,ДАНО!$D:$D,ххх)+SUMIFS(ДАНО!$G:$G,ДАНО!$B:$B,F20,ДАНО!$D:$D,ххх)+SUMIFS(ДАНО!$G:$G,ДАНО!$B:$B,F20,ДАНО!$D:$D,ххх)+SUMIFS(ДАНО!$G:$G,ДАНО!$B:$B,F20,ДАНО!$D:$D,ххх)+SUMIFS(ДАНО!$G:$G,ДАНО!$B:$B,F20,ДАНО!$D:$D,ххх)+SUMIFS(ДАНО!$G:$G,ДАНО!$B:$B,F20,ДАНО!$D:$D,ххх)+SUMIFS(ДАНО!$G:$G,ДАНО!$B:$B,F20,ДАНО!$D:$D,ххх)+SUMIFS(ДАНО!$G:$G,ДАНО!$B:$B,F20,ДАНО!$D:$D,ххх)+SUMIFS(ДАНО!$G:$G,ДАНО!$B:$B,F20,ДАНО!$D:$D,ххх)+SUMIFS(ДАНО!$G:$G,ДАНО!$B:$B,F20,ДАНО!$D:$D,ххх)</f>
        <v>0</v>
      </c>
    </row>
    <row r="22" spans="1:6" x14ac:dyDescent="0.25">
      <c r="A22" s="2" t="s">
        <v>15</v>
      </c>
      <c r="B22" s="2" t="s">
        <v>41</v>
      </c>
      <c r="C22" s="2"/>
      <c r="D22" s="2"/>
      <c r="E22" s="2"/>
      <c r="F22" s="2"/>
    </row>
    <row r="23" spans="1:6" x14ac:dyDescent="0.25">
      <c r="A23" s="2" t="s">
        <v>16</v>
      </c>
      <c r="B23" s="2" t="s">
        <v>42</v>
      </c>
      <c r="C23" s="2"/>
      <c r="D23" s="2"/>
      <c r="E23" s="2"/>
      <c r="F23" s="2"/>
    </row>
    <row r="24" spans="1:6" x14ac:dyDescent="0.25">
      <c r="A24" s="1" t="s">
        <v>0</v>
      </c>
    </row>
    <row r="25" spans="1:6" x14ac:dyDescent="0.25">
      <c r="A25" s="2" t="s">
        <v>17</v>
      </c>
      <c r="B25" s="2"/>
      <c r="C25" s="2"/>
      <c r="D25" s="2"/>
      <c r="E25" s="3" t="s">
        <v>12</v>
      </c>
      <c r="F25" s="14"/>
    </row>
    <row r="30" spans="1:6" x14ac:dyDescent="0.25">
      <c r="B30" s="24" t="s">
        <v>32</v>
      </c>
      <c r="C30" s="24"/>
      <c r="D30" s="24"/>
      <c r="E30" s="24"/>
      <c r="F30" s="24"/>
    </row>
    <row r="31" spans="1:6" x14ac:dyDescent="0.25">
      <c r="A31" s="25" t="s">
        <v>13</v>
      </c>
      <c r="B31" s="26" t="s">
        <v>9</v>
      </c>
      <c r="C31" s="26"/>
      <c r="D31" s="26"/>
      <c r="E31" s="26"/>
      <c r="F31" s="26"/>
    </row>
    <row r="32" spans="1:6" x14ac:dyDescent="0.25">
      <c r="A32" s="25"/>
      <c r="B32" s="13">
        <v>111</v>
      </c>
      <c r="C32" s="13">
        <v>444</v>
      </c>
      <c r="D32" s="13">
        <v>777</v>
      </c>
      <c r="E32" s="3" t="s">
        <v>11</v>
      </c>
      <c r="F32" s="13">
        <v>2222</v>
      </c>
    </row>
    <row r="33" spans="1:6" x14ac:dyDescent="0.25">
      <c r="A33" s="2" t="s">
        <v>14</v>
      </c>
      <c r="B33" s="2"/>
      <c r="C33" s="2"/>
      <c r="D33" s="2"/>
      <c r="E33" s="2"/>
      <c r="F33" s="2"/>
    </row>
    <row r="34" spans="1:6" x14ac:dyDescent="0.25">
      <c r="A34" s="2" t="s">
        <v>15</v>
      </c>
      <c r="B34" s="2"/>
      <c r="C34" s="2"/>
      <c r="D34" s="2"/>
      <c r="E34" s="2"/>
      <c r="F34" s="2"/>
    </row>
    <row r="35" spans="1:6" x14ac:dyDescent="0.25">
      <c r="A35" s="2" t="s">
        <v>16</v>
      </c>
      <c r="B35" s="2"/>
      <c r="C35" s="2"/>
      <c r="D35" s="2"/>
      <c r="E35" s="2"/>
      <c r="F35" s="2"/>
    </row>
    <row r="36" spans="1:6" x14ac:dyDescent="0.25">
      <c r="A36" s="1" t="s">
        <v>0</v>
      </c>
    </row>
    <row r="37" spans="1:6" x14ac:dyDescent="0.25">
      <c r="A37" s="2" t="s">
        <v>17</v>
      </c>
      <c r="B37" s="2"/>
      <c r="C37" s="2"/>
      <c r="D37" s="2"/>
      <c r="E37" s="3" t="s">
        <v>12</v>
      </c>
      <c r="F37" s="14"/>
    </row>
  </sheetData>
  <mergeCells count="9">
    <mergeCell ref="B30:F30"/>
    <mergeCell ref="A31:A32"/>
    <mergeCell ref="B31:F31"/>
    <mergeCell ref="B6:F6"/>
    <mergeCell ref="B18:F18"/>
    <mergeCell ref="B7:F7"/>
    <mergeCell ref="B19:F19"/>
    <mergeCell ref="A19:A20"/>
    <mergeCell ref="A7:A8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2:P8"/>
  <sheetViews>
    <sheetView workbookViewId="0">
      <selection activeCell="E5" sqref="E5"/>
    </sheetView>
  </sheetViews>
  <sheetFormatPr defaultRowHeight="15" x14ac:dyDescent="0.25"/>
  <cols>
    <col min="1" max="1" width="14.7109375" customWidth="1"/>
    <col min="2" max="2" width="13.42578125" customWidth="1"/>
    <col min="3" max="3" width="12.140625" customWidth="1"/>
    <col min="4" max="4" width="8.5703125" customWidth="1"/>
    <col min="5" max="5" width="9.140625" customWidth="1"/>
    <col min="6" max="14" width="3.7109375" customWidth="1"/>
    <col min="15" max="15" width="12.85546875" customWidth="1"/>
    <col min="16" max="16" width="23.28515625" customWidth="1"/>
  </cols>
  <sheetData>
    <row r="2" spans="1:16" x14ac:dyDescent="0.25">
      <c r="A2" s="25" t="s">
        <v>13</v>
      </c>
      <c r="B2" s="27" t="s">
        <v>33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x14ac:dyDescent="0.25">
      <c r="A3" s="2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x14ac:dyDescent="0.25">
      <c r="A4" s="2" t="s">
        <v>14</v>
      </c>
      <c r="B4" s="2">
        <v>10001</v>
      </c>
      <c r="C4" s="2">
        <v>10003</v>
      </c>
      <c r="D4" s="2"/>
      <c r="E4" s="2">
        <v>10007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2" t="s">
        <v>15</v>
      </c>
      <c r="B5" s="2">
        <v>20002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2" t="s">
        <v>16</v>
      </c>
      <c r="B6" s="2">
        <v>10002</v>
      </c>
      <c r="C6" s="2">
        <v>10004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>
        <v>10008</v>
      </c>
      <c r="P6" s="2">
        <v>12056</v>
      </c>
    </row>
    <row r="7" spans="1:16" x14ac:dyDescent="0.25">
      <c r="A7" s="1" t="s">
        <v>0</v>
      </c>
    </row>
    <row r="8" spans="1:16" ht="30.75" customHeight="1" x14ac:dyDescent="0.25">
      <c r="A8" s="2" t="s">
        <v>17</v>
      </c>
      <c r="B8" s="2">
        <v>1007</v>
      </c>
      <c r="C8" s="2">
        <v>10258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>
        <v>15678</v>
      </c>
      <c r="P8" s="22" t="s">
        <v>40</v>
      </c>
    </row>
  </sheetData>
  <mergeCells count="2">
    <mergeCell ref="A2:A3"/>
    <mergeCell ref="B2:P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ДАНО</vt:lpstr>
      <vt:lpstr>Расчет</vt:lpstr>
      <vt:lpstr>ДОП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2012-04-13T11:16:07Z</dcterms:modified>
</cp:coreProperties>
</file>