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6015" windowWidth="19260" windowHeight="6075" tabRatio="301"/>
  </bookViews>
  <sheets>
    <sheet name="Организации" sheetId="25" r:id="rId1"/>
    <sheet name="Карточка" sheetId="17" r:id="rId2"/>
  </sheets>
  <definedNames>
    <definedName name="Блок">#REF!</definedName>
    <definedName name="Бонк">Организации!$G$2:$G$36</definedName>
    <definedName name="Ввод">#REF!</definedName>
    <definedName name="ИНН">Организации!$F$2:$F$36</definedName>
    <definedName name="корсчет">Организации!$D$2:$D$36</definedName>
    <definedName name="МФО">Организации!$E$2:$E$36</definedName>
    <definedName name="_xlnm.Print_Area" localSheetId="1">Карточка!#REF!</definedName>
    <definedName name="Орг">OFFSET(Организации!$B$2,,,COUNTA(Организации!$B:$B)-1)</definedName>
    <definedName name="Орг_1">Таблица1[Организации]</definedName>
    <definedName name="суратхисоб">Организации!$C$2:$C$36</definedName>
    <definedName name="ташкилот">Организации!$B$2:$B$36</definedName>
  </definedNames>
  <calcPr calcId="145621"/>
</workbook>
</file>

<file path=xl/calcChain.xml><?xml version="1.0" encoding="utf-8"?>
<calcChain xmlns="http://schemas.openxmlformats.org/spreadsheetml/2006/main">
  <c r="A2" i="25" l="1"/>
  <c r="A3" i="25" s="1"/>
  <c r="A4" i="25" s="1"/>
  <c r="A5" i="25" s="1"/>
  <c r="A6" i="25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E8" i="17"/>
  <c r="E9" i="17" l="1"/>
  <c r="E10" i="17"/>
  <c r="E7" i="17"/>
  <c r="E6" i="17"/>
</calcChain>
</file>

<file path=xl/comments1.xml><?xml version="1.0" encoding="utf-8"?>
<comments xmlns="http://schemas.openxmlformats.org/spreadsheetml/2006/main">
  <authors>
    <author>Администратор</author>
  </authors>
  <commentList>
    <comment ref="B1" authorId="0">
      <text>
        <r>
          <rPr>
            <b/>
            <sz val="10"/>
            <color indexed="81"/>
            <rFont val="Tahoma"/>
            <family val="2"/>
            <charset val="204"/>
          </rPr>
          <t>Номи ташкилот, муассиса,
корхона ва вохидхои хукуки</t>
        </r>
      </text>
    </comment>
    <comment ref="C1" authorId="0">
      <text>
        <r>
          <rPr>
            <b/>
            <sz val="10"/>
            <color indexed="81"/>
            <rFont val="Tahoma"/>
            <family val="2"/>
            <charset val="204"/>
          </rPr>
          <t>Суратхисоб
(расчетный счет) дар бонк</t>
        </r>
      </text>
    </comment>
    <comment ref="D1" authorId="0">
      <text>
        <r>
          <rPr>
            <b/>
            <sz val="10"/>
            <color indexed="81"/>
            <rFont val="Tahoma"/>
            <family val="2"/>
            <charset val="204"/>
          </rPr>
          <t>Хисоби мухобиротии
(корреспондирущий счет) бонки хизматрасон</t>
        </r>
      </text>
    </commen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Корбарии Идоравии Байнисохави
(МежФилиальный Оборот)</t>
        </r>
      </text>
    </comment>
    <comment ref="F1" authorId="0">
      <text>
        <r>
          <rPr>
            <b/>
            <sz val="10"/>
            <color indexed="81"/>
            <rFont val="Tahoma"/>
            <family val="2"/>
            <charset val="204"/>
          </rPr>
          <t>Раками Мушаххаси Андозсупоранда
(Идентификационный Номер Налогоплательщика)</t>
        </r>
      </text>
    </comment>
    <comment ref="G1" authorId="0">
      <text>
        <r>
          <rPr>
            <b/>
            <sz val="10"/>
            <color indexed="81"/>
            <rFont val="Tahoma"/>
            <family val="2"/>
            <charset val="204"/>
          </rPr>
          <t>Бонки хизматрасон</t>
        </r>
      </text>
    </comment>
  </commentList>
</comments>
</file>

<file path=xl/sharedStrings.xml><?xml version="1.0" encoding="utf-8"?>
<sst xmlns="http://schemas.openxmlformats.org/spreadsheetml/2006/main" count="225" uniqueCount="147">
  <si>
    <t xml:space="preserve">Корсчет </t>
  </si>
  <si>
    <t>20204972111010100001</t>
  </si>
  <si>
    <t>22402972000002</t>
  </si>
  <si>
    <t>20204972712010100002</t>
  </si>
  <si>
    <t>КОРСЧЕТ</t>
  </si>
  <si>
    <t>Кумитаи иттифоки касабаи кормандони маориф</t>
  </si>
  <si>
    <t>20202972316900000227</t>
  </si>
  <si>
    <t>010003795</t>
  </si>
  <si>
    <t>ОПЕРУ ОАО "Ориёнбонк" ш.Душанбе</t>
  </si>
  <si>
    <t>26232972690002105000</t>
  </si>
  <si>
    <t>20402972316264</t>
  </si>
  <si>
    <t>020005781</t>
  </si>
  <si>
    <t>Сарраёсати молиявии шахрии ш.Душанбе</t>
  </si>
  <si>
    <t>20204972221010100014</t>
  </si>
  <si>
    <t>22402972200002</t>
  </si>
  <si>
    <t>020007879</t>
  </si>
  <si>
    <t>Сарраёсати хазинадории марказии ВМ ЧТ</t>
  </si>
  <si>
    <t>Идораи рузномаи "Садои мардум"</t>
  </si>
  <si>
    <t>20202972701904102000</t>
  </si>
  <si>
    <t>030004877</t>
  </si>
  <si>
    <t>ООО "Комрон"</t>
  </si>
  <si>
    <t>20202972400017200001</t>
  </si>
  <si>
    <t>20402972714031</t>
  </si>
  <si>
    <t>030007195</t>
  </si>
  <si>
    <t>ЧСК "Точиктелеком"</t>
  </si>
  <si>
    <t>20202972616901000719</t>
  </si>
  <si>
    <t>20402972413691</t>
  </si>
  <si>
    <t>020004915</t>
  </si>
  <si>
    <t>ЧСК "Ориёнбонк" ш.Душанбе</t>
  </si>
  <si>
    <t>ООО "Газпромнефт-Таджикистан"</t>
  </si>
  <si>
    <t>20202972000037460001</t>
  </si>
  <si>
    <t>010023372</t>
  </si>
  <si>
    <t>ЧДММ "Глобус-2010"</t>
  </si>
  <si>
    <t>20202972500020000105</t>
  </si>
  <si>
    <t>20402972457071</t>
  </si>
  <si>
    <t>020031847</t>
  </si>
  <si>
    <t>КМИК Донишкадаи Исломии Точикистон</t>
  </si>
  <si>
    <t>20202972500241105000</t>
  </si>
  <si>
    <t>020003319</t>
  </si>
  <si>
    <t>№</t>
  </si>
  <si>
    <t>ФЧСК "Бонки Эсхата" ш.Душанбе</t>
  </si>
  <si>
    <t>Шуъбаи №5 БДА ЧТ "Амонатбонк" ш.Душанбе</t>
  </si>
  <si>
    <t>Шуъбаи №2 БДА ЧТ "Амонатбонк" ш.Душанбе</t>
  </si>
  <si>
    <t>ЧСК "Точиксодиротбонк"</t>
  </si>
  <si>
    <t>20216972900000001707</t>
  </si>
  <si>
    <t>20402972312161</t>
  </si>
  <si>
    <t>010004806</t>
  </si>
  <si>
    <t>ЧСК "Содиротбонк"</t>
  </si>
  <si>
    <t>ЧДММ "Хизматрасонии рекламави"</t>
  </si>
  <si>
    <t>20202972914030035985</t>
  </si>
  <si>
    <t>020031115</t>
  </si>
  <si>
    <t>ЧСК "Агроинвестбонк" ш.Душанбе</t>
  </si>
  <si>
    <t>Вазорати маорифи ЧТ</t>
  </si>
  <si>
    <t>ЧСК "Сохтмони Саидо"</t>
  </si>
  <si>
    <t>20202972200062400001</t>
  </si>
  <si>
    <t>040023269</t>
  </si>
  <si>
    <t>ЧДММ "Нури Осмон"</t>
  </si>
  <si>
    <t>20402972317991</t>
  </si>
  <si>
    <t>040033031</t>
  </si>
  <si>
    <t>20202972100055400000</t>
  </si>
  <si>
    <t>ЧСП "Кафолатбонк" ш.Душанбе</t>
  </si>
  <si>
    <t>КВД "Муассисаи партовкашонии н.И.Сомони"</t>
  </si>
  <si>
    <t>20202972252372102000</t>
  </si>
  <si>
    <t>010010365</t>
  </si>
  <si>
    <t>Бучаи чумхури</t>
  </si>
  <si>
    <t>010010058</t>
  </si>
  <si>
    <t>Хазинаи ОПЕРУ Бонки миллии ЧТ</t>
  </si>
  <si>
    <t>010008715</t>
  </si>
  <si>
    <t>Бонки миллии ЧТ</t>
  </si>
  <si>
    <t>ЧДММ "Чонибек"</t>
  </si>
  <si>
    <t>20202972400000000203</t>
  </si>
  <si>
    <t>20402972917841</t>
  </si>
  <si>
    <t>010083353</t>
  </si>
  <si>
    <t>ЧСП "Фононбонк" ш.Душанбе</t>
  </si>
  <si>
    <t>КВД "Обу корези ш.Душанбе"</t>
  </si>
  <si>
    <t>20202972100221101000</t>
  </si>
  <si>
    <t>010005512</t>
  </si>
  <si>
    <t>БДА ЧТ "Амонатбонк" ш.Душанбе</t>
  </si>
  <si>
    <t>ЧДММ "Арт-ган"</t>
  </si>
  <si>
    <t>20202972800020000203</t>
  </si>
  <si>
    <t>030011048</t>
  </si>
  <si>
    <t>ГУП "Матбаа"</t>
  </si>
  <si>
    <t>20202972214030015537</t>
  </si>
  <si>
    <t>20402972714051</t>
  </si>
  <si>
    <t>030000905</t>
  </si>
  <si>
    <t>ЧСК "Агроинвестбонк" н.Шохмансур ш.Душанбе</t>
  </si>
  <si>
    <t>ЧДММ "Эй-сорбон"</t>
  </si>
  <si>
    <t>20202972300034820001</t>
  </si>
  <si>
    <t>ЧДММ "Тандем"</t>
  </si>
  <si>
    <t>20202972824000002175</t>
  </si>
  <si>
    <t>20402972117971</t>
  </si>
  <si>
    <t>040015116</t>
  </si>
  <si>
    <t>ЧСП "АксесБонк Точикистон"</t>
  </si>
  <si>
    <t>ЧДММ "Интерком"</t>
  </si>
  <si>
    <t>20202972300172960001</t>
  </si>
  <si>
    <t>20204972714031</t>
  </si>
  <si>
    <t>020002799</t>
  </si>
  <si>
    <t>ЧДММ "Афзал"</t>
  </si>
  <si>
    <t>20202972400018490001</t>
  </si>
  <si>
    <t>040014365</t>
  </si>
  <si>
    <t>Кумитаи ичроияи ХХДТ</t>
  </si>
  <si>
    <t>20202972616900000257</t>
  </si>
  <si>
    <t>020008094</t>
  </si>
  <si>
    <t>800</t>
  </si>
  <si>
    <t>403</t>
  </si>
  <si>
    <t>626</t>
  </si>
  <si>
    <t>369</t>
  </si>
  <si>
    <t>101</t>
  </si>
  <si>
    <t>766</t>
  </si>
  <si>
    <t>799</t>
  </si>
  <si>
    <t>797</t>
  </si>
  <si>
    <t>784</t>
  </si>
  <si>
    <t>216</t>
  </si>
  <si>
    <t>001008670</t>
  </si>
  <si>
    <t>10101972000001000000</t>
  </si>
  <si>
    <t>Маркази исломии  Точикистон</t>
  </si>
  <si>
    <t>20202972916901000011</t>
  </si>
  <si>
    <t>020007367</t>
  </si>
  <si>
    <t>БДА ЧТ "Амонатбонк" дар н.И.Сомони</t>
  </si>
  <si>
    <t>ШХИА дар нохияи И.Сомони (1%)</t>
  </si>
  <si>
    <t>ШХИА дар нохияи И.Сомони (25%)</t>
  </si>
  <si>
    <t>26232972390001105000</t>
  </si>
  <si>
    <t>Душанбинский ПОЧТАМТ</t>
  </si>
  <si>
    <t>20202972410602000939</t>
  </si>
  <si>
    <t>020002009</t>
  </si>
  <si>
    <t>ФОАО "Ориёнбанк" дар н.И. Сомони</t>
  </si>
  <si>
    <t>МДМ "ИСТИКЛОЛ"-ДИП ЧТ</t>
  </si>
  <si>
    <t>20202972600074690001</t>
  </si>
  <si>
    <t>040026322</t>
  </si>
  <si>
    <t>ДБО У-7 ЧСК "Агроинвестбонк" ш Душанбе</t>
  </si>
  <si>
    <t>ЧДММ "Аудит ХХ1"</t>
  </si>
  <si>
    <t>20202972200027500001</t>
  </si>
  <si>
    <t>040010926</t>
  </si>
  <si>
    <t>ЧСК Агроинвестбонк дар н. Шохмансур ш. Душанбе</t>
  </si>
  <si>
    <t>ЧДММ "Ёкутиён"</t>
  </si>
  <si>
    <t>20202972600954101000</t>
  </si>
  <si>
    <t>010015214</t>
  </si>
  <si>
    <t>ЧСК "Шабакахои барки ш. Душанбе"</t>
  </si>
  <si>
    <t>АБВДЛ</t>
  </si>
  <si>
    <t>ВВВВВВ</t>
  </si>
  <si>
    <t>Наименование</t>
  </si>
  <si>
    <t>Расчетный счет</t>
  </si>
  <si>
    <t>Банк</t>
  </si>
  <si>
    <t>Организации</t>
  </si>
  <si>
    <t>КАРТОЧКА</t>
  </si>
  <si>
    <t>МФО</t>
  </si>
  <si>
    <t>ИНН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</si>
</sst>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name val="Arial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2"/>
      <name val="Times New Roman"/>
      <family val="1"/>
      <charset val="204"/>
    </font>
    <font>
      <b/>
      <sz val="9"/>
      <color rgb="FFCCFFFF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indexed="81"/>
      <name val="Tahoma"/>
      <family val="2"/>
      <charset val="204"/>
    </font>
    <font>
      <sz val="11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" fillId="3" borderId="0" xfId="0" applyFont="1" applyFill="1"/>
    <xf numFmtId="0" fontId="6" fillId="4" borderId="1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left"/>
    </xf>
    <xf numFmtId="49" fontId="9" fillId="0" borderId="8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/>
    </xf>
    <xf numFmtId="49" fontId="0" fillId="0" borderId="0" xfId="0" applyNumberFormat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49" fontId="0" fillId="0" borderId="10" xfId="0" applyNumberFormat="1" applyBorder="1" applyAlignment="1">
      <alignment horizontal="left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ck">
          <color rgb="FFFF0000"/>
        </right>
        <top/>
        <bottom/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numFmt numFmtId="30" formatCode="@"/>
      <alignment horizontal="left" vertical="center" textRotation="0" wrapText="0" indent="0" justifyLastLine="0" shrinkToFit="0" readingOrder="0"/>
      <border diagonalUp="0" diagonalDown="0">
        <left style="thick">
          <color rgb="FFFF0000"/>
        </left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007A37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G36" totalsRowShown="0" headerRowDxfId="1" dataDxfId="2">
  <autoFilter ref="A1:G36"/>
  <sortState ref="A2:G36">
    <sortCondition ref="B1:B36"/>
  </sortState>
  <tableColumns count="7">
    <tableColumn id="1" name="№" dataDxfId="0">
      <calculatedColumnFormula>SUM(A1,1)</calculatedColumnFormula>
    </tableColumn>
    <tableColumn id="2" name="Организации" dataDxfId="8"/>
    <tableColumn id="3" name="Расчетный счет" dataDxfId="7"/>
    <tableColumn id="4" name="КОРСЧЕТ" dataDxfId="6"/>
    <tableColumn id="5" name="МФО" dataDxfId="5"/>
    <tableColumn id="6" name="ИНН" dataDxfId="4"/>
    <tableColumn id="7" name="Банк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FF00"/>
  </sheetPr>
  <dimension ref="A1:H36"/>
  <sheetViews>
    <sheetView showZeros="0" tabSelected="1" zoomScaleNormal="100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G33" sqref="G33"/>
    </sheetView>
  </sheetViews>
  <sheetFormatPr defaultColWidth="9.140625" defaultRowHeight="12" x14ac:dyDescent="0.2"/>
  <cols>
    <col min="1" max="1" width="5" customWidth="1"/>
    <col min="2" max="2" width="49.5703125" bestFit="1" customWidth="1"/>
    <col min="3" max="3" width="23.85546875" customWidth="1"/>
    <col min="4" max="4" width="17.140625" customWidth="1"/>
    <col min="5" max="5" width="11.85546875" bestFit="1" customWidth="1"/>
    <col min="6" max="6" width="12.140625" customWidth="1"/>
    <col min="7" max="7" width="59.28515625" customWidth="1"/>
    <col min="8" max="8" width="4.42578125" customWidth="1"/>
  </cols>
  <sheetData>
    <row r="1" spans="1:8" ht="33" customHeight="1" thickBot="1" x14ac:dyDescent="0.25">
      <c r="A1" s="10" t="s">
        <v>39</v>
      </c>
      <c r="B1" s="8" t="s">
        <v>143</v>
      </c>
      <c r="C1" s="8" t="s">
        <v>141</v>
      </c>
      <c r="D1" s="8" t="s">
        <v>4</v>
      </c>
      <c r="E1" s="8" t="s">
        <v>145</v>
      </c>
      <c r="F1" s="8" t="s">
        <v>146</v>
      </c>
      <c r="G1" s="8" t="s">
        <v>142</v>
      </c>
      <c r="H1" s="7"/>
    </row>
    <row r="2" spans="1:8" ht="15" thickTop="1" x14ac:dyDescent="0.2">
      <c r="A2" s="9">
        <f t="shared" ref="A2:A36" si="0">SUM(A1,1)</f>
        <v>1</v>
      </c>
      <c r="B2" s="28" t="s">
        <v>138</v>
      </c>
      <c r="C2" s="11" t="s">
        <v>25</v>
      </c>
      <c r="D2" s="11" t="s">
        <v>57</v>
      </c>
      <c r="E2" s="11" t="s">
        <v>109</v>
      </c>
      <c r="F2" s="11" t="s">
        <v>58</v>
      </c>
      <c r="G2" s="12" t="s">
        <v>60</v>
      </c>
      <c r="H2" s="7"/>
    </row>
    <row r="3" spans="1:8" ht="14.25" x14ac:dyDescent="0.2">
      <c r="A3" s="9">
        <f t="shared" si="0"/>
        <v>2</v>
      </c>
      <c r="B3" s="16" t="s">
        <v>64</v>
      </c>
      <c r="C3" s="13" t="s">
        <v>1</v>
      </c>
      <c r="D3" s="13" t="s">
        <v>2</v>
      </c>
      <c r="E3" s="13" t="s">
        <v>103</v>
      </c>
      <c r="F3" s="13" t="s">
        <v>65</v>
      </c>
      <c r="G3" s="14" t="s">
        <v>16</v>
      </c>
      <c r="H3" s="7"/>
    </row>
    <row r="4" spans="1:8" ht="14.25" x14ac:dyDescent="0.2">
      <c r="A4" s="9">
        <f t="shared" si="0"/>
        <v>3</v>
      </c>
      <c r="B4" s="16" t="s">
        <v>52</v>
      </c>
      <c r="C4" s="13" t="s">
        <v>3</v>
      </c>
      <c r="D4" s="13" t="s">
        <v>2</v>
      </c>
      <c r="E4" s="13" t="s">
        <v>103</v>
      </c>
      <c r="F4" s="13" t="s">
        <v>113</v>
      </c>
      <c r="G4" s="14" t="s">
        <v>16</v>
      </c>
      <c r="H4" s="7"/>
    </row>
    <row r="5" spans="1:8" ht="14.25" x14ac:dyDescent="0.2">
      <c r="A5" s="9">
        <f t="shared" si="0"/>
        <v>4</v>
      </c>
      <c r="B5" s="15" t="s">
        <v>139</v>
      </c>
      <c r="C5" s="13" t="s">
        <v>70</v>
      </c>
      <c r="D5" s="13" t="s">
        <v>90</v>
      </c>
      <c r="E5" s="13" t="s">
        <v>110</v>
      </c>
      <c r="F5" s="13" t="s">
        <v>91</v>
      </c>
      <c r="G5" s="14" t="s">
        <v>92</v>
      </c>
      <c r="H5" s="7"/>
    </row>
    <row r="6" spans="1:8" ht="14.25" x14ac:dyDescent="0.2">
      <c r="A6" s="9">
        <f t="shared" si="0"/>
        <v>5</v>
      </c>
      <c r="B6" s="17" t="s">
        <v>81</v>
      </c>
      <c r="C6" s="13" t="s">
        <v>82</v>
      </c>
      <c r="D6" s="13" t="s">
        <v>83</v>
      </c>
      <c r="E6" s="13" t="s">
        <v>104</v>
      </c>
      <c r="F6" s="13" t="s">
        <v>84</v>
      </c>
      <c r="G6" s="14" t="s">
        <v>85</v>
      </c>
      <c r="H6" s="7"/>
    </row>
    <row r="7" spans="1:8" ht="14.25" x14ac:dyDescent="0.2">
      <c r="A7" s="9">
        <f t="shared" si="0"/>
        <v>6</v>
      </c>
      <c r="B7" s="16" t="s">
        <v>122</v>
      </c>
      <c r="C7" s="13" t="s">
        <v>123</v>
      </c>
      <c r="D7" s="13" t="s">
        <v>26</v>
      </c>
      <c r="E7" s="13" t="s">
        <v>106</v>
      </c>
      <c r="F7" s="13" t="s">
        <v>124</v>
      </c>
      <c r="G7" s="14" t="s">
        <v>125</v>
      </c>
      <c r="H7" s="7"/>
    </row>
    <row r="8" spans="1:8" ht="14.25" x14ac:dyDescent="0.2">
      <c r="A8" s="9">
        <f t="shared" si="0"/>
        <v>7</v>
      </c>
      <c r="B8" s="16" t="s">
        <v>17</v>
      </c>
      <c r="C8" s="13" t="s">
        <v>18</v>
      </c>
      <c r="D8" s="13" t="s">
        <v>10</v>
      </c>
      <c r="E8" s="13" t="s">
        <v>105</v>
      </c>
      <c r="F8" s="13" t="s">
        <v>19</v>
      </c>
      <c r="G8" s="14" t="s">
        <v>42</v>
      </c>
      <c r="H8" s="7"/>
    </row>
    <row r="9" spans="1:8" ht="14.25" x14ac:dyDescent="0.2">
      <c r="A9" s="9">
        <f t="shared" si="0"/>
        <v>8</v>
      </c>
      <c r="B9" s="16" t="s">
        <v>61</v>
      </c>
      <c r="C9" s="13" t="s">
        <v>62</v>
      </c>
      <c r="D9" s="13" t="s">
        <v>10</v>
      </c>
      <c r="E9" s="13" t="s">
        <v>105</v>
      </c>
      <c r="F9" s="13" t="s">
        <v>63</v>
      </c>
      <c r="G9" s="14" t="s">
        <v>42</v>
      </c>
      <c r="H9" s="7"/>
    </row>
    <row r="10" spans="1:8" ht="14.25" x14ac:dyDescent="0.2">
      <c r="A10" s="9">
        <f t="shared" si="0"/>
        <v>9</v>
      </c>
      <c r="B10" s="16" t="s">
        <v>74</v>
      </c>
      <c r="C10" s="13" t="s">
        <v>75</v>
      </c>
      <c r="D10" s="13" t="s">
        <v>10</v>
      </c>
      <c r="E10" s="13" t="s">
        <v>105</v>
      </c>
      <c r="F10" s="13" t="s">
        <v>76</v>
      </c>
      <c r="G10" s="14" t="s">
        <v>77</v>
      </c>
      <c r="H10" s="7"/>
    </row>
    <row r="11" spans="1:8" ht="14.25" x14ac:dyDescent="0.2">
      <c r="A11" s="9">
        <f t="shared" si="0"/>
        <v>10</v>
      </c>
      <c r="B11" s="16" t="s">
        <v>36</v>
      </c>
      <c r="C11" s="13" t="s">
        <v>37</v>
      </c>
      <c r="D11" s="13" t="s">
        <v>10</v>
      </c>
      <c r="E11" s="13" t="s">
        <v>105</v>
      </c>
      <c r="F11" s="13" t="s">
        <v>38</v>
      </c>
      <c r="G11" s="14" t="s">
        <v>41</v>
      </c>
      <c r="H11" s="7"/>
    </row>
    <row r="12" spans="1:8" ht="14.25" x14ac:dyDescent="0.2">
      <c r="A12" s="9">
        <f t="shared" si="0"/>
        <v>11</v>
      </c>
      <c r="B12" s="16" t="s">
        <v>5</v>
      </c>
      <c r="C12" s="13" t="s">
        <v>6</v>
      </c>
      <c r="D12" s="13" t="s">
        <v>2</v>
      </c>
      <c r="E12" s="13" t="s">
        <v>106</v>
      </c>
      <c r="F12" s="13" t="s">
        <v>7</v>
      </c>
      <c r="G12" s="14" t="s">
        <v>8</v>
      </c>
      <c r="H12" s="7"/>
    </row>
    <row r="13" spans="1:8" ht="14.25" x14ac:dyDescent="0.2">
      <c r="A13" s="9">
        <f t="shared" si="0"/>
        <v>12</v>
      </c>
      <c r="B13" s="17" t="s">
        <v>100</v>
      </c>
      <c r="C13" s="13" t="s">
        <v>101</v>
      </c>
      <c r="D13" s="13" t="s">
        <v>26</v>
      </c>
      <c r="E13" s="13" t="s">
        <v>106</v>
      </c>
      <c r="F13" s="13" t="s">
        <v>102</v>
      </c>
      <c r="G13" s="14" t="s">
        <v>28</v>
      </c>
      <c r="H13" s="7"/>
    </row>
    <row r="14" spans="1:8" ht="14.25" x14ac:dyDescent="0.2">
      <c r="A14" s="9">
        <f t="shared" si="0"/>
        <v>13</v>
      </c>
      <c r="B14" s="16" t="s">
        <v>115</v>
      </c>
      <c r="C14" s="18" t="s">
        <v>116</v>
      </c>
      <c r="D14" s="18" t="s">
        <v>26</v>
      </c>
      <c r="E14" s="18" t="s">
        <v>106</v>
      </c>
      <c r="F14" s="18" t="s">
        <v>117</v>
      </c>
      <c r="G14" s="14" t="s">
        <v>28</v>
      </c>
      <c r="H14" s="7"/>
    </row>
    <row r="15" spans="1:8" ht="14.25" x14ac:dyDescent="0.2">
      <c r="A15" s="9">
        <f t="shared" si="0"/>
        <v>14</v>
      </c>
      <c r="B15" s="16" t="s">
        <v>126</v>
      </c>
      <c r="C15" s="13" t="s">
        <v>127</v>
      </c>
      <c r="D15" s="13" t="s">
        <v>22</v>
      </c>
      <c r="E15" s="18" t="s">
        <v>104</v>
      </c>
      <c r="F15" s="13" t="s">
        <v>128</v>
      </c>
      <c r="G15" s="14" t="s">
        <v>129</v>
      </c>
      <c r="H15" s="7"/>
    </row>
    <row r="16" spans="1:8" ht="14.25" x14ac:dyDescent="0.2">
      <c r="A16" s="9">
        <f t="shared" si="0"/>
        <v>15</v>
      </c>
      <c r="B16" s="16" t="s">
        <v>29</v>
      </c>
      <c r="C16" s="13" t="s">
        <v>30</v>
      </c>
      <c r="D16" s="13" t="s">
        <v>22</v>
      </c>
      <c r="E16" s="13" t="s">
        <v>104</v>
      </c>
      <c r="F16" s="13" t="s">
        <v>31</v>
      </c>
      <c r="G16" s="14" t="s">
        <v>51</v>
      </c>
      <c r="H16" s="7"/>
    </row>
    <row r="17" spans="1:8" ht="14.25" x14ac:dyDescent="0.2">
      <c r="A17" s="9">
        <f t="shared" si="0"/>
        <v>16</v>
      </c>
      <c r="B17" s="16" t="s">
        <v>20</v>
      </c>
      <c r="C17" s="13" t="s">
        <v>21</v>
      </c>
      <c r="D17" s="13" t="s">
        <v>22</v>
      </c>
      <c r="E17" s="13" t="s">
        <v>104</v>
      </c>
      <c r="F17" s="13" t="s">
        <v>23</v>
      </c>
      <c r="G17" s="14" t="s">
        <v>51</v>
      </c>
      <c r="H17" s="7"/>
    </row>
    <row r="18" spans="1:8" ht="14.25" x14ac:dyDescent="0.2">
      <c r="A18" s="9">
        <f t="shared" si="0"/>
        <v>17</v>
      </c>
      <c r="B18" s="16" t="s">
        <v>12</v>
      </c>
      <c r="C18" s="13" t="s">
        <v>13</v>
      </c>
      <c r="D18" s="13" t="s">
        <v>14</v>
      </c>
      <c r="E18" s="13" t="s">
        <v>103</v>
      </c>
      <c r="F18" s="13" t="s">
        <v>15</v>
      </c>
      <c r="G18" s="14" t="s">
        <v>16</v>
      </c>
      <c r="H18" s="7"/>
    </row>
    <row r="19" spans="1:8" ht="14.25" x14ac:dyDescent="0.2">
      <c r="A19" s="9">
        <f t="shared" si="0"/>
        <v>18</v>
      </c>
      <c r="B19" s="16" t="s">
        <v>66</v>
      </c>
      <c r="C19" s="13" t="s">
        <v>114</v>
      </c>
      <c r="D19" s="13" t="s">
        <v>2</v>
      </c>
      <c r="E19" s="13" t="s">
        <v>107</v>
      </c>
      <c r="F19" s="13" t="s">
        <v>67</v>
      </c>
      <c r="G19" s="14" t="s">
        <v>68</v>
      </c>
      <c r="H19" s="7"/>
    </row>
    <row r="20" spans="1:8" ht="14.25" x14ac:dyDescent="0.2">
      <c r="A20" s="9">
        <f t="shared" si="0"/>
        <v>19</v>
      </c>
      <c r="B20" s="17" t="s">
        <v>78</v>
      </c>
      <c r="C20" s="13" t="s">
        <v>79</v>
      </c>
      <c r="D20" s="13" t="s">
        <v>34</v>
      </c>
      <c r="E20" s="13" t="s">
        <v>108</v>
      </c>
      <c r="F20" s="13" t="s">
        <v>80</v>
      </c>
      <c r="G20" s="14" t="s">
        <v>40</v>
      </c>
      <c r="H20" s="7"/>
    </row>
    <row r="21" spans="1:8" ht="14.25" x14ac:dyDescent="0.2">
      <c r="A21" s="9">
        <f t="shared" si="0"/>
        <v>20</v>
      </c>
      <c r="B21" s="16" t="s">
        <v>130</v>
      </c>
      <c r="C21" s="13" t="s">
        <v>131</v>
      </c>
      <c r="D21" s="13" t="s">
        <v>22</v>
      </c>
      <c r="E21" s="13" t="s">
        <v>104</v>
      </c>
      <c r="F21" s="13" t="s">
        <v>132</v>
      </c>
      <c r="G21" s="14" t="s">
        <v>133</v>
      </c>
      <c r="H21" s="7"/>
    </row>
    <row r="22" spans="1:8" ht="14.25" x14ac:dyDescent="0.2">
      <c r="A22" s="9">
        <f t="shared" si="0"/>
        <v>21</v>
      </c>
      <c r="B22" s="17" t="s">
        <v>97</v>
      </c>
      <c r="C22" s="13" t="s">
        <v>98</v>
      </c>
      <c r="D22" s="13" t="s">
        <v>22</v>
      </c>
      <c r="E22" s="13" t="s">
        <v>104</v>
      </c>
      <c r="F22" s="13" t="s">
        <v>99</v>
      </c>
      <c r="G22" s="14" t="s">
        <v>51</v>
      </c>
      <c r="H22" s="7"/>
    </row>
    <row r="23" spans="1:8" ht="14.25" x14ac:dyDescent="0.2">
      <c r="A23" s="9">
        <f t="shared" si="0"/>
        <v>22</v>
      </c>
      <c r="B23" s="16" t="s">
        <v>32</v>
      </c>
      <c r="C23" s="13" t="s">
        <v>33</v>
      </c>
      <c r="D23" s="13" t="s">
        <v>34</v>
      </c>
      <c r="E23" s="13" t="s">
        <v>108</v>
      </c>
      <c r="F23" s="13" t="s">
        <v>35</v>
      </c>
      <c r="G23" s="14" t="s">
        <v>40</v>
      </c>
      <c r="H23" s="7"/>
    </row>
    <row r="24" spans="1:8" ht="14.25" x14ac:dyDescent="0.2">
      <c r="A24" s="9">
        <f t="shared" si="0"/>
        <v>23</v>
      </c>
      <c r="B24" s="16" t="s">
        <v>134</v>
      </c>
      <c r="C24" s="13" t="s">
        <v>135</v>
      </c>
      <c r="D24" s="13" t="s">
        <v>10</v>
      </c>
      <c r="E24" s="13" t="s">
        <v>105</v>
      </c>
      <c r="F24" s="13" t="s">
        <v>136</v>
      </c>
      <c r="G24" s="14" t="s">
        <v>77</v>
      </c>
      <c r="H24" s="7"/>
    </row>
    <row r="25" spans="1:8" ht="14.25" x14ac:dyDescent="0.2">
      <c r="A25" s="9">
        <f t="shared" si="0"/>
        <v>24</v>
      </c>
      <c r="B25" s="17" t="s">
        <v>93</v>
      </c>
      <c r="C25" s="13" t="s">
        <v>94</v>
      </c>
      <c r="D25" s="13" t="s">
        <v>95</v>
      </c>
      <c r="E25" s="13" t="s">
        <v>104</v>
      </c>
      <c r="F25" s="13" t="s">
        <v>96</v>
      </c>
      <c r="G25" s="14" t="s">
        <v>51</v>
      </c>
      <c r="H25" s="7"/>
    </row>
    <row r="26" spans="1:8" ht="14.25" x14ac:dyDescent="0.2">
      <c r="A26" s="9">
        <f t="shared" si="0"/>
        <v>25</v>
      </c>
      <c r="B26" s="16" t="s">
        <v>56</v>
      </c>
      <c r="C26" s="13" t="s">
        <v>59</v>
      </c>
      <c r="D26" s="13" t="s">
        <v>57</v>
      </c>
      <c r="E26" s="13" t="s">
        <v>109</v>
      </c>
      <c r="F26" s="13" t="s">
        <v>58</v>
      </c>
      <c r="G26" s="14" t="s">
        <v>60</v>
      </c>
      <c r="H26" s="7"/>
    </row>
    <row r="27" spans="1:8" ht="14.25" x14ac:dyDescent="0.2">
      <c r="A27" s="9">
        <f t="shared" si="0"/>
        <v>26</v>
      </c>
      <c r="B27" s="17" t="s">
        <v>88</v>
      </c>
      <c r="C27" s="13" t="s">
        <v>89</v>
      </c>
      <c r="D27" s="13" t="s">
        <v>90</v>
      </c>
      <c r="E27" s="13" t="s">
        <v>110</v>
      </c>
      <c r="F27" s="13" t="s">
        <v>91</v>
      </c>
      <c r="G27" s="13" t="s">
        <v>92</v>
      </c>
      <c r="H27" s="7"/>
    </row>
    <row r="28" spans="1:8" ht="14.25" x14ac:dyDescent="0.2">
      <c r="A28" s="9">
        <f t="shared" si="0"/>
        <v>27</v>
      </c>
      <c r="B28" s="16" t="s">
        <v>48</v>
      </c>
      <c r="C28" s="13" t="s">
        <v>49</v>
      </c>
      <c r="D28" s="13" t="s">
        <v>22</v>
      </c>
      <c r="E28" s="13" t="s">
        <v>104</v>
      </c>
      <c r="F28" s="13" t="s">
        <v>50</v>
      </c>
      <c r="G28" s="13" t="s">
        <v>51</v>
      </c>
      <c r="H28" s="7"/>
    </row>
    <row r="29" spans="1:8" ht="14.25" x14ac:dyDescent="0.2">
      <c r="A29" s="9">
        <f t="shared" si="0"/>
        <v>28</v>
      </c>
      <c r="B29" s="16" t="s">
        <v>69</v>
      </c>
      <c r="C29" s="13" t="s">
        <v>70</v>
      </c>
      <c r="D29" s="13" t="s">
        <v>71</v>
      </c>
      <c r="E29" s="13" t="s">
        <v>111</v>
      </c>
      <c r="F29" s="13" t="s">
        <v>72</v>
      </c>
      <c r="G29" s="14" t="s">
        <v>73</v>
      </c>
      <c r="H29" s="7"/>
    </row>
    <row r="30" spans="1:8" ht="14.25" x14ac:dyDescent="0.2">
      <c r="A30" s="9">
        <f t="shared" si="0"/>
        <v>29</v>
      </c>
      <c r="B30" s="17" t="s">
        <v>86</v>
      </c>
      <c r="C30" s="13" t="s">
        <v>87</v>
      </c>
      <c r="D30" s="13" t="s">
        <v>22</v>
      </c>
      <c r="E30" s="13" t="s">
        <v>104</v>
      </c>
      <c r="F30" s="13" t="s">
        <v>23</v>
      </c>
      <c r="G30" s="14" t="s">
        <v>51</v>
      </c>
      <c r="H30" s="7"/>
    </row>
    <row r="31" spans="1:8" ht="14.25" x14ac:dyDescent="0.2">
      <c r="A31" s="9">
        <f t="shared" si="0"/>
        <v>30</v>
      </c>
      <c r="B31" s="16" t="s">
        <v>53</v>
      </c>
      <c r="C31" s="13" t="s">
        <v>54</v>
      </c>
      <c r="D31" s="13" t="s">
        <v>22</v>
      </c>
      <c r="E31" s="13" t="s">
        <v>104</v>
      </c>
      <c r="F31" s="13" t="s">
        <v>55</v>
      </c>
      <c r="G31" s="14" t="s">
        <v>51</v>
      </c>
      <c r="H31" s="7"/>
    </row>
    <row r="32" spans="1:8" ht="14.25" x14ac:dyDescent="0.2">
      <c r="A32" s="9">
        <f t="shared" si="0"/>
        <v>31</v>
      </c>
      <c r="B32" s="16" t="s">
        <v>43</v>
      </c>
      <c r="C32" s="13" t="s">
        <v>44</v>
      </c>
      <c r="D32" s="13" t="s">
        <v>45</v>
      </c>
      <c r="E32" s="13" t="s">
        <v>112</v>
      </c>
      <c r="F32" s="13" t="s">
        <v>46</v>
      </c>
      <c r="G32" s="14" t="s">
        <v>47</v>
      </c>
      <c r="H32" s="7"/>
    </row>
    <row r="33" spans="1:8" ht="14.25" x14ac:dyDescent="0.2">
      <c r="A33" s="9">
        <f t="shared" si="0"/>
        <v>32</v>
      </c>
      <c r="B33" s="16" t="s">
        <v>24</v>
      </c>
      <c r="C33" s="13" t="s">
        <v>25</v>
      </c>
      <c r="D33" s="13" t="s">
        <v>26</v>
      </c>
      <c r="E33" s="13" t="s">
        <v>106</v>
      </c>
      <c r="F33" s="13" t="s">
        <v>27</v>
      </c>
      <c r="G33" s="14" t="s">
        <v>28</v>
      </c>
      <c r="H33" s="7"/>
    </row>
    <row r="34" spans="1:8" ht="14.25" x14ac:dyDescent="0.2">
      <c r="A34" s="9">
        <f t="shared" si="0"/>
        <v>33</v>
      </c>
      <c r="B34" s="16" t="s">
        <v>137</v>
      </c>
      <c r="C34" s="13" t="s">
        <v>1</v>
      </c>
      <c r="D34" s="13" t="s">
        <v>2</v>
      </c>
      <c r="E34" s="13" t="s">
        <v>103</v>
      </c>
      <c r="F34" s="13" t="s">
        <v>65</v>
      </c>
      <c r="G34" s="14" t="s">
        <v>16</v>
      </c>
      <c r="H34" s="7"/>
    </row>
    <row r="35" spans="1:8" x14ac:dyDescent="0.2">
      <c r="A35" s="9">
        <f t="shared" si="0"/>
        <v>34</v>
      </c>
      <c r="B35" s="16" t="s">
        <v>119</v>
      </c>
      <c r="C35" s="13" t="s">
        <v>9</v>
      </c>
      <c r="D35" s="13" t="s">
        <v>10</v>
      </c>
      <c r="E35" s="13" t="s">
        <v>105</v>
      </c>
      <c r="F35" s="13" t="s">
        <v>11</v>
      </c>
      <c r="G35" s="14" t="s">
        <v>118</v>
      </c>
      <c r="H35" s="7"/>
    </row>
    <row r="36" spans="1:8" x14ac:dyDescent="0.2">
      <c r="A36" s="9">
        <f t="shared" si="0"/>
        <v>35</v>
      </c>
      <c r="B36" s="16" t="s">
        <v>120</v>
      </c>
      <c r="C36" s="13" t="s">
        <v>121</v>
      </c>
      <c r="D36" s="13" t="s">
        <v>10</v>
      </c>
      <c r="E36" s="13" t="s">
        <v>105</v>
      </c>
      <c r="F36" s="13" t="s">
        <v>11</v>
      </c>
      <c r="G36" s="14" t="s">
        <v>118</v>
      </c>
      <c r="H36" s="7"/>
    </row>
  </sheetData>
  <sortState ref="A2:CH35">
    <sortCondition ref="B2:B35"/>
    <sortCondition ref="C2:C35"/>
  </sortState>
  <dataConsolidate/>
  <dataValidations count="5">
    <dataValidation type="textLength" allowBlank="1" showInputMessage="1" showErrorMessage="1" errorTitle="Хато шудааст! Ислох кунед!" error="Раками СУРАТХИСОБ бояд аз 20 адад иборат бошад. Агар раками воридменамудаи шумо аз 20 адад кам бошад (14, 15, ..., 20) дар ахири он раками 0 (сифр) илова намуда шумораи ададхои раками СУРАТХИСОБро ба 20 расонед." sqref="C2:C36">
      <formula1>20</formula1>
      <formula2>20</formula2>
    </dataValidation>
    <dataValidation type="textLength" allowBlank="1" showInputMessage="1" showErrorMessage="1" errorTitle="Хато шудааст! Ислох кунед!" error="Раками КОРСЧЕТ бояд аз 14 адад иборат бошад. Аз нав ворид намоед." sqref="D2:D36">
      <formula1>14</formula1>
      <formula2>14</formula2>
    </dataValidation>
    <dataValidation type="textLength" allowBlank="1" showInputMessage="1" showErrorMessage="1" errorTitle="Хато шудааст! Ислох кунед!" error="Раками КИБ (МФО) бояд аз 9 адад иборат бошад. 6 раками аввал - 350101 ракамхои доими буда шуморо кофист ки танхо 3 раками охирашро ворид намоед" sqref="E2:E13 E15:E36">
      <formula1>3</formula1>
      <formula2>3</formula2>
    </dataValidation>
    <dataValidation type="textLength" allowBlank="1" showInputMessage="1" showErrorMessage="1" errorTitle="Хато шудааст! Ислох кунед!" error="Раками РМА (ИНН) бояд аз 9 адад иборат бошад. Аз нав ворид намоед." sqref="F2:F36">
      <formula1>9</formula1>
      <formula2>9</formula2>
    </dataValidation>
    <dataValidation type="textLength" operator="equal" allowBlank="1" showInputMessage="1" showErrorMessage="1" errorTitle="Хато шудааст! Ислох кунед!" error="Раками КИБ (МФО) бояд аз 9 адад иборат бошад. 6 раками аввал - 350101 ракамхои доими буда шуморо кофист ки танхо 3 раками охирашро ворид намоед" sqref="E14">
      <formula1>3</formula1>
    </dataValidation>
  </dataValidations>
  <pageMargins left="0.7" right="0.7" top="0.75" bottom="0.75" header="0.3" footer="0.3"/>
  <pageSetup paperSize="9" orientation="portrait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0"/>
    <pageSetUpPr autoPageBreaks="0"/>
  </sheetPr>
  <dimension ref="A1:AO10"/>
  <sheetViews>
    <sheetView showGridLines="0" showZeros="0" showOutlineSymbols="0" zoomScale="130" zoomScaleNormal="130" workbookViewId="0">
      <selection activeCell="E5" sqref="E5:K5"/>
    </sheetView>
  </sheetViews>
  <sheetFormatPr defaultColWidth="0" defaultRowHeight="12" x14ac:dyDescent="0.2"/>
  <cols>
    <col min="1" max="1" width="6.28515625" style="3" customWidth="1"/>
    <col min="2" max="2" width="2.85546875" style="3" customWidth="1"/>
    <col min="3" max="3" width="11.28515625" style="3" bestFit="1" customWidth="1"/>
    <col min="4" max="4" width="3.140625" style="3" customWidth="1"/>
    <col min="5" max="5" width="9.140625" style="3" customWidth="1"/>
    <col min="6" max="6" width="10.42578125" style="3" customWidth="1"/>
    <col min="7" max="7" width="11.85546875" style="3" bestFit="1" customWidth="1"/>
    <col min="8" max="8" width="7.28515625" style="3" customWidth="1"/>
    <col min="9" max="9" width="6" style="3" customWidth="1"/>
    <col min="10" max="10" width="8.28515625" style="3" customWidth="1"/>
    <col min="11" max="11" width="5.5703125" style="3" customWidth="1"/>
    <col min="12" max="16" width="0" style="3" hidden="1" customWidth="1"/>
    <col min="17" max="19" width="2" style="3" hidden="1" customWidth="1"/>
    <col min="20" max="20" width="2.140625" style="3" hidden="1" customWidth="1"/>
    <col min="21" max="40" width="2" style="3" hidden="1" customWidth="1"/>
    <col min="41" max="41" width="4.28515625" style="3" hidden="1" customWidth="1"/>
    <col min="42" max="16384" width="0" style="3" hidden="1"/>
  </cols>
  <sheetData>
    <row r="1" spans="1:11" s="2" customFormat="1" ht="9.75" x14ac:dyDescent="0.2"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2" customHeight="1" x14ac:dyDescent="0.2">
      <c r="C2" s="5"/>
      <c r="D2" s="5"/>
      <c r="E2" s="5"/>
      <c r="F2" s="5"/>
      <c r="G2" s="5"/>
      <c r="H2" s="5"/>
      <c r="I2" s="5"/>
      <c r="J2" s="5"/>
      <c r="K2" s="5"/>
    </row>
    <row r="3" spans="1:11" s="2" customFormat="1" ht="12.75" customHeight="1" thickBot="1" x14ac:dyDescent="0.25">
      <c r="C3" s="5"/>
      <c r="D3" s="5"/>
      <c r="E3" s="5"/>
      <c r="F3" s="5"/>
      <c r="G3" s="5"/>
      <c r="H3" s="5"/>
      <c r="I3" s="5"/>
      <c r="J3" s="5"/>
      <c r="K3" s="5"/>
    </row>
    <row r="4" spans="1:11" s="2" customFormat="1" ht="12.75" thickTop="1" x14ac:dyDescent="0.2">
      <c r="C4" s="19" t="s">
        <v>144</v>
      </c>
      <c r="D4" s="20"/>
      <c r="E4" s="20"/>
      <c r="F4" s="20"/>
      <c r="G4" s="20"/>
      <c r="H4" s="20"/>
      <c r="I4" s="20"/>
      <c r="J4" s="20"/>
      <c r="K4" s="21"/>
    </row>
    <row r="5" spans="1:11" s="4" customFormat="1" x14ac:dyDescent="0.2">
      <c r="A5" s="2"/>
      <c r="B5" s="2"/>
      <c r="C5" s="25" t="s">
        <v>140</v>
      </c>
      <c r="D5" s="26"/>
      <c r="E5" s="22" t="s">
        <v>97</v>
      </c>
      <c r="F5" s="23"/>
      <c r="G5" s="23"/>
      <c r="H5" s="23"/>
      <c r="I5" s="23"/>
      <c r="J5" s="23"/>
      <c r="K5" s="24"/>
    </row>
    <row r="6" spans="1:11" s="4" customFormat="1" x14ac:dyDescent="0.2">
      <c r="A6" s="2"/>
      <c r="B6" s="2"/>
      <c r="C6" s="25" t="s">
        <v>141</v>
      </c>
      <c r="D6" s="26"/>
      <c r="E6" s="22" t="str">
        <f>VLOOKUP(E5,Организации!B2:G36,2,0)</f>
        <v>20202972400018490001</v>
      </c>
      <c r="F6" s="23"/>
      <c r="G6" s="23"/>
      <c r="H6" s="23"/>
      <c r="I6" s="23"/>
      <c r="J6" s="23"/>
      <c r="K6" s="24"/>
    </row>
    <row r="7" spans="1:11" s="6" customFormat="1" x14ac:dyDescent="0.2">
      <c r="A7" s="2"/>
      <c r="B7" s="2"/>
      <c r="C7" s="25" t="s">
        <v>0</v>
      </c>
      <c r="D7" s="26"/>
      <c r="E7" s="22" t="str">
        <f>VLOOKUP(E5,Организации!B2:G36,3,0)</f>
        <v>20402972714031</v>
      </c>
      <c r="F7" s="23"/>
      <c r="G7" s="23"/>
      <c r="H7" s="23"/>
      <c r="I7" s="23"/>
      <c r="J7" s="23"/>
      <c r="K7" s="24"/>
    </row>
    <row r="8" spans="1:11" s="5" customFormat="1" x14ac:dyDescent="0.2">
      <c r="A8" s="2"/>
      <c r="B8" s="2"/>
      <c r="C8" s="25" t="s">
        <v>145</v>
      </c>
      <c r="D8" s="26"/>
      <c r="E8" s="22" t="str">
        <f>CONCATENATE("350101",VLOOKUP(E5,Организации!B2:G36,4,0))</f>
        <v>350101403</v>
      </c>
      <c r="F8" s="23"/>
      <c r="G8" s="23"/>
      <c r="H8" s="23"/>
      <c r="I8" s="23"/>
      <c r="J8" s="23"/>
      <c r="K8" s="24"/>
    </row>
    <row r="9" spans="1:11" s="5" customFormat="1" x14ac:dyDescent="0.2">
      <c r="A9" s="2"/>
      <c r="B9" s="2"/>
      <c r="C9" s="25" t="s">
        <v>146</v>
      </c>
      <c r="D9" s="26"/>
      <c r="E9" s="22" t="str">
        <f>VLOOKUP(E5,Организации!B2:G36,5,0)</f>
        <v>040014365</v>
      </c>
      <c r="F9" s="23"/>
      <c r="G9" s="23"/>
      <c r="H9" s="23"/>
      <c r="I9" s="23"/>
      <c r="J9" s="23"/>
      <c r="K9" s="24"/>
    </row>
    <row r="10" spans="1:11" s="5" customFormat="1" x14ac:dyDescent="0.2">
      <c r="A10" s="2"/>
      <c r="B10" s="2"/>
      <c r="C10" s="27" t="s">
        <v>142</v>
      </c>
      <c r="D10" s="27"/>
      <c r="E10" s="22" t="str">
        <f>VLOOKUP(E5,Организации!B2:G36,6,0)</f>
        <v>ЧСК "Агроинвестбонк" ш.Душанбе</v>
      </c>
      <c r="F10" s="23"/>
      <c r="G10" s="23"/>
      <c r="H10" s="23"/>
      <c r="I10" s="23"/>
      <c r="J10" s="23"/>
      <c r="K10" s="24"/>
    </row>
  </sheetData>
  <sheetProtection formatCells="0" formatColumns="0" formatRows="0" insertColumns="0" insertRows="0" insertHyperlinks="0" deleteColumns="0" deleteRows="0" sort="0" autoFilter="0" pivotTables="0"/>
  <mergeCells count="13">
    <mergeCell ref="E10:K10"/>
    <mergeCell ref="E8:K8"/>
    <mergeCell ref="E7:K7"/>
    <mergeCell ref="C10:D10"/>
    <mergeCell ref="E9:K9"/>
    <mergeCell ref="C4:K4"/>
    <mergeCell ref="E5:K5"/>
    <mergeCell ref="E6:K6"/>
    <mergeCell ref="C8:D8"/>
    <mergeCell ref="C9:D9"/>
    <mergeCell ref="C7:D7"/>
    <mergeCell ref="C6:D6"/>
    <mergeCell ref="C5:D5"/>
  </mergeCells>
  <phoneticPr fontId="0" type="noConversion"/>
  <dataValidations count="1">
    <dataValidation type="list" allowBlank="1" showInputMessage="1" showErrorMessage="1" sqref="E5:K5">
      <formula1>Орг</formula1>
    </dataValidation>
  </dataValidations>
  <printOptions horizontalCentered="1"/>
  <pageMargins left="0.31496062992125984" right="0.23622047244094491" top="0.59055118110236227" bottom="0.19685039370078741" header="0.59055118110236227" footer="0.19685039370078741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Организации</vt:lpstr>
      <vt:lpstr>Карточка</vt:lpstr>
      <vt:lpstr>Бонк</vt:lpstr>
      <vt:lpstr>ИНН</vt:lpstr>
      <vt:lpstr>корсчет</vt:lpstr>
      <vt:lpstr>МФО</vt:lpstr>
      <vt:lpstr>Орг_1</vt:lpstr>
      <vt:lpstr>суратхисоб</vt:lpstr>
      <vt:lpstr>ташкилот</vt:lpstr>
    </vt:vector>
  </TitlesOfParts>
  <Company>АООТ "Анзобский ГОК"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Поручения</dc:title>
  <dc:creator>Нишон Ниёзи</dc:creator>
  <cp:lastModifiedBy>Гусев Александр Валентинович</cp:lastModifiedBy>
  <cp:lastPrinted>2011-12-08T12:54:39Z</cp:lastPrinted>
  <dcterms:created xsi:type="dcterms:W3CDTF">2001-05-28T10:06:02Z</dcterms:created>
  <dcterms:modified xsi:type="dcterms:W3CDTF">2011-12-09T07:03:51Z</dcterms:modified>
</cp:coreProperties>
</file>