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 activeTab="1"/>
  </bookViews>
  <sheets>
    <sheet name="Платежи" sheetId="1" r:id="rId1"/>
    <sheet name="Контроль остатков" sheetId="4" r:id="rId2"/>
  </sheets>
  <externalReferences>
    <externalReference r:id="rId3"/>
    <externalReference r:id="rId4"/>
  </externalReferences>
  <definedNames>
    <definedName name="_xlnm._FilterDatabase" localSheetId="0" hidden="1">Платежи!$A$1:$XER$94</definedName>
    <definedName name="валюта" localSheetId="1">[1]Memo!$AH$2:$AH$4</definedName>
    <definedName name="валюта">[2]Memo!$AH$2:$AH$4</definedName>
    <definedName name="вид_оборота">[2]Memo!$T$2:$T$4</definedName>
    <definedName name="вид_опер" localSheetId="1">[1]Memo!$Y$2:$Y$11</definedName>
    <definedName name="вид_опер">[2]Memo!$Y$2:$Y$11</definedName>
    <definedName name="нач_опл" localSheetId="1">[1]fix!$C$6</definedName>
    <definedName name="нач_опл">[2]fix!$C$6</definedName>
    <definedName name="начислено" localSheetId="1">[1]Memo!$AG$2:$AG$3</definedName>
    <definedName name="начислено">[2]Memo!$AG$2:$AG$3</definedName>
    <definedName name="орг" localSheetId="1">[1]Memo!$G$2:$G$11</definedName>
    <definedName name="орг">[2]Memo!$G$2:$G$20</definedName>
    <definedName name="Отв" localSheetId="1">[1]Memo!$D$2:$D$40</definedName>
    <definedName name="Отв">[2]Memo!$D$2:$D$40</definedName>
    <definedName name="Проект" localSheetId="1">[1]Memo!$F$2:$F$70</definedName>
    <definedName name="Проект">[2]Memo!$F$2:$F$103</definedName>
    <definedName name="состояние" localSheetId="1">[1]Memo!$P$2:$P$7</definedName>
    <definedName name="состояние">[2]Memo!$P$2:$P$7</definedName>
    <definedName name="статьи_ДДС" localSheetId="1">[1]Memo!$J$2:$J$67</definedName>
    <definedName name="статьи_ДДС">[2]Memo!$J$2:$J$76</definedName>
    <definedName name="форма_опл" localSheetId="1">[1]Memo!$N$2:$N$3</definedName>
    <definedName name="форма_опл">[2]Memo!$N$2:$N$3</definedName>
    <definedName name="ЦФО" localSheetId="1">[1]Memo!$E$2:$E$12</definedName>
    <definedName name="ЦФО">[2]Memo!$E$2:$E$12</definedName>
  </definedNames>
  <calcPr calcId="145621"/>
</workbook>
</file>

<file path=xl/calcChain.xml><?xml version="1.0" encoding="utf-8"?>
<calcChain xmlns="http://schemas.openxmlformats.org/spreadsheetml/2006/main">
  <c r="D4" i="4" l="1"/>
  <c r="E4" i="4"/>
  <c r="F4" i="4"/>
  <c r="C4" i="4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2" i="1"/>
  <c r="B3" i="4" l="1"/>
  <c r="D1" i="4"/>
  <c r="D3" i="4" l="1"/>
  <c r="E3" i="4"/>
  <c r="F3" i="4"/>
  <c r="G4" i="4" l="1"/>
  <c r="C3" i="4"/>
  <c r="G3" i="4"/>
</calcChain>
</file>

<file path=xl/sharedStrings.xml><?xml version="1.0" encoding="utf-8"?>
<sst xmlns="http://schemas.openxmlformats.org/spreadsheetml/2006/main" count="390" uniqueCount="30">
  <si>
    <t>безнал</t>
  </si>
  <si>
    <t>БХ_ПСБ</t>
  </si>
  <si>
    <t>факт</t>
  </si>
  <si>
    <t>Расход</t>
  </si>
  <si>
    <t>Расход фактБХ_ПСБ32012</t>
  </si>
  <si>
    <t>БХ_Псб</t>
  </si>
  <si>
    <t>Расход фактБХ_Псб32012</t>
  </si>
  <si>
    <t>Приход</t>
  </si>
  <si>
    <t>Приход фактБХ_ПСБ32012</t>
  </si>
  <si>
    <t>Приход (Прочее)</t>
  </si>
  <si>
    <t>Приход (Прочее) фактБХ_ПСБ32012</t>
  </si>
  <si>
    <t>Расход фактБХ_Псб42012</t>
  </si>
  <si>
    <t>Приход фактБХ_ПСБ42012</t>
  </si>
  <si>
    <t>Приход (Прочее) фактБХ_ПСБ42012</t>
  </si>
  <si>
    <t>Расход (Прочее)</t>
  </si>
  <si>
    <t>Расход (Прочее) фактБХ_Псб42012</t>
  </si>
  <si>
    <t>Расход фактБХ_ПСБ42012</t>
  </si>
  <si>
    <t>Сумма платежа</t>
  </si>
  <si>
    <t>Форма оплаты</t>
  </si>
  <si>
    <t>Счет(банк)</t>
  </si>
  <si>
    <t>Дата исполнения</t>
  </si>
  <si>
    <t>план\факт</t>
  </si>
  <si>
    <t>Год начисления</t>
  </si>
  <si>
    <t>СЦЕПИТЬ</t>
  </si>
  <si>
    <t>месяц</t>
  </si>
  <si>
    <t>Остатки на начало месяца</t>
  </si>
  <si>
    <t>Остатки на конец месяца</t>
  </si>
  <si>
    <t>Задача следующая - в ячейке G4 нужно получить значение не в целом за месяц а на определенную дату нарастающим итогом</t>
  </si>
  <si>
    <t>Тоесть внеся на 1 число месяца входящий остаток, нужно чтобы считались обороты с первого числа месяца по текущее указанное в ячейке С1.</t>
  </si>
  <si>
    <t>На данный момент формулы в ячейках С1-F4 суммируют весь месяц, а хотелось бы подтягивать значения только за определенный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</si>
</sst>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mmm\ 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4" fontId="0" fillId="0" borderId="1" xfId="0" applyNumberFormat="1" applyBorder="1"/>
    <xf numFmtId="14" fontId="1" fillId="0" borderId="0" xfId="1" applyNumberFormat="1"/>
    <xf numFmtId="0" fontId="1" fillId="0" borderId="0" xfId="1"/>
    <xf numFmtId="0" fontId="3" fillId="0" borderId="0" xfId="1" applyFont="1"/>
    <xf numFmtId="4" fontId="1" fillId="0" borderId="0" xfId="1" applyNumberFormat="1"/>
    <xf numFmtId="0" fontId="1" fillId="0" borderId="2" xfId="1" applyBorder="1"/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1" fillId="0" borderId="6" xfId="1" applyBorder="1"/>
    <xf numFmtId="4" fontId="4" fillId="0" borderId="7" xfId="1" applyNumberFormat="1" applyFont="1" applyBorder="1" applyAlignment="1">
      <alignment horizontal="center"/>
    </xf>
    <xf numFmtId="0" fontId="1" fillId="0" borderId="0" xfId="1" applyFill="1"/>
    <xf numFmtId="0" fontId="5" fillId="0" borderId="8" xfId="1" applyFont="1" applyFill="1" applyBorder="1"/>
    <xf numFmtId="4" fontId="5" fillId="0" borderId="9" xfId="1" applyNumberFormat="1" applyFont="1" applyFill="1" applyBorder="1"/>
    <xf numFmtId="4" fontId="5" fillId="0" borderId="10" xfId="1" applyNumberFormat="1" applyFont="1" applyFill="1" applyBorder="1"/>
    <xf numFmtId="164" fontId="1" fillId="0" borderId="0" xfId="1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User\&#1056;&#1072;&#1073;&#1086;&#1095;&#1080;&#1081;%20&#1089;&#1090;&#1086;&#1083;\&#1044;&#1072;&#1085;&#1085;&#1099;&#1077;%20&#1086;%20&#1087;&#1083;&#1072;&#1090;&#1077;&#1078;&#1072;&#1093;%202011&#1075;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nance_department\01%20&#1050;&#1072;&#1079;&#1085;&#1072;&#1095;&#1077;&#1081;&#1089;&#1090;&#1074;&#1086;\&#1044;&#1072;&#1085;&#1085;&#1099;&#1077;%20&#1086;%20&#1087;&#1083;&#1072;&#1090;&#1077;&#1078;&#1072;&#1093;%202011&#1075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расходы"/>
      <sheetName val="План,факт"/>
      <sheetName val="Календарь"/>
      <sheetName val="2011"/>
      <sheetName val="Memo"/>
      <sheetName val="fix"/>
      <sheetName val="1"/>
      <sheetName val="Курсы валют"/>
      <sheetName val="Заявка"/>
      <sheetName val="Лист1"/>
      <sheetName val="Контроль остатков"/>
    </sheetNames>
    <sheetDataSet>
      <sheetData sheetId="0" refreshError="1"/>
      <sheetData sheetId="1" refreshError="1"/>
      <sheetData sheetId="2" refreshError="1"/>
      <sheetData sheetId="3"/>
      <sheetData sheetId="4">
        <row r="2">
          <cell r="D2" t="str">
            <v>Абрамов (ИМ)</v>
          </cell>
          <cell r="E2" t="str">
            <v>Продажи</v>
          </cell>
          <cell r="F2" t="str">
            <v>HR</v>
          </cell>
          <cell r="G2" t="str">
            <v>БХ</v>
          </cell>
          <cell r="J2" t="str">
            <v>аренда (прочее)</v>
          </cell>
          <cell r="N2" t="str">
            <v>безнал</v>
          </cell>
          <cell r="P2" t="str">
            <v>подготовлен</v>
          </cell>
          <cell r="Y2" t="str">
            <v>оплата поставщику</v>
          </cell>
          <cell r="AG2" t="str">
            <v>начислено</v>
          </cell>
          <cell r="AH2" t="str">
            <v>USD</v>
          </cell>
        </row>
        <row r="3">
          <cell r="D3" t="str">
            <v>Акулов (БХ)</v>
          </cell>
          <cell r="E3" t="str">
            <v>ДИР</v>
          </cell>
          <cell r="F3" t="str">
            <v>Альметьевск-Панорама</v>
          </cell>
          <cell r="G3" t="str">
            <v>ПИ-С</v>
          </cell>
          <cell r="J3" t="str">
            <v>аренда магазинов</v>
          </cell>
          <cell r="N3" t="str">
            <v>нал</v>
          </cell>
          <cell r="P3" t="str">
            <v>согласован ФО</v>
          </cell>
          <cell r="Y3" t="str">
            <v>выплата заработной платы</v>
          </cell>
          <cell r="AG3" t="str">
            <v>оплачено</v>
          </cell>
          <cell r="AH3" t="str">
            <v>EUR</v>
          </cell>
        </row>
        <row r="4">
          <cell r="D4" t="str">
            <v>Аникеев (ИМ)</v>
          </cell>
          <cell r="E4" t="str">
            <v>ФО</v>
          </cell>
          <cell r="F4" t="str">
            <v>Барнаул-Европа</v>
          </cell>
          <cell r="G4" t="str">
            <v>ВИ</v>
          </cell>
          <cell r="J4" t="str">
            <v>банковские услуги</v>
          </cell>
          <cell r="P4" t="str">
            <v>согласован ЦФО</v>
          </cell>
          <cell r="Y4" t="str">
            <v>выдача денежных средств подотчетнику</v>
          </cell>
          <cell r="AH4" t="str">
            <v>руб.</v>
          </cell>
        </row>
        <row r="5">
          <cell r="D5" t="str">
            <v>Аристов (ИМ)</v>
          </cell>
          <cell r="E5" t="str">
            <v>HR</v>
          </cell>
          <cell r="F5" t="str">
            <v>бухгалтерия</v>
          </cell>
          <cell r="G5" t="str">
            <v>ИС</v>
          </cell>
          <cell r="J5" t="str">
            <v>Взносы учредителей</v>
          </cell>
          <cell r="P5" t="str">
            <v>утвержден ГД</v>
          </cell>
          <cell r="Y5" t="str">
            <v>возврат денежных средств подотчетником</v>
          </cell>
        </row>
        <row r="6">
          <cell r="D6" t="str">
            <v>Арцибашева (ИМ)</v>
          </cell>
          <cell r="E6" t="str">
            <v>ЮО</v>
          </cell>
          <cell r="F6" t="str">
            <v>Волгоград-Диамант</v>
          </cell>
          <cell r="G6" t="str">
            <v>ВИ-Ю</v>
          </cell>
          <cell r="J6" t="str">
            <v>Возврат кредитов и займов</v>
          </cell>
          <cell r="P6" t="str">
            <v>к оплате</v>
          </cell>
          <cell r="Y6" t="str">
            <v>поступления от филиалов</v>
          </cell>
        </row>
        <row r="7">
          <cell r="D7" t="str">
            <v>Богданова (ИМ)</v>
          </cell>
          <cell r="E7" t="str">
            <v>ОР</v>
          </cell>
          <cell r="F7" t="str">
            <v>Волгоград-Европа СитиМолл</v>
          </cell>
          <cell r="G7" t="str">
            <v>ГЛ</v>
          </cell>
          <cell r="J7" t="str">
            <v>Возврат кредитов и займов (ВНУТРЕННИЕ)</v>
          </cell>
          <cell r="P7" t="str">
            <v>исполнен</v>
          </cell>
          <cell r="Y7" t="str">
            <v>перевод на другой счет организации</v>
          </cell>
        </row>
        <row r="8">
          <cell r="D8" t="str">
            <v>Воргунов (БХ)</v>
          </cell>
          <cell r="E8" t="str">
            <v>ИТ_КРО</v>
          </cell>
          <cell r="F8" t="str">
            <v>Вологда-Мармелад</v>
          </cell>
          <cell r="G8" t="str">
            <v>ГП</v>
          </cell>
          <cell r="J8" t="str">
            <v>Погашение кредитов и займов (ВНУТРЕННИЕ)</v>
          </cell>
          <cell r="Y8" t="str">
            <v>приход денежных средств розничная выручка</v>
          </cell>
        </row>
        <row r="9">
          <cell r="D9" t="str">
            <v>Гладкова (БХ)</v>
          </cell>
          <cell r="E9" t="str">
            <v>ОМ</v>
          </cell>
          <cell r="F9" t="str">
            <v>Воронеж-Арена</v>
          </cell>
          <cell r="G9" t="str">
            <v>ИМ</v>
          </cell>
          <cell r="J9" t="str">
            <v>вспомогательное оборудование и расходные материалы</v>
          </cell>
          <cell r="Y9" t="str">
            <v>погашение кредитов и займов</v>
          </cell>
        </row>
        <row r="10">
          <cell r="D10" t="str">
            <v>Дроздова (ИМ)</v>
          </cell>
          <cell r="E10" t="str">
            <v>ОЗ</v>
          </cell>
          <cell r="F10" t="str">
            <v>Воронеж-Галерея Чижова</v>
          </cell>
          <cell r="J10" t="str">
            <v>Вывески</v>
          </cell>
          <cell r="Y10" t="str">
            <v>поступление кредитных и заемных средств</v>
          </cell>
        </row>
        <row r="11">
          <cell r="D11" t="str">
            <v>Директор магазина</v>
          </cell>
          <cell r="E11" t="str">
            <v>ОЛ</v>
          </cell>
          <cell r="F11" t="str">
            <v>Воронеж-офис</v>
          </cell>
          <cell r="J11" t="str">
            <v>Выплата дивидендов</v>
          </cell>
          <cell r="Y11" t="str">
            <v>выплата дивидендов</v>
          </cell>
        </row>
        <row r="12">
          <cell r="D12" t="str">
            <v>Ефименков (БХ)</v>
          </cell>
          <cell r="E12" t="str">
            <v>ИМ</v>
          </cell>
          <cell r="F12" t="str">
            <v>Дмитров-Торговый Квартал</v>
          </cell>
          <cell r="J12" t="str">
            <v xml:space="preserve">Выплаты учредителям </v>
          </cell>
        </row>
        <row r="13">
          <cell r="D13" t="str">
            <v>Зайцева (БХ)</v>
          </cell>
          <cell r="F13" t="str">
            <v>Екатеринбург-КомсоМолл</v>
          </cell>
          <cell r="J13" t="str">
            <v>Доставка товара</v>
          </cell>
        </row>
        <row r="14">
          <cell r="D14" t="str">
            <v>Залалтдинова (БХ)</v>
          </cell>
          <cell r="F14" t="str">
            <v>Железнодорожный-Эдельвейс</v>
          </cell>
          <cell r="J14" t="str">
            <v>Покупка активов</v>
          </cell>
        </row>
        <row r="15">
          <cell r="D15" t="str">
            <v>Калмыкова (ИМ)</v>
          </cell>
          <cell r="F15" t="str">
            <v>Иваново-Евроленд</v>
          </cell>
          <cell r="J15" t="str">
            <v>ЕНВД</v>
          </cell>
        </row>
        <row r="16">
          <cell r="D16" t="str">
            <v>Куличкина (ИМ)</v>
          </cell>
          <cell r="F16" t="str">
            <v>Иваново-Серебряный город</v>
          </cell>
          <cell r="J16" t="str">
            <v>Займы выданные (ВНУТРЕННИЕ)</v>
          </cell>
        </row>
        <row r="17">
          <cell r="D17" t="str">
            <v>Краснов (ИМ)</v>
          </cell>
          <cell r="F17" t="str">
            <v>интернет-магазин</v>
          </cell>
          <cell r="J17" t="str">
            <v>Займы полученные (ВНУТРЕННИЕ)</v>
          </cell>
        </row>
        <row r="18">
          <cell r="D18" t="str">
            <v>Круглова (ИМ)</v>
          </cell>
          <cell r="F18" t="str">
            <v>Казань-Южный (Ашан)</v>
          </cell>
          <cell r="J18" t="str">
            <v>Имущественные права</v>
          </cell>
        </row>
        <row r="19">
          <cell r="D19" t="str">
            <v>Люликов (ИМ)</v>
          </cell>
          <cell r="F19" t="str">
            <v>Калуга-ХХI век</v>
          </cell>
          <cell r="J19" t="str">
            <v>интернет-маркетинг</v>
          </cell>
        </row>
        <row r="20">
          <cell r="D20" t="str">
            <v>Макаревский (ИМ)</v>
          </cell>
          <cell r="F20" t="str">
            <v>Кострома-Коллаж</v>
          </cell>
          <cell r="J20" t="str">
            <v>командировки</v>
          </cell>
        </row>
        <row r="21">
          <cell r="D21" t="str">
            <v>Никитенко (н/о)</v>
          </cell>
          <cell r="F21" t="str">
            <v>Краснодар-Магнит</v>
          </cell>
          <cell r="J21" t="str">
            <v>коммунальные услуги</v>
          </cell>
        </row>
        <row r="22">
          <cell r="D22" t="str">
            <v>Парамонов (ИМ)</v>
          </cell>
          <cell r="F22" t="str">
            <v>Краснодар-Мегамолл СБС</v>
          </cell>
          <cell r="J22" t="str">
            <v>Кредиты и займы полученные</v>
          </cell>
        </row>
        <row r="23">
          <cell r="D23" t="str">
            <v>Петров (БХ)</v>
          </cell>
          <cell r="F23" t="str">
            <v>Краснодар-МедиаПлаза</v>
          </cell>
          <cell r="J23" t="str">
            <v>маркетинг (прочее)</v>
          </cell>
        </row>
        <row r="24">
          <cell r="D24" t="str">
            <v>Петрухин (ИМ)</v>
          </cell>
          <cell r="F24" t="str">
            <v>Краснодар-Офис</v>
          </cell>
          <cell r="J24" t="str">
            <v>маркетинговые услуги</v>
          </cell>
        </row>
        <row r="25">
          <cell r="D25" t="str">
            <v>Поляков (ИМ)</v>
          </cell>
          <cell r="F25" t="str">
            <v>КРО</v>
          </cell>
          <cell r="J25" t="str">
            <v>Мебель и торговое оборудование</v>
          </cell>
        </row>
        <row r="26">
          <cell r="D26" t="str">
            <v>Сафроненков (ИМ)</v>
          </cell>
          <cell r="F26" t="str">
            <v>Курск-Пушкинский</v>
          </cell>
          <cell r="J26" t="str">
            <v>налог на имущество</v>
          </cell>
        </row>
        <row r="27">
          <cell r="D27" t="str">
            <v>Соловьев (ИМ)</v>
          </cell>
          <cell r="F27" t="str">
            <v>Липецк-Европа</v>
          </cell>
          <cell r="J27" t="str">
            <v>Налог на прибыль (единый налог)</v>
          </cell>
        </row>
        <row r="28">
          <cell r="D28" t="str">
            <v>Сонин (ИМ)</v>
          </cell>
          <cell r="F28" t="str">
            <v>Лобня-Поворот</v>
          </cell>
          <cell r="J28" t="str">
            <v>налоги с ФОТ</v>
          </cell>
        </row>
        <row r="29">
          <cell r="D29" t="str">
            <v>Стахеев (ИМ)</v>
          </cell>
          <cell r="F29" t="str">
            <v>Москва - Черемушки</v>
          </cell>
          <cell r="J29" t="str">
            <v>НДС</v>
          </cell>
        </row>
        <row r="30">
          <cell r="D30" t="str">
            <v>Сушилин (ИМ)</v>
          </cell>
          <cell r="F30" t="str">
            <v>Москва-Аэробус</v>
          </cell>
          <cell r="J30" t="str">
            <v>НДФЛ</v>
          </cell>
        </row>
        <row r="31">
          <cell r="D31" t="str">
            <v>Тихонов (БХ)</v>
          </cell>
          <cell r="F31" t="str">
            <v>Москва-Горбушка</v>
          </cell>
          <cell r="J31" t="str">
            <v>общехозяйственные расходы</v>
          </cell>
        </row>
        <row r="32">
          <cell r="D32" t="str">
            <v>Травин (ИМ)</v>
          </cell>
          <cell r="F32" t="str">
            <v>Москва-ЕвроПарк</v>
          </cell>
          <cell r="J32" t="str">
            <v>Операционные расходы</v>
          </cell>
        </row>
        <row r="33">
          <cell r="D33" t="str">
            <v>Трофимова (ИМ)</v>
          </cell>
          <cell r="F33" t="str">
            <v>Нарофоминск-Серпантин</v>
          </cell>
          <cell r="J33" t="str">
            <v>Оплата товара</v>
          </cell>
        </row>
        <row r="34">
          <cell r="D34" t="str">
            <v>Ульянов (ИМ)</v>
          </cell>
          <cell r="F34" t="str">
            <v>Нижневартовск-Торговый Квартал</v>
          </cell>
          <cell r="J34" t="str">
            <v>оплата труда</v>
          </cell>
        </row>
        <row r="35">
          <cell r="D35" t="str">
            <v>Юдаева (БХ)</v>
          </cell>
          <cell r="F35" t="str">
            <v>Новосибирск-Континент</v>
          </cell>
          <cell r="J35" t="str">
            <v>Перечисления в филиалы</v>
          </cell>
        </row>
        <row r="36">
          <cell r="D36" t="str">
            <v>Юдаков (ИМ)</v>
          </cell>
          <cell r="F36" t="str">
            <v>Новосибирск-МЕГА</v>
          </cell>
          <cell r="J36" t="str">
            <v>Перечисления на конвертацию/подотчет</v>
          </cell>
        </row>
        <row r="37">
          <cell r="D37" t="str">
            <v>Яковлева (БХ)</v>
          </cell>
          <cell r="F37" t="str">
            <v>Новосибирск-Офис</v>
          </cell>
          <cell r="J37" t="str">
            <v>подбор и обучение персонала</v>
          </cell>
        </row>
        <row r="38">
          <cell r="D38" t="str">
            <v>Цуриков (ИМ)</v>
          </cell>
          <cell r="F38" t="str">
            <v>Новосибирск-Роял Парк</v>
          </cell>
          <cell r="J38" t="str">
            <v>Поступления от филиалов</v>
          </cell>
        </row>
        <row r="39">
          <cell r="D39" t="str">
            <v>Корректор</v>
          </cell>
          <cell r="F39" t="str">
            <v>Новосибирск-Сибирский Молл</v>
          </cell>
          <cell r="J39" t="str">
            <v>Поступления с конвертации/возврат подотчета</v>
          </cell>
        </row>
        <row r="40">
          <cell r="D40" t="str">
            <v>Алексей (художник)</v>
          </cell>
          <cell r="F40" t="str">
            <v>Ногинск-Богородский</v>
          </cell>
          <cell r="J40" t="str">
            <v>Представительские расходы, расходы на продажи</v>
          </cell>
        </row>
        <row r="41">
          <cell r="F41" t="str">
            <v>Омск-МЕГА</v>
          </cell>
          <cell r="J41" t="str">
            <v>премии и бонусы</v>
          </cell>
        </row>
        <row r="42">
          <cell r="F42" t="str">
            <v>отдел закупок</v>
          </cell>
          <cell r="J42" t="str">
            <v>Продажа активов</v>
          </cell>
        </row>
        <row r="43">
          <cell r="F43" t="str">
            <v>отдел ИТ</v>
          </cell>
          <cell r="J43" t="str">
            <v>Продажи</v>
          </cell>
        </row>
        <row r="44">
          <cell r="F44" t="str">
            <v>отдел логистики</v>
          </cell>
          <cell r="J44" t="str">
            <v>профессиональные и юридические услуги</v>
          </cell>
        </row>
        <row r="45">
          <cell r="F45" t="str">
            <v>отдел маркетинга</v>
          </cell>
          <cell r="J45" t="str">
            <v>Проценты полученные по займам (ВНУТРЕННИЕ)</v>
          </cell>
        </row>
        <row r="46">
          <cell r="F46" t="str">
            <v>отдел развития</v>
          </cell>
          <cell r="J46" t="str">
            <v>Проценты оплаченные по займам (ВНУТРЕННИЕ)</v>
          </cell>
        </row>
        <row r="47">
          <cell r="F47" t="str">
            <v>отдел рекламация и брака</v>
          </cell>
          <cell r="J47" t="str">
            <v>прочие налоги</v>
          </cell>
        </row>
        <row r="48">
          <cell r="F48" t="str">
            <v>отдел ценообразования</v>
          </cell>
          <cell r="J48" t="str">
            <v>Прочие поступления</v>
          </cell>
        </row>
        <row r="49">
          <cell r="F49" t="str">
            <v>Офис</v>
          </cell>
          <cell r="J49" t="str">
            <v>Прочие поступления по инвестиционной деятельности</v>
          </cell>
        </row>
        <row r="50">
          <cell r="F50" t="str">
            <v>Пермь-Колизей Синема</v>
          </cell>
          <cell r="J50" t="str">
            <v>Прочие поступления по финансовой деятельности</v>
          </cell>
        </row>
        <row r="51">
          <cell r="F51" t="str">
            <v>Продажи</v>
          </cell>
          <cell r="J51" t="str">
            <v>Прочие расходы</v>
          </cell>
        </row>
        <row r="52">
          <cell r="F52" t="str">
            <v>Ростов-на-Дону-Золотой Вавилон</v>
          </cell>
          <cell r="J52" t="str">
            <v>прочие расходы на персонал</v>
          </cell>
        </row>
        <row r="53">
          <cell r="F53" t="str">
            <v>Самара-Космопорт</v>
          </cell>
          <cell r="J53" t="str">
            <v>расходы на безопасность</v>
          </cell>
        </row>
        <row r="54">
          <cell r="F54" t="str">
            <v>Самара-Мега</v>
          </cell>
          <cell r="J54" t="str">
            <v>расходы на инкассацию</v>
          </cell>
        </row>
        <row r="55">
          <cell r="F55" t="str">
            <v>Саратов-Мой Новый</v>
          </cell>
          <cell r="J55" t="str">
            <v>реклама</v>
          </cell>
        </row>
        <row r="56">
          <cell r="F56" t="str">
            <v>Саратов-Триумф Молл</v>
          </cell>
          <cell r="J56" t="str">
            <v>рекламное оборудование</v>
          </cell>
        </row>
        <row r="57">
          <cell r="F57" t="str">
            <v>Тверь-Рубин</v>
          </cell>
          <cell r="J57" t="str">
            <v>Реконструкция и ремонт</v>
          </cell>
        </row>
        <row r="58">
          <cell r="F58" t="str">
            <v>Тольятти-Русь-на-Волге</v>
          </cell>
          <cell r="J58" t="str">
            <v>роялти</v>
          </cell>
        </row>
        <row r="59">
          <cell r="F59" t="str">
            <v>Тула-Гостиный двор</v>
          </cell>
          <cell r="J59" t="str">
            <v>Системы безопасности</v>
          </cell>
        </row>
        <row r="60">
          <cell r="F60" t="str">
            <v>Ульяновск-Самолет</v>
          </cell>
          <cell r="J60" t="str">
            <v>содержание  оборудования и ПО</v>
          </cell>
        </row>
        <row r="61">
          <cell r="F61" t="str">
            <v>Уфа -Мега</v>
          </cell>
          <cell r="J61" t="str">
            <v>страховка</v>
          </cell>
        </row>
        <row r="62">
          <cell r="F62" t="str">
            <v>Уфа -Центральный</v>
          </cell>
          <cell r="J62" t="str">
            <v>Таможенные пошлины и сборы</v>
          </cell>
        </row>
        <row r="63">
          <cell r="F63" t="str">
            <v>финансовый отдел</v>
          </cell>
          <cell r="J63" t="str">
            <v>текущий ремонт</v>
          </cell>
        </row>
        <row r="64">
          <cell r="F64" t="str">
            <v>Фрязино</v>
          </cell>
          <cell r="J64" t="str">
            <v>Техника</v>
          </cell>
        </row>
        <row r="65">
          <cell r="F65" t="str">
            <v>Чебоксары-Каскад</v>
          </cell>
          <cell r="J65" t="str">
            <v>Упаковка, материалы и комплектующие</v>
          </cell>
        </row>
        <row r="66">
          <cell r="F66" t="str">
            <v>Череповец-Июнь</v>
          </cell>
          <cell r="J66" t="str">
            <v>услуги связи, интернет</v>
          </cell>
        </row>
        <row r="67">
          <cell r="F67" t="str">
            <v>Энгельс-Лазурный</v>
          </cell>
          <cell r="J67" t="str">
            <v>эксплуатационные услуги</v>
          </cell>
        </row>
        <row r="68">
          <cell r="F68" t="str">
            <v>юридический отдел</v>
          </cell>
        </row>
        <row r="69">
          <cell r="F69" t="str">
            <v>Ярославль-Альтаир</v>
          </cell>
        </row>
        <row r="70">
          <cell r="F70" t="str">
            <v>Ярославль-Вернисаж</v>
          </cell>
        </row>
      </sheetData>
      <sheetData sheetId="5">
        <row r="6">
          <cell r="C6" t="str">
            <v>начислено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расходы"/>
      <sheetName val="План,факт"/>
      <sheetName val="Календарь"/>
      <sheetName val="Оплата ИТ"/>
      <sheetName val="2011"/>
      <sheetName val="Memo"/>
      <sheetName val="fix"/>
      <sheetName val="Курсы валют"/>
      <sheetName val="Заявка"/>
      <sheetName val="Процент инкасс"/>
      <sheetName val="Лист2"/>
      <sheetName val="Контроль остатков"/>
      <sheetName val="ИТ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Абрамов (ИМ)</v>
          </cell>
          <cell r="E2" t="str">
            <v>Продажи</v>
          </cell>
          <cell r="F2" t="str">
            <v>HR</v>
          </cell>
          <cell r="G2" t="str">
            <v>БХ</v>
          </cell>
          <cell r="J2" t="str">
            <v>аренда (прочее)</v>
          </cell>
          <cell r="N2" t="str">
            <v>безнал</v>
          </cell>
          <cell r="P2" t="str">
            <v>подготовлен</v>
          </cell>
          <cell r="T2" t="str">
            <v>внешн</v>
          </cell>
          <cell r="Y2" t="str">
            <v>оплата поставщику</v>
          </cell>
          <cell r="AG2" t="str">
            <v>начислено</v>
          </cell>
          <cell r="AH2" t="str">
            <v>USD</v>
          </cell>
        </row>
        <row r="3">
          <cell r="D3" t="str">
            <v>Акулов (БХ)</v>
          </cell>
          <cell r="E3" t="str">
            <v>ДИР</v>
          </cell>
          <cell r="F3" t="str">
            <v>Альметьевск-Панорама</v>
          </cell>
          <cell r="G3" t="str">
            <v>ПИ-С</v>
          </cell>
          <cell r="J3" t="str">
            <v>аренда магазинов</v>
          </cell>
          <cell r="N3" t="str">
            <v>нал</v>
          </cell>
          <cell r="P3" t="str">
            <v>согласован ФО</v>
          </cell>
          <cell r="T3" t="str">
            <v>внутр</v>
          </cell>
          <cell r="Y3" t="str">
            <v>выплата заработной платы</v>
          </cell>
          <cell r="AG3" t="str">
            <v>оплачено</v>
          </cell>
          <cell r="AH3" t="str">
            <v>EUR</v>
          </cell>
        </row>
        <row r="4">
          <cell r="D4" t="str">
            <v>Аникеев (ИМ)</v>
          </cell>
          <cell r="E4" t="str">
            <v>ФО</v>
          </cell>
          <cell r="F4" t="str">
            <v>Астрахань-Ярмарка</v>
          </cell>
          <cell r="G4" t="str">
            <v>ВИ</v>
          </cell>
          <cell r="J4" t="str">
            <v>банковские услуги</v>
          </cell>
          <cell r="P4" t="str">
            <v>согласован ЦФО</v>
          </cell>
          <cell r="T4" t="str">
            <v>альт</v>
          </cell>
          <cell r="Y4" t="str">
            <v>выдача денежных средств подотчетнику</v>
          </cell>
          <cell r="AH4" t="str">
            <v>руб.</v>
          </cell>
        </row>
        <row r="5">
          <cell r="D5" t="str">
            <v>Аристов (ИМ)</v>
          </cell>
          <cell r="E5" t="str">
            <v>HR</v>
          </cell>
          <cell r="F5" t="str">
            <v>Барнаул-Европа</v>
          </cell>
          <cell r="G5" t="str">
            <v>ИС</v>
          </cell>
          <cell r="J5" t="str">
            <v>Взнос наличных на р/сч, в кассу организации, возврат подотчета</v>
          </cell>
          <cell r="P5" t="str">
            <v>утвержден ГД</v>
          </cell>
          <cell r="Y5" t="str">
            <v>возврат денежных средств подотчетником</v>
          </cell>
        </row>
        <row r="6">
          <cell r="D6" t="str">
            <v>Арцибашева (ИМ)</v>
          </cell>
          <cell r="E6" t="str">
            <v>ЮО</v>
          </cell>
          <cell r="F6" t="str">
            <v>Барнаул-Весна</v>
          </cell>
          <cell r="G6" t="str">
            <v>ВЮ</v>
          </cell>
          <cell r="J6" t="str">
            <v>Взносы учредителей</v>
          </cell>
          <cell r="P6" t="str">
            <v>к оплате</v>
          </cell>
          <cell r="Y6" t="str">
            <v>поступления от филиалов</v>
          </cell>
        </row>
        <row r="7">
          <cell r="D7" t="str">
            <v>Богданова (ИМ)</v>
          </cell>
          <cell r="E7" t="str">
            <v>ОР</v>
          </cell>
          <cell r="F7" t="str">
            <v>бухгалтерия</v>
          </cell>
          <cell r="G7" t="str">
            <v>ГЛ</v>
          </cell>
          <cell r="J7" t="str">
            <v>Возврат и получение кредитов и займов (внешние)</v>
          </cell>
          <cell r="P7" t="str">
            <v>исполнен</v>
          </cell>
          <cell r="Y7" t="str">
            <v>перевод на другой счет организации</v>
          </cell>
        </row>
        <row r="8">
          <cell r="D8" t="str">
            <v>Воргунов (БХ)</v>
          </cell>
          <cell r="E8" t="str">
            <v>ИТ_КРО</v>
          </cell>
          <cell r="F8" t="str">
            <v>Волгоград-Диамант</v>
          </cell>
          <cell r="G8" t="str">
            <v>ГП</v>
          </cell>
          <cell r="J8" t="str">
            <v>Возврат и получение кредитов и займов (внутренние)</v>
          </cell>
          <cell r="Y8" t="str">
            <v>приход денежных средств розничная выручка</v>
          </cell>
        </row>
        <row r="9">
          <cell r="D9" t="str">
            <v>Гладкова (БХ)</v>
          </cell>
          <cell r="E9" t="str">
            <v>ОМ</v>
          </cell>
          <cell r="F9" t="str">
            <v>Волгоград-Европа СитиМолл</v>
          </cell>
          <cell r="G9" t="str">
            <v>ТИ</v>
          </cell>
          <cell r="J9" t="str">
            <v>вспомогательное оборудование и расходные материалы</v>
          </cell>
          <cell r="Y9" t="str">
            <v>погашение кредитов и займов</v>
          </cell>
        </row>
        <row r="10">
          <cell r="D10" t="str">
            <v>Дроздова (ИМ)</v>
          </cell>
          <cell r="E10" t="str">
            <v>ОЗ</v>
          </cell>
          <cell r="F10" t="str">
            <v>Волгоград-КомсоМолл</v>
          </cell>
          <cell r="G10" t="str">
            <v>ГЗ-М</v>
          </cell>
          <cell r="J10" t="str">
            <v>Вспомогательное оборудование и расходные материалы (инвестиции)</v>
          </cell>
          <cell r="Y10" t="str">
            <v>поступление кредитных и заемных средств</v>
          </cell>
        </row>
        <row r="11">
          <cell r="D11" t="str">
            <v>Директор магазина</v>
          </cell>
          <cell r="E11" t="str">
            <v>ОЛ</v>
          </cell>
          <cell r="F11" t="str">
            <v>Вологда-Мармелад</v>
          </cell>
          <cell r="G11" t="str">
            <v>ИП</v>
          </cell>
          <cell r="J11" t="str">
            <v>Вывески</v>
          </cell>
          <cell r="Y11" t="str">
            <v>выплата дивидендов</v>
          </cell>
        </row>
        <row r="12">
          <cell r="D12" t="str">
            <v>Ефименков (БХ)</v>
          </cell>
          <cell r="E12" t="str">
            <v>ИМ</v>
          </cell>
          <cell r="F12" t="str">
            <v>Вологда-РИО</v>
          </cell>
          <cell r="G12" t="str">
            <v>ГЗ</v>
          </cell>
          <cell r="J12" t="str">
            <v>Выплата дивидендов</v>
          </cell>
        </row>
        <row r="13">
          <cell r="D13" t="str">
            <v>Зайцева (БХ)</v>
          </cell>
          <cell r="F13" t="str">
            <v>Воронеж-Арена</v>
          </cell>
          <cell r="G13" t="str">
            <v>ИМ</v>
          </cell>
          <cell r="J13" t="str">
            <v xml:space="preserve">Выплаты учредителям </v>
          </cell>
        </row>
        <row r="14">
          <cell r="D14" t="str">
            <v>Залалтдинова (БХ)</v>
          </cell>
          <cell r="F14" t="str">
            <v>Воронеж-Галерея Чижова</v>
          </cell>
          <cell r="J14" t="str">
            <v>Доставка товара</v>
          </cell>
        </row>
        <row r="15">
          <cell r="D15" t="str">
            <v>Калмыкова (ИМ)</v>
          </cell>
          <cell r="F15" t="str">
            <v>Воронеж-офис</v>
          </cell>
          <cell r="J15" t="str">
            <v>Другие активы</v>
          </cell>
        </row>
        <row r="16">
          <cell r="D16" t="str">
            <v>Куличкина (ИМ)</v>
          </cell>
          <cell r="F16" t="str">
            <v>Воронеж-СитиГрад</v>
          </cell>
          <cell r="J16" t="str">
            <v>ЕНВД</v>
          </cell>
        </row>
        <row r="17">
          <cell r="D17" t="str">
            <v>Краснов (ИМ)</v>
          </cell>
          <cell r="F17" t="str">
            <v>Дмитров-Торговый Квартал</v>
          </cell>
          <cell r="J17" t="str">
            <v>Имущественные права</v>
          </cell>
        </row>
        <row r="18">
          <cell r="D18" t="str">
            <v>Круглова (ИМ)</v>
          </cell>
          <cell r="F18" t="str">
            <v>Дубна-Маяк</v>
          </cell>
          <cell r="J18" t="str">
            <v>интернет-маркетинг</v>
          </cell>
        </row>
        <row r="19">
          <cell r="D19" t="str">
            <v>Люликов (ИМ)</v>
          </cell>
          <cell r="F19" t="str">
            <v>Екатеринбург-КомсоМолл</v>
          </cell>
          <cell r="J19" t="str">
            <v>командировки</v>
          </cell>
        </row>
        <row r="20">
          <cell r="D20" t="str">
            <v>Макаревский (ИМ)</v>
          </cell>
          <cell r="F20" t="str">
            <v>Железнодорожный-Эдельвейс</v>
          </cell>
          <cell r="J20" t="str">
            <v>коммунальные услуги</v>
          </cell>
        </row>
        <row r="21">
          <cell r="D21" t="str">
            <v>Куликов С</v>
          </cell>
          <cell r="F21" t="str">
            <v>Иваново-Евроленд</v>
          </cell>
          <cell r="J21" t="str">
            <v>Лицензии и регистрация (инвестиции)</v>
          </cell>
        </row>
        <row r="22">
          <cell r="D22" t="str">
            <v>Парамонов (ИМ)</v>
          </cell>
          <cell r="F22" t="str">
            <v>Иваново-Серебряный город</v>
          </cell>
          <cell r="J22" t="str">
            <v>маркетинг (прочее)</v>
          </cell>
        </row>
        <row r="23">
          <cell r="D23" t="str">
            <v>Петров (БХ)</v>
          </cell>
          <cell r="F23" t="str">
            <v>интернет-магазин</v>
          </cell>
          <cell r="J23" t="str">
            <v>маркетинговые услуги</v>
          </cell>
        </row>
        <row r="24">
          <cell r="D24" t="str">
            <v>Федоров (ИМ)</v>
          </cell>
          <cell r="F24" t="str">
            <v>Казань-Южный (Ашан)</v>
          </cell>
          <cell r="J24" t="str">
            <v>Мебель и торговое оборудование</v>
          </cell>
        </row>
        <row r="25">
          <cell r="D25" t="str">
            <v>Поляков (ИМ)</v>
          </cell>
          <cell r="F25" t="str">
            <v>Калуга-Пассаж</v>
          </cell>
          <cell r="J25" t="str">
            <v>налог на имущество</v>
          </cell>
        </row>
        <row r="26">
          <cell r="D26" t="str">
            <v>Сафроненков (ИМ)</v>
          </cell>
          <cell r="F26" t="str">
            <v>Калуга-ХХI век</v>
          </cell>
          <cell r="J26" t="str">
            <v>Налог на прибыль (единый налог)</v>
          </cell>
        </row>
        <row r="27">
          <cell r="D27" t="str">
            <v>Соловьев (ИМ)</v>
          </cell>
          <cell r="F27" t="str">
            <v>Клин-Семья</v>
          </cell>
          <cell r="J27" t="str">
            <v>налоги с ФОТ</v>
          </cell>
        </row>
        <row r="28">
          <cell r="D28" t="str">
            <v>Сонин (ИМ)</v>
          </cell>
          <cell r="F28" t="str">
            <v>Коломна-РИО</v>
          </cell>
          <cell r="J28" t="str">
            <v>НДС</v>
          </cell>
        </row>
        <row r="29">
          <cell r="D29" t="str">
            <v>Стахеев (ИМ)</v>
          </cell>
          <cell r="F29" t="str">
            <v>Кострома-Коллаж</v>
          </cell>
          <cell r="J29" t="str">
            <v>НДФЛ</v>
          </cell>
        </row>
        <row r="30">
          <cell r="D30" t="str">
            <v>Сушилин (ИМ)</v>
          </cell>
          <cell r="F30" t="str">
            <v>Красногорск-Июнь</v>
          </cell>
          <cell r="J30" t="str">
            <v>общехозяйственные расходы</v>
          </cell>
        </row>
        <row r="31">
          <cell r="D31" t="str">
            <v>Тихонов (БХ)</v>
          </cell>
          <cell r="F31" t="str">
            <v>Краснодар-Красная Площадь</v>
          </cell>
          <cell r="J31" t="str">
            <v>Операционные расходы</v>
          </cell>
        </row>
        <row r="32">
          <cell r="D32" t="str">
            <v>Травин (ИМ)</v>
          </cell>
          <cell r="F32" t="str">
            <v>Краснодар-Магнит</v>
          </cell>
          <cell r="J32" t="str">
            <v>Оплата товара</v>
          </cell>
        </row>
        <row r="33">
          <cell r="D33" t="str">
            <v>Трофимова (ИМ)</v>
          </cell>
          <cell r="F33" t="str">
            <v>Краснодар-Мегамолл СБС</v>
          </cell>
          <cell r="J33" t="str">
            <v>оплата труда</v>
          </cell>
        </row>
        <row r="34">
          <cell r="D34" t="str">
            <v>Ульянов (ИМ)</v>
          </cell>
          <cell r="F34" t="str">
            <v>Краснодар-МедиаПлаза</v>
          </cell>
          <cell r="J34" t="str">
            <v>Перечисления на другой счет, конвертацию, в филиалы</v>
          </cell>
        </row>
        <row r="35">
          <cell r="D35" t="str">
            <v>Юдаева (БХ)</v>
          </cell>
          <cell r="F35" t="str">
            <v>Краснодар-Офис</v>
          </cell>
          <cell r="J35" t="str">
            <v>Погашение и выдача кредитов и займов (внешние)</v>
          </cell>
        </row>
        <row r="36">
          <cell r="D36" t="str">
            <v>Юдаков (ИМ)</v>
          </cell>
          <cell r="F36" t="str">
            <v>Красноярск-Июнь</v>
          </cell>
          <cell r="J36" t="str">
            <v>Погашение и выдача кредитов и займов (внутренние)</v>
          </cell>
        </row>
        <row r="37">
          <cell r="D37" t="str">
            <v>Яковлева (БХ)</v>
          </cell>
          <cell r="F37" t="str">
            <v>КРО</v>
          </cell>
          <cell r="J37" t="str">
            <v>подбор и обучение персонала</v>
          </cell>
        </row>
        <row r="38">
          <cell r="D38" t="str">
            <v>Цуриков (ИМ)</v>
          </cell>
          <cell r="F38" t="str">
            <v>Курган-ГиперСити</v>
          </cell>
          <cell r="J38" t="str">
            <v>Покупка активов (внутренние)</v>
          </cell>
        </row>
        <row r="39">
          <cell r="D39" t="str">
            <v>Корректор</v>
          </cell>
          <cell r="F39" t="str">
            <v>Курск-Пушкинский</v>
          </cell>
          <cell r="J39" t="str">
            <v>Поступления с другого счета, конвертации, из филиалов</v>
          </cell>
        </row>
        <row r="40">
          <cell r="D40" t="str">
            <v>Алексей (художник)</v>
          </cell>
          <cell r="F40" t="str">
            <v>Липецк-Европа</v>
          </cell>
          <cell r="J40" t="str">
            <v>Представительские расходы, расходы на продажи</v>
          </cell>
        </row>
        <row r="41">
          <cell r="F41" t="str">
            <v>Лобня-Поворот</v>
          </cell>
          <cell r="J41" t="str">
            <v>премии и бонусы</v>
          </cell>
        </row>
        <row r="42">
          <cell r="F42" t="str">
            <v>Москва-Черемушки</v>
          </cell>
          <cell r="J42" t="str">
            <v>Продажа активов</v>
          </cell>
        </row>
        <row r="43">
          <cell r="F43" t="str">
            <v>Москва-Аэробус</v>
          </cell>
          <cell r="J43" t="str">
            <v>Продажа активов (внутренние)</v>
          </cell>
        </row>
        <row r="44">
          <cell r="F44" t="str">
            <v>Москва-Горбушка</v>
          </cell>
          <cell r="J44" t="str">
            <v>Продажи оптовые</v>
          </cell>
        </row>
        <row r="45">
          <cell r="F45" t="str">
            <v>Москва-ЕвроПарк</v>
          </cell>
          <cell r="J45" t="str">
            <v>Продажи розничные</v>
          </cell>
        </row>
        <row r="46">
          <cell r="F46" t="str">
            <v>Москва-Щелково</v>
          </cell>
          <cell r="J46" t="str">
            <v>Продажи эквайринг</v>
          </cell>
        </row>
        <row r="47">
          <cell r="F47" t="str">
            <v>Набережные Челны-Торговый Квартал</v>
          </cell>
          <cell r="J47" t="str">
            <v>профессиональные и юридические услуги</v>
          </cell>
        </row>
        <row r="48">
          <cell r="F48" t="str">
            <v>Наро-Фоминск-Серпантин</v>
          </cell>
          <cell r="J48" t="str">
            <v>Проценты</v>
          </cell>
        </row>
        <row r="49">
          <cell r="F49" t="str">
            <v>Нефтекамск-Центральный</v>
          </cell>
          <cell r="J49" t="str">
            <v>Прочие выбытия по финансовой деятельности</v>
          </cell>
        </row>
        <row r="50">
          <cell r="F50" t="str">
            <v>Нижневартовск-Торговый Квартал</v>
          </cell>
          <cell r="J50" t="str">
            <v>прочие налоги</v>
          </cell>
        </row>
        <row r="51">
          <cell r="F51" t="str">
            <v>Нижнекамск-СитиМолл</v>
          </cell>
          <cell r="J51" t="str">
            <v>Прочие поступления</v>
          </cell>
        </row>
        <row r="52">
          <cell r="F52" t="str">
            <v>Нижний Новгород-ГиперЦентр</v>
          </cell>
          <cell r="J52" t="str">
            <v>Прочие поступления по инвестиционной деятельности</v>
          </cell>
        </row>
        <row r="53">
          <cell r="F53" t="str">
            <v>Нижний Новгород-Шоколад</v>
          </cell>
          <cell r="J53" t="str">
            <v>Прочие поступления по финансовой деятельности</v>
          </cell>
        </row>
        <row r="54">
          <cell r="F54" t="str">
            <v>Новосибирск-Континент</v>
          </cell>
          <cell r="J54" t="str">
            <v>Прочие расходы (внутренние)</v>
          </cell>
        </row>
        <row r="55">
          <cell r="F55" t="str">
            <v>Новосибирск-МЕГА</v>
          </cell>
          <cell r="J55" t="str">
            <v>Прочие поступления (внутренние)</v>
          </cell>
        </row>
        <row r="56">
          <cell r="F56" t="str">
            <v>Новосибирск-Офис</v>
          </cell>
          <cell r="J56" t="str">
            <v>Прочие расходы</v>
          </cell>
        </row>
        <row r="57">
          <cell r="F57" t="str">
            <v>Новосибирск-Роял Парк</v>
          </cell>
          <cell r="J57" t="str">
            <v>Прочие расходы (инвестиции)</v>
          </cell>
        </row>
        <row r="58">
          <cell r="F58" t="str">
            <v>Новосибирск-Сибирский Молл</v>
          </cell>
          <cell r="J58" t="str">
            <v>прочие расходы на персонал</v>
          </cell>
        </row>
        <row r="59">
          <cell r="F59" t="str">
            <v>Ногинск-Богородский</v>
          </cell>
          <cell r="J59" t="str">
            <v>расходы на безопасность</v>
          </cell>
        </row>
        <row r="60">
          <cell r="F60" t="str">
            <v>Омск-МЕГА</v>
          </cell>
          <cell r="J60" t="str">
            <v>расходы на инкассацию</v>
          </cell>
        </row>
        <row r="61">
          <cell r="F61" t="str">
            <v>Оренбург-Армада</v>
          </cell>
          <cell r="J61" t="str">
            <v>реклама</v>
          </cell>
        </row>
        <row r="62">
          <cell r="F62" t="str">
            <v>Оренбург-Гулливер</v>
          </cell>
          <cell r="J62" t="str">
            <v>рекламное оборудование</v>
          </cell>
        </row>
        <row r="63">
          <cell r="F63" t="str">
            <v>отдел закупок</v>
          </cell>
          <cell r="J63" t="str">
            <v>Рекламное оборудование (инвестиции)</v>
          </cell>
        </row>
        <row r="64">
          <cell r="F64" t="str">
            <v>отдел ИТ</v>
          </cell>
          <cell r="J64" t="str">
            <v>Реконструкция и ремонт</v>
          </cell>
        </row>
        <row r="65">
          <cell r="F65" t="str">
            <v>отдел логистики</v>
          </cell>
          <cell r="J65" t="str">
            <v>роялти</v>
          </cell>
        </row>
        <row r="66">
          <cell r="F66" t="str">
            <v>отдел маркетинга</v>
          </cell>
          <cell r="J66" t="str">
            <v>Системы безопасности</v>
          </cell>
        </row>
        <row r="67">
          <cell r="F67" t="str">
            <v>отдел развития</v>
          </cell>
          <cell r="J67" t="str">
            <v>Снятие наличных с р/сч, выдача подотчет</v>
          </cell>
        </row>
        <row r="68">
          <cell r="F68" t="str">
            <v>отдел рекламация и брака</v>
          </cell>
          <cell r="J68" t="str">
            <v>содержание  оборудования и ПО</v>
          </cell>
        </row>
        <row r="69">
          <cell r="F69" t="str">
            <v>отдел ценообразования</v>
          </cell>
          <cell r="J69" t="str">
            <v>страховка</v>
          </cell>
        </row>
        <row r="70">
          <cell r="F70" t="str">
            <v>Офис</v>
          </cell>
          <cell r="J70" t="str">
            <v>Таможенные пошлины и сборы</v>
          </cell>
        </row>
        <row r="71">
          <cell r="F71" t="str">
            <v>Петрозаводск-Тетрис</v>
          </cell>
          <cell r="J71" t="str">
            <v>текущий ремонт</v>
          </cell>
        </row>
        <row r="72">
          <cell r="F72" t="str">
            <v>Пермь-Колизей Синема</v>
          </cell>
          <cell r="J72" t="str">
            <v>Техника</v>
          </cell>
        </row>
        <row r="73">
          <cell r="F73" t="str">
            <v>Продажи</v>
          </cell>
          <cell r="J73" t="str">
            <v>Транспортные услуги</v>
          </cell>
        </row>
        <row r="74">
          <cell r="F74" t="str">
            <v>Ростов-на-Дону-Золотой Вавилон</v>
          </cell>
          <cell r="J74" t="str">
            <v>Упаковка, материалы и комплектующие</v>
          </cell>
        </row>
        <row r="75">
          <cell r="F75" t="str">
            <v>Ростов-на-Дону-РИО</v>
          </cell>
          <cell r="J75" t="str">
            <v>услуги связи, интернет</v>
          </cell>
        </row>
        <row r="76">
          <cell r="F76" t="str">
            <v>Самара-Космопорт</v>
          </cell>
          <cell r="J76" t="str">
            <v>эксплуатационные услуги</v>
          </cell>
        </row>
        <row r="77">
          <cell r="F77" t="str">
            <v>Самара-Мега</v>
          </cell>
        </row>
        <row r="78">
          <cell r="F78" t="str">
            <v>Самара-Аврора</v>
          </cell>
        </row>
        <row r="79">
          <cell r="F79" t="str">
            <v>Саратов-Мой Новый</v>
          </cell>
        </row>
        <row r="80">
          <cell r="F80" t="str">
            <v>Саратов-Триумф Молл</v>
          </cell>
        </row>
        <row r="81">
          <cell r="F81" t="str">
            <v>Сыктывкар-Макси</v>
          </cell>
        </row>
        <row r="82">
          <cell r="F82" t="str">
            <v>Тамбов-ФестивальПарк</v>
          </cell>
        </row>
        <row r="83">
          <cell r="F83" t="str">
            <v>Тверь 2</v>
          </cell>
        </row>
        <row r="84">
          <cell r="F84" t="str">
            <v>Тверь-Рубин</v>
          </cell>
        </row>
        <row r="85">
          <cell r="F85" t="str">
            <v>Тольятти-Русь-на-Волге</v>
          </cell>
        </row>
        <row r="86">
          <cell r="F86" t="str">
            <v>Тольятти-Мадагаскар</v>
          </cell>
        </row>
        <row r="87">
          <cell r="F87" t="str">
            <v>Тула-Гостиный двор</v>
          </cell>
        </row>
        <row r="88">
          <cell r="F88" t="str">
            <v>Ульяновск-Самолет</v>
          </cell>
        </row>
        <row r="89">
          <cell r="F89" t="str">
            <v>Уфа-Мега</v>
          </cell>
        </row>
        <row r="90">
          <cell r="F90" t="str">
            <v>Уфа-Центральный</v>
          </cell>
        </row>
        <row r="91">
          <cell r="F91" t="str">
            <v>финансовый отдел</v>
          </cell>
        </row>
        <row r="92">
          <cell r="F92" t="str">
            <v>Фрязино-Спутник</v>
          </cell>
        </row>
        <row r="93">
          <cell r="F93" t="str">
            <v>Чебоксары-Каскад</v>
          </cell>
        </row>
        <row r="94">
          <cell r="F94" t="str">
            <v>Чебоксары-Мадагаскар</v>
          </cell>
        </row>
        <row r="95">
          <cell r="F95" t="str">
            <v>Челябинск-Фокус</v>
          </cell>
        </row>
        <row r="96">
          <cell r="F96" t="str">
            <v>Череповец-Июнь</v>
          </cell>
        </row>
        <row r="97">
          <cell r="F97" t="str">
            <v>Чехов-Карнавал</v>
          </cell>
        </row>
        <row r="98">
          <cell r="F98" t="str">
            <v>Электросталь-Парк Плаза</v>
          </cell>
        </row>
        <row r="99">
          <cell r="F99" t="str">
            <v>Энгельс-Лазурный</v>
          </cell>
        </row>
        <row r="100">
          <cell r="F100" t="str">
            <v>юридический отдел</v>
          </cell>
        </row>
        <row r="101">
          <cell r="F101" t="str">
            <v>Ярославль-Альтаир</v>
          </cell>
        </row>
        <row r="102">
          <cell r="F102" t="str">
            <v>Ярославль-РИО</v>
          </cell>
        </row>
        <row r="103">
          <cell r="F103" t="str">
            <v>Ярославль-Вернисаж</v>
          </cell>
        </row>
      </sheetData>
      <sheetData sheetId="6">
        <row r="6">
          <cell r="C6" t="str">
            <v>начислено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94"/>
  <sheetViews>
    <sheetView topLeftCell="A61" workbookViewId="0">
      <selection activeCell="A95" sqref="A95"/>
    </sheetView>
  </sheetViews>
  <sheetFormatPr defaultRowHeight="15" x14ac:dyDescent="0.25"/>
  <cols>
    <col min="1" max="1" width="15.7109375" style="3" bestFit="1" customWidth="1"/>
    <col min="2" max="2" width="14.85546875" style="3" bestFit="1" customWidth="1"/>
    <col min="3" max="3" width="10.85546875" style="3" bestFit="1" customWidth="1"/>
    <col min="4" max="4" width="16.85546875" style="3" bestFit="1" customWidth="1"/>
    <col min="5" max="5" width="10.5703125" style="3" bestFit="1" customWidth="1"/>
    <col min="6" max="6" width="33.85546875" style="3" bestFit="1" customWidth="1"/>
    <col min="7" max="7" width="15.5703125" style="3" bestFit="1" customWidth="1"/>
  </cols>
  <sheetData>
    <row r="1" spans="1:8" s="1" customFormat="1" x14ac:dyDescent="0.25">
      <c r="A1" s="2" t="s">
        <v>17</v>
      </c>
      <c r="B1" s="2" t="s">
        <v>18</v>
      </c>
      <c r="C1" s="2" t="s">
        <v>19</v>
      </c>
      <c r="D1" s="2" t="s">
        <v>20</v>
      </c>
      <c r="E1" s="2" t="s">
        <v>21</v>
      </c>
      <c r="F1" s="2" t="s">
        <v>23</v>
      </c>
      <c r="G1" s="2" t="s">
        <v>22</v>
      </c>
    </row>
    <row r="2" spans="1:8" x14ac:dyDescent="0.25">
      <c r="A2" s="3">
        <v>10</v>
      </c>
      <c r="B2" s="3" t="s">
        <v>0</v>
      </c>
      <c r="C2" s="3" t="s">
        <v>1</v>
      </c>
      <c r="D2" s="4">
        <v>40997</v>
      </c>
      <c r="E2" s="3" t="s">
        <v>2</v>
      </c>
      <c r="F2" s="3" t="s">
        <v>4</v>
      </c>
      <c r="G2" s="3">
        <v>2012</v>
      </c>
      <c r="H2" t="str">
        <f>LEFT(F2,SEARCH(C2,F2)+LEN(C2)-1)&amp;IF(AND(D2&lt;='Контроль остатков'!$C$1,MONTH('Контроль остатков'!$C$1)=MONTH(D2)),"")</f>
        <v>Расход фактБХ_ПСБЛОЖЬ</v>
      </c>
    </row>
    <row r="3" spans="1:8" x14ac:dyDescent="0.25">
      <c r="A3" s="3">
        <v>20</v>
      </c>
      <c r="B3" s="3" t="s">
        <v>0</v>
      </c>
      <c r="C3" s="3" t="s">
        <v>5</v>
      </c>
      <c r="D3" s="4">
        <v>40998</v>
      </c>
      <c r="E3" s="3" t="s">
        <v>2</v>
      </c>
      <c r="F3" s="3" t="s">
        <v>6</v>
      </c>
      <c r="G3" s="3">
        <v>2012</v>
      </c>
      <c r="H3" t="str">
        <f>LEFT(F3,SEARCH(C3,F3)+LEN(C3)-1)&amp;IF(AND(D3&lt;='Контроль остатков'!$C$1,MONTH('Контроль остатков'!$C$1)=MONTH(D3)),"")</f>
        <v>Расход фактБХ_ПсбЛОЖЬ</v>
      </c>
    </row>
    <row r="4" spans="1:8" x14ac:dyDescent="0.25">
      <c r="A4" s="3">
        <v>30</v>
      </c>
      <c r="B4" s="3" t="s">
        <v>0</v>
      </c>
      <c r="C4" s="3" t="s">
        <v>5</v>
      </c>
      <c r="D4" s="4">
        <v>40998</v>
      </c>
      <c r="E4" s="3" t="s">
        <v>2</v>
      </c>
      <c r="F4" s="3" t="s">
        <v>6</v>
      </c>
      <c r="G4" s="3">
        <v>2012</v>
      </c>
      <c r="H4" t="str">
        <f>LEFT(F4,SEARCH(C4,F4)+LEN(C4)-1)&amp;IF(AND(D4&lt;='Контроль остатков'!$C$1,MONTH('Контроль остатков'!$C$1)=MONTH(D4)),"")</f>
        <v>Расход фактБХ_ПсбЛОЖЬ</v>
      </c>
    </row>
    <row r="5" spans="1:8" x14ac:dyDescent="0.25">
      <c r="A5" s="3">
        <v>40</v>
      </c>
      <c r="B5" s="3" t="s">
        <v>0</v>
      </c>
      <c r="C5" s="3" t="s">
        <v>5</v>
      </c>
      <c r="D5" s="4">
        <v>40998</v>
      </c>
      <c r="E5" s="3" t="s">
        <v>2</v>
      </c>
      <c r="F5" s="3" t="s">
        <v>6</v>
      </c>
      <c r="G5" s="3">
        <v>2012</v>
      </c>
      <c r="H5" t="str">
        <f>LEFT(F5,SEARCH(C5,F5)+LEN(C5)-1)&amp;IF(AND(D5&lt;='Контроль остатков'!$C$1,MONTH('Контроль остатков'!$C$1)=MONTH(D5)),"")</f>
        <v>Расход фактБХ_ПсбЛОЖЬ</v>
      </c>
    </row>
    <row r="6" spans="1:8" x14ac:dyDescent="0.25">
      <c r="A6" s="3">
        <v>50</v>
      </c>
      <c r="B6" s="3" t="s">
        <v>0</v>
      </c>
      <c r="C6" s="3" t="s">
        <v>1</v>
      </c>
      <c r="D6" s="4">
        <v>40997</v>
      </c>
      <c r="E6" s="3" t="s">
        <v>2</v>
      </c>
      <c r="F6" s="3" t="s">
        <v>8</v>
      </c>
      <c r="G6" s="3">
        <v>2012</v>
      </c>
      <c r="H6" t="str">
        <f>LEFT(F6,SEARCH(C6,F6)+LEN(C6)-1)&amp;IF(AND(D6&lt;='Контроль остатков'!$C$1,MONTH('Контроль остатков'!$C$1)=MONTH(D6)),"")</f>
        <v>Приход фактБХ_ПСБЛОЖЬ</v>
      </c>
    </row>
    <row r="7" spans="1:8" x14ac:dyDescent="0.25">
      <c r="A7" s="3">
        <v>60</v>
      </c>
      <c r="B7" s="3" t="s">
        <v>0</v>
      </c>
      <c r="C7" s="3" t="s">
        <v>1</v>
      </c>
      <c r="D7" s="4">
        <v>40997</v>
      </c>
      <c r="E7" s="3" t="s">
        <v>2</v>
      </c>
      <c r="F7" s="3" t="s">
        <v>8</v>
      </c>
      <c r="G7" s="3">
        <v>2012</v>
      </c>
      <c r="H7" t="str">
        <f>LEFT(F7,SEARCH(C7,F7)+LEN(C7)-1)&amp;IF(AND(D7&lt;='Контроль остатков'!$C$1,MONTH('Контроль остатков'!$C$1)=MONTH(D7)),"")</f>
        <v>Приход фактБХ_ПСБЛОЖЬ</v>
      </c>
    </row>
    <row r="8" spans="1:8" x14ac:dyDescent="0.25">
      <c r="A8" s="3">
        <v>70</v>
      </c>
      <c r="B8" s="3" t="s">
        <v>0</v>
      </c>
      <c r="C8" s="3" t="s">
        <v>1</v>
      </c>
      <c r="D8" s="4">
        <v>40997</v>
      </c>
      <c r="E8" s="3" t="s">
        <v>2</v>
      </c>
      <c r="F8" s="3" t="s">
        <v>8</v>
      </c>
      <c r="G8" s="3">
        <v>2012</v>
      </c>
      <c r="H8" t="str">
        <f>LEFT(F8,SEARCH(C8,F8)+LEN(C8)-1)&amp;IF(AND(D8&lt;='Контроль остатков'!$C$1,MONTH('Контроль остатков'!$C$1)=MONTH(D8)),"")</f>
        <v>Приход фактБХ_ПСБЛОЖЬ</v>
      </c>
    </row>
    <row r="9" spans="1:8" x14ac:dyDescent="0.25">
      <c r="A9" s="3">
        <v>80</v>
      </c>
      <c r="B9" s="3" t="s">
        <v>0</v>
      </c>
      <c r="C9" s="3" t="s">
        <v>1</v>
      </c>
      <c r="D9" s="4">
        <v>40997</v>
      </c>
      <c r="E9" s="3" t="s">
        <v>2</v>
      </c>
      <c r="F9" s="3" t="s">
        <v>10</v>
      </c>
      <c r="G9" s="3">
        <v>2012</v>
      </c>
      <c r="H9" t="str">
        <f>LEFT(F9,SEARCH(C9,F9)+LEN(C9)-1)&amp;IF(AND(D9&lt;='Контроль остатков'!$C$1,MONTH('Контроль остатков'!$C$1)=MONTH(D9)),"")</f>
        <v>Приход (Прочее) фактБХ_ПСБЛОЖЬ</v>
      </c>
    </row>
    <row r="10" spans="1:8" x14ac:dyDescent="0.25">
      <c r="A10" s="3">
        <v>90</v>
      </c>
      <c r="B10" s="3" t="s">
        <v>0</v>
      </c>
      <c r="C10" s="3" t="s">
        <v>1</v>
      </c>
      <c r="D10" s="4">
        <v>40997</v>
      </c>
      <c r="E10" s="3" t="s">
        <v>2</v>
      </c>
      <c r="F10" s="3" t="s">
        <v>10</v>
      </c>
      <c r="G10" s="3">
        <v>2012</v>
      </c>
      <c r="H10" t="str">
        <f>LEFT(F10,SEARCH(C10,F10)+LEN(C10)-1)&amp;IF(AND(D10&lt;='Контроль остатков'!$C$1,MONTH('Контроль остатков'!$C$1)=MONTH(D10)),"")</f>
        <v>Приход (Прочее) фактБХ_ПСБЛОЖЬ</v>
      </c>
    </row>
    <row r="11" spans="1:8" x14ac:dyDescent="0.25">
      <c r="A11" s="3">
        <v>100</v>
      </c>
      <c r="B11" s="3" t="s">
        <v>0</v>
      </c>
      <c r="C11" s="3" t="s">
        <v>1</v>
      </c>
      <c r="D11" s="4">
        <v>40997</v>
      </c>
      <c r="E11" s="3" t="s">
        <v>2</v>
      </c>
      <c r="F11" s="3" t="s">
        <v>10</v>
      </c>
      <c r="G11" s="3">
        <v>2012</v>
      </c>
      <c r="H11" t="str">
        <f>LEFT(F11,SEARCH(C11,F11)+LEN(C11)-1)&amp;IF(AND(D11&lt;='Контроль остатков'!$C$1,MONTH('Контроль остатков'!$C$1)=MONTH(D11)),"")</f>
        <v>Приход (Прочее) фактБХ_ПСБЛОЖЬ</v>
      </c>
    </row>
    <row r="12" spans="1:8" x14ac:dyDescent="0.25">
      <c r="A12" s="3">
        <v>110</v>
      </c>
      <c r="B12" s="3" t="s">
        <v>0</v>
      </c>
      <c r="C12" s="3" t="s">
        <v>1</v>
      </c>
      <c r="D12" s="4">
        <v>40997</v>
      </c>
      <c r="E12" s="3" t="s">
        <v>2</v>
      </c>
      <c r="F12" s="3" t="s">
        <v>10</v>
      </c>
      <c r="G12" s="3">
        <v>2012</v>
      </c>
      <c r="H12" t="str">
        <f>LEFT(F12,SEARCH(C12,F12)+LEN(C12)-1)&amp;IF(AND(D12&lt;='Контроль остатков'!$C$1,MONTH('Контроль остатков'!$C$1)=MONTH(D12)),"")</f>
        <v>Приход (Прочее) фактБХ_ПСБЛОЖЬ</v>
      </c>
    </row>
    <row r="13" spans="1:8" x14ac:dyDescent="0.25">
      <c r="A13" s="3">
        <v>120</v>
      </c>
      <c r="B13" s="3" t="s">
        <v>0</v>
      </c>
      <c r="C13" s="3" t="s">
        <v>1</v>
      </c>
      <c r="D13" s="4">
        <v>40997</v>
      </c>
      <c r="E13" s="3" t="s">
        <v>2</v>
      </c>
      <c r="F13" s="3" t="s">
        <v>10</v>
      </c>
      <c r="G13" s="3">
        <v>2012</v>
      </c>
      <c r="H13" t="str">
        <f>LEFT(F13,SEARCH(C13,F13)+LEN(C13)-1)&amp;IF(AND(D13&lt;='Контроль остатков'!$C$1,MONTH('Контроль остатков'!$C$1)=MONTH(D13)),"")</f>
        <v>Приход (Прочее) фактБХ_ПСБЛОЖЬ</v>
      </c>
    </row>
    <row r="14" spans="1:8" x14ac:dyDescent="0.25">
      <c r="A14" s="3">
        <v>130</v>
      </c>
      <c r="B14" s="3" t="s">
        <v>0</v>
      </c>
      <c r="C14" s="3" t="s">
        <v>5</v>
      </c>
      <c r="D14" s="4">
        <v>40998</v>
      </c>
      <c r="E14" s="3" t="s">
        <v>2</v>
      </c>
      <c r="F14" s="3" t="s">
        <v>6</v>
      </c>
      <c r="G14" s="3">
        <v>2012</v>
      </c>
      <c r="H14" t="str">
        <f>LEFT(F14,SEARCH(C14,F14)+LEN(C14)-1)&amp;IF(AND(D14&lt;='Контроль остатков'!$C$1,MONTH('Контроль остатков'!$C$1)=MONTH(D14)),"")</f>
        <v>Расход фактБХ_ПсбЛОЖЬ</v>
      </c>
    </row>
    <row r="15" spans="1:8" x14ac:dyDescent="0.25">
      <c r="A15" s="3">
        <v>140</v>
      </c>
      <c r="B15" s="3" t="s">
        <v>0</v>
      </c>
      <c r="C15" s="3" t="s">
        <v>5</v>
      </c>
      <c r="D15" s="4">
        <v>40998</v>
      </c>
      <c r="E15" s="3" t="s">
        <v>2</v>
      </c>
      <c r="F15" s="3" t="s">
        <v>6</v>
      </c>
      <c r="G15" s="3">
        <v>2012</v>
      </c>
      <c r="H15" t="str">
        <f>LEFT(F15,SEARCH(C15,F15)+LEN(C15)-1)&amp;IF(AND(D15&lt;='Контроль остатков'!$C$1,MONTH('Контроль остатков'!$C$1)=MONTH(D15)),"")</f>
        <v>Расход фактБХ_ПсбЛОЖЬ</v>
      </c>
    </row>
    <row r="16" spans="1:8" x14ac:dyDescent="0.25">
      <c r="A16" s="3">
        <v>150</v>
      </c>
      <c r="B16" s="3" t="s">
        <v>0</v>
      </c>
      <c r="C16" s="3" t="s">
        <v>5</v>
      </c>
      <c r="D16" s="4">
        <v>40998</v>
      </c>
      <c r="E16" s="3" t="s">
        <v>2</v>
      </c>
      <c r="F16" s="3" t="s">
        <v>6</v>
      </c>
      <c r="G16" s="3">
        <v>2012</v>
      </c>
      <c r="H16" t="str">
        <f>LEFT(F16,SEARCH(C16,F16)+LEN(C16)-1)&amp;IF(AND(D16&lt;='Контроль остатков'!$C$1,MONTH('Контроль остатков'!$C$1)=MONTH(D16)),"")</f>
        <v>Расход фактБХ_ПсбЛОЖЬ</v>
      </c>
    </row>
    <row r="17" spans="1:8" x14ac:dyDescent="0.25">
      <c r="A17" s="3">
        <v>160</v>
      </c>
      <c r="B17" s="3" t="s">
        <v>0</v>
      </c>
      <c r="C17" s="3" t="s">
        <v>5</v>
      </c>
      <c r="D17" s="4">
        <v>40998</v>
      </c>
      <c r="E17" s="3" t="s">
        <v>2</v>
      </c>
      <c r="F17" s="3" t="s">
        <v>6</v>
      </c>
      <c r="G17" s="3">
        <v>2012</v>
      </c>
      <c r="H17" t="str">
        <f>LEFT(F17,SEARCH(C17,F17)+LEN(C17)-1)&amp;IF(AND(D17&lt;='Контроль остатков'!$C$1,MONTH('Контроль остатков'!$C$1)=MONTH(D17)),"")</f>
        <v>Расход фактБХ_ПсбЛОЖЬ</v>
      </c>
    </row>
    <row r="18" spans="1:8" x14ac:dyDescent="0.25">
      <c r="A18" s="3">
        <v>170</v>
      </c>
      <c r="B18" s="3" t="s">
        <v>0</v>
      </c>
      <c r="C18" s="3" t="s">
        <v>5</v>
      </c>
      <c r="D18" s="4">
        <v>40998</v>
      </c>
      <c r="E18" s="3" t="s">
        <v>2</v>
      </c>
      <c r="F18" s="3" t="s">
        <v>6</v>
      </c>
      <c r="G18" s="3">
        <v>2012</v>
      </c>
      <c r="H18" t="str">
        <f>LEFT(F18,SEARCH(C18,F18)+LEN(C18)-1)&amp;IF(AND(D18&lt;='Контроль остатков'!$C$1,MONTH('Контроль остатков'!$C$1)=MONTH(D18)),"")</f>
        <v>Расход фактБХ_ПсбЛОЖЬ</v>
      </c>
    </row>
    <row r="19" spans="1:8" x14ac:dyDescent="0.25">
      <c r="A19" s="3">
        <v>180</v>
      </c>
      <c r="B19" s="3" t="s">
        <v>0</v>
      </c>
      <c r="C19" s="3" t="s">
        <v>5</v>
      </c>
      <c r="D19" s="4">
        <v>40998</v>
      </c>
      <c r="E19" s="3" t="s">
        <v>2</v>
      </c>
      <c r="F19" s="3" t="s">
        <v>6</v>
      </c>
      <c r="G19" s="3">
        <v>2012</v>
      </c>
      <c r="H19" t="str">
        <f>LEFT(F19,SEARCH(C19,F19)+LEN(C19)-1)&amp;IF(AND(D19&lt;='Контроль остатков'!$C$1,MONTH('Контроль остатков'!$C$1)=MONTH(D19)),"")</f>
        <v>Расход фактБХ_ПсбЛОЖЬ</v>
      </c>
    </row>
    <row r="20" spans="1:8" x14ac:dyDescent="0.25">
      <c r="A20" s="3">
        <v>190</v>
      </c>
      <c r="B20" s="3" t="s">
        <v>0</v>
      </c>
      <c r="C20" s="3" t="s">
        <v>1</v>
      </c>
      <c r="D20" s="4">
        <v>40998</v>
      </c>
      <c r="E20" s="3" t="s">
        <v>2</v>
      </c>
      <c r="F20" s="3" t="s">
        <v>4</v>
      </c>
      <c r="G20" s="3">
        <v>2012</v>
      </c>
      <c r="H20" t="str">
        <f>LEFT(F20,SEARCH(C20,F20)+LEN(C20)-1)&amp;IF(AND(D20&lt;='Контроль остатков'!$C$1,MONTH('Контроль остатков'!$C$1)=MONTH(D20)),"")</f>
        <v>Расход фактБХ_ПСБЛОЖЬ</v>
      </c>
    </row>
    <row r="21" spans="1:8" x14ac:dyDescent="0.25">
      <c r="A21" s="3">
        <v>200</v>
      </c>
      <c r="B21" s="3" t="s">
        <v>0</v>
      </c>
      <c r="C21" s="3" t="s">
        <v>1</v>
      </c>
      <c r="D21" s="4">
        <v>40998</v>
      </c>
      <c r="E21" s="3" t="s">
        <v>2</v>
      </c>
      <c r="F21" s="3" t="s">
        <v>4</v>
      </c>
      <c r="G21" s="3">
        <v>2012</v>
      </c>
      <c r="H21" t="str">
        <f>LEFT(F21,SEARCH(C21,F21)+LEN(C21)-1)&amp;IF(AND(D21&lt;='Контроль остатков'!$C$1,MONTH('Контроль остатков'!$C$1)=MONTH(D21)),"")</f>
        <v>Расход фактБХ_ПСБЛОЖЬ</v>
      </c>
    </row>
    <row r="22" spans="1:8" x14ac:dyDescent="0.25">
      <c r="A22" s="3">
        <v>210</v>
      </c>
      <c r="B22" s="3" t="s">
        <v>0</v>
      </c>
      <c r="C22" s="3" t="s">
        <v>5</v>
      </c>
      <c r="D22" s="4">
        <v>41002</v>
      </c>
      <c r="E22" s="3" t="s">
        <v>2</v>
      </c>
      <c r="F22" s="3" t="s">
        <v>11</v>
      </c>
      <c r="G22" s="3">
        <v>2012</v>
      </c>
      <c r="H22" t="str">
        <f>LEFT(F22,SEARCH(C22,F22)+LEN(C22)-1)&amp;IF(AND(D22&lt;='Контроль остатков'!$C$1,MONTH('Контроль остатков'!$C$1)=MONTH(D22)),"")</f>
        <v>Расход фактБХ_Псб</v>
      </c>
    </row>
    <row r="23" spans="1:8" x14ac:dyDescent="0.25">
      <c r="A23" s="3">
        <v>220</v>
      </c>
      <c r="B23" s="3" t="s">
        <v>0</v>
      </c>
      <c r="C23" s="3" t="s">
        <v>1</v>
      </c>
      <c r="D23" s="4">
        <v>40998</v>
      </c>
      <c r="E23" s="3" t="s">
        <v>2</v>
      </c>
      <c r="F23" s="3" t="s">
        <v>8</v>
      </c>
      <c r="G23" s="3">
        <v>2012</v>
      </c>
      <c r="H23" t="str">
        <f>LEFT(F23,SEARCH(C23,F23)+LEN(C23)-1)&amp;IF(AND(D23&lt;='Контроль остатков'!$C$1,MONTH('Контроль остатков'!$C$1)=MONTH(D23)),"")</f>
        <v>Приход фактБХ_ПСБЛОЖЬ</v>
      </c>
    </row>
    <row r="24" spans="1:8" x14ac:dyDescent="0.25">
      <c r="A24" s="3">
        <v>230</v>
      </c>
      <c r="B24" s="3" t="s">
        <v>0</v>
      </c>
      <c r="C24" s="3" t="s">
        <v>1</v>
      </c>
      <c r="D24" s="4">
        <v>40998</v>
      </c>
      <c r="E24" s="3" t="s">
        <v>2</v>
      </c>
      <c r="F24" s="3" t="s">
        <v>8</v>
      </c>
      <c r="G24" s="3">
        <v>2012</v>
      </c>
      <c r="H24" t="str">
        <f>LEFT(F24,SEARCH(C24,F24)+LEN(C24)-1)&amp;IF(AND(D24&lt;='Контроль остатков'!$C$1,MONTH('Контроль остатков'!$C$1)=MONTH(D24)),"")</f>
        <v>Приход фактБХ_ПСБЛОЖЬ</v>
      </c>
    </row>
    <row r="25" spans="1:8" x14ac:dyDescent="0.25">
      <c r="A25" s="3">
        <v>240</v>
      </c>
      <c r="B25" s="3" t="s">
        <v>0</v>
      </c>
      <c r="C25" s="3" t="s">
        <v>1</v>
      </c>
      <c r="D25" s="4">
        <v>40998</v>
      </c>
      <c r="E25" s="3" t="s">
        <v>2</v>
      </c>
      <c r="F25" s="3" t="s">
        <v>10</v>
      </c>
      <c r="G25" s="3">
        <v>2012</v>
      </c>
      <c r="H25" t="str">
        <f>LEFT(F25,SEARCH(C25,F25)+LEN(C25)-1)&amp;IF(AND(D25&lt;='Контроль остатков'!$C$1,MONTH('Контроль остатков'!$C$1)=MONTH(D25)),"")</f>
        <v>Приход (Прочее) фактБХ_ПСБЛОЖЬ</v>
      </c>
    </row>
    <row r="26" spans="1:8" x14ac:dyDescent="0.25">
      <c r="A26" s="3">
        <v>250</v>
      </c>
      <c r="B26" s="3" t="s">
        <v>0</v>
      </c>
      <c r="C26" s="3" t="s">
        <v>1</v>
      </c>
      <c r="D26" s="4">
        <v>40998</v>
      </c>
      <c r="E26" s="3" t="s">
        <v>2</v>
      </c>
      <c r="F26" s="3" t="s">
        <v>10</v>
      </c>
      <c r="G26" s="3">
        <v>2012</v>
      </c>
      <c r="H26" t="str">
        <f>LEFT(F26,SEARCH(C26,F26)+LEN(C26)-1)&amp;IF(AND(D26&lt;='Контроль остатков'!$C$1,MONTH('Контроль остатков'!$C$1)=MONTH(D26)),"")</f>
        <v>Приход (Прочее) фактБХ_ПСБЛОЖЬ</v>
      </c>
    </row>
    <row r="27" spans="1:8" x14ac:dyDescent="0.25">
      <c r="A27" s="3">
        <v>260</v>
      </c>
      <c r="B27" s="3" t="s">
        <v>0</v>
      </c>
      <c r="C27" s="3" t="s">
        <v>1</v>
      </c>
      <c r="D27" s="4">
        <v>40998</v>
      </c>
      <c r="E27" s="3" t="s">
        <v>2</v>
      </c>
      <c r="F27" s="3" t="s">
        <v>10</v>
      </c>
      <c r="G27" s="3">
        <v>2012</v>
      </c>
      <c r="H27" t="str">
        <f>LEFT(F27,SEARCH(C27,F27)+LEN(C27)-1)&amp;IF(AND(D27&lt;='Контроль остатков'!$C$1,MONTH('Контроль остатков'!$C$1)=MONTH(D27)),"")</f>
        <v>Приход (Прочее) фактБХ_ПСБЛОЖЬ</v>
      </c>
    </row>
    <row r="28" spans="1:8" x14ac:dyDescent="0.25">
      <c r="A28" s="3">
        <v>270</v>
      </c>
      <c r="B28" s="3" t="s">
        <v>0</v>
      </c>
      <c r="C28" s="3" t="s">
        <v>1</v>
      </c>
      <c r="D28" s="4">
        <v>40998</v>
      </c>
      <c r="E28" s="3" t="s">
        <v>2</v>
      </c>
      <c r="F28" s="3" t="s">
        <v>10</v>
      </c>
      <c r="G28" s="3">
        <v>2012</v>
      </c>
      <c r="H28" t="str">
        <f>LEFT(F28,SEARCH(C28,F28)+LEN(C28)-1)&amp;IF(AND(D28&lt;='Контроль остатков'!$C$1,MONTH('Контроль остатков'!$C$1)=MONTH(D28)),"")</f>
        <v>Приход (Прочее) фактБХ_ПСБЛОЖЬ</v>
      </c>
    </row>
    <row r="29" spans="1:8" x14ac:dyDescent="0.25">
      <c r="A29" s="3">
        <v>280</v>
      </c>
      <c r="B29" s="3" t="s">
        <v>0</v>
      </c>
      <c r="C29" s="3" t="s">
        <v>1</v>
      </c>
      <c r="D29" s="4">
        <v>40998</v>
      </c>
      <c r="E29" s="3" t="s">
        <v>2</v>
      </c>
      <c r="F29" s="3" t="s">
        <v>10</v>
      </c>
      <c r="G29" s="3">
        <v>2012</v>
      </c>
      <c r="H29" t="str">
        <f>LEFT(F29,SEARCH(C29,F29)+LEN(C29)-1)&amp;IF(AND(D29&lt;='Контроль остатков'!$C$1,MONTH('Контроль остатков'!$C$1)=MONTH(D29)),"")</f>
        <v>Приход (Прочее) фактБХ_ПСБЛОЖЬ</v>
      </c>
    </row>
    <row r="30" spans="1:8" x14ac:dyDescent="0.25">
      <c r="A30" s="3">
        <v>290</v>
      </c>
      <c r="B30" s="3" t="s">
        <v>0</v>
      </c>
      <c r="C30" s="3" t="s">
        <v>1</v>
      </c>
      <c r="D30" s="4">
        <v>40998</v>
      </c>
      <c r="E30" s="3" t="s">
        <v>2</v>
      </c>
      <c r="F30" s="3" t="s">
        <v>10</v>
      </c>
      <c r="G30" s="3">
        <v>2012</v>
      </c>
      <c r="H30" t="str">
        <f>LEFT(F30,SEARCH(C30,F30)+LEN(C30)-1)&amp;IF(AND(D30&lt;='Контроль остатков'!$C$1,MONTH('Контроль остатков'!$C$1)=MONTH(D30)),"")</f>
        <v>Приход (Прочее) фактБХ_ПСБЛОЖЬ</v>
      </c>
    </row>
    <row r="31" spans="1:8" x14ac:dyDescent="0.25">
      <c r="A31" s="3">
        <v>300</v>
      </c>
      <c r="B31" s="3" t="s">
        <v>0</v>
      </c>
      <c r="C31" s="3" t="s">
        <v>1</v>
      </c>
      <c r="D31" s="4">
        <v>40998</v>
      </c>
      <c r="E31" s="3" t="s">
        <v>2</v>
      </c>
      <c r="F31" s="3" t="s">
        <v>10</v>
      </c>
      <c r="G31" s="3">
        <v>2012</v>
      </c>
      <c r="H31" t="str">
        <f>LEFT(F31,SEARCH(C31,F31)+LEN(C31)-1)&amp;IF(AND(D31&lt;='Контроль остатков'!$C$1,MONTH('Контроль остатков'!$C$1)=MONTH(D31)),"")</f>
        <v>Приход (Прочее) фактБХ_ПСБЛОЖЬ</v>
      </c>
    </row>
    <row r="32" spans="1:8" x14ac:dyDescent="0.25">
      <c r="A32" s="3">
        <v>310</v>
      </c>
      <c r="B32" s="3" t="s">
        <v>0</v>
      </c>
      <c r="C32" s="3" t="s">
        <v>1</v>
      </c>
      <c r="D32" s="4">
        <v>40998</v>
      </c>
      <c r="E32" s="3" t="s">
        <v>2</v>
      </c>
      <c r="F32" s="3" t="s">
        <v>10</v>
      </c>
      <c r="G32" s="3">
        <v>2012</v>
      </c>
      <c r="H32" t="str">
        <f>LEFT(F32,SEARCH(C32,F32)+LEN(C32)-1)&amp;IF(AND(D32&lt;='Контроль остатков'!$C$1,MONTH('Контроль остатков'!$C$1)=MONTH(D32)),"")</f>
        <v>Приход (Прочее) фактБХ_ПСБЛОЖЬ</v>
      </c>
    </row>
    <row r="33" spans="1:8" x14ac:dyDescent="0.25">
      <c r="A33" s="3">
        <v>320</v>
      </c>
      <c r="B33" s="3" t="s">
        <v>0</v>
      </c>
      <c r="C33" s="3" t="s">
        <v>1</v>
      </c>
      <c r="D33" s="4">
        <v>40998</v>
      </c>
      <c r="E33" s="3" t="s">
        <v>2</v>
      </c>
      <c r="F33" s="3" t="s">
        <v>10</v>
      </c>
      <c r="G33" s="3">
        <v>2012</v>
      </c>
      <c r="H33" t="str">
        <f>LEFT(F33,SEARCH(C33,F33)+LEN(C33)-1)&amp;IF(AND(D33&lt;='Контроль остатков'!$C$1,MONTH('Контроль остатков'!$C$1)=MONTH(D33)),"")</f>
        <v>Приход (Прочее) фактБХ_ПСБЛОЖЬ</v>
      </c>
    </row>
    <row r="34" spans="1:8" x14ac:dyDescent="0.25">
      <c r="A34" s="3">
        <v>330</v>
      </c>
      <c r="B34" s="3" t="s">
        <v>0</v>
      </c>
      <c r="C34" s="3" t="s">
        <v>1</v>
      </c>
      <c r="D34" s="4">
        <v>40998</v>
      </c>
      <c r="E34" s="3" t="s">
        <v>2</v>
      </c>
      <c r="F34" s="3" t="s">
        <v>10</v>
      </c>
      <c r="G34" s="3">
        <v>2012</v>
      </c>
      <c r="H34" t="str">
        <f>LEFT(F34,SEARCH(C34,F34)+LEN(C34)-1)&amp;IF(AND(D34&lt;='Контроль остатков'!$C$1,MONTH('Контроль остатков'!$C$1)=MONTH(D34)),"")</f>
        <v>Приход (Прочее) фактБХ_ПСБЛОЖЬ</v>
      </c>
    </row>
    <row r="35" spans="1:8" x14ac:dyDescent="0.25">
      <c r="A35" s="3">
        <v>340</v>
      </c>
      <c r="B35" s="3" t="s">
        <v>0</v>
      </c>
      <c r="C35" s="3" t="s">
        <v>1</v>
      </c>
      <c r="D35" s="4">
        <v>40998</v>
      </c>
      <c r="E35" s="3" t="s">
        <v>2</v>
      </c>
      <c r="F35" s="3" t="s">
        <v>10</v>
      </c>
      <c r="G35" s="3">
        <v>2012</v>
      </c>
      <c r="H35" t="str">
        <f>LEFT(F35,SEARCH(C35,F35)+LEN(C35)-1)&amp;IF(AND(D35&lt;='Контроль остатков'!$C$1,MONTH('Контроль остатков'!$C$1)=MONTH(D35)),"")</f>
        <v>Приход (Прочее) фактБХ_ПСБЛОЖЬ</v>
      </c>
    </row>
    <row r="36" spans="1:8" x14ac:dyDescent="0.25">
      <c r="A36" s="3">
        <v>350</v>
      </c>
      <c r="B36" s="3" t="s">
        <v>0</v>
      </c>
      <c r="C36" s="3" t="s">
        <v>1</v>
      </c>
      <c r="D36" s="4">
        <v>40998</v>
      </c>
      <c r="E36" s="3" t="s">
        <v>2</v>
      </c>
      <c r="F36" s="3" t="s">
        <v>10</v>
      </c>
      <c r="G36" s="3">
        <v>2012</v>
      </c>
      <c r="H36" t="str">
        <f>LEFT(F36,SEARCH(C36,F36)+LEN(C36)-1)&amp;IF(AND(D36&lt;='Контроль остатков'!$C$1,MONTH('Контроль остатков'!$C$1)=MONTH(D36)),"")</f>
        <v>Приход (Прочее) фактБХ_ПСБЛОЖЬ</v>
      </c>
    </row>
    <row r="37" spans="1:8" x14ac:dyDescent="0.25">
      <c r="A37" s="3">
        <v>360</v>
      </c>
      <c r="B37" s="3" t="s">
        <v>0</v>
      </c>
      <c r="C37" s="3" t="s">
        <v>1</v>
      </c>
      <c r="D37" s="4">
        <v>40998</v>
      </c>
      <c r="E37" s="3" t="s">
        <v>2</v>
      </c>
      <c r="F37" s="3" t="s">
        <v>10</v>
      </c>
      <c r="G37" s="3">
        <v>2012</v>
      </c>
      <c r="H37" t="str">
        <f>LEFT(F37,SEARCH(C37,F37)+LEN(C37)-1)&amp;IF(AND(D37&lt;='Контроль остатков'!$C$1,MONTH('Контроль остатков'!$C$1)=MONTH(D37)),"")</f>
        <v>Приход (Прочее) фактБХ_ПСБЛОЖЬ</v>
      </c>
    </row>
    <row r="38" spans="1:8" x14ac:dyDescent="0.25">
      <c r="A38" s="3">
        <v>370</v>
      </c>
      <c r="B38" s="3" t="s">
        <v>0</v>
      </c>
      <c r="C38" s="3" t="s">
        <v>1</v>
      </c>
      <c r="D38" s="4">
        <v>40998</v>
      </c>
      <c r="E38" s="3" t="s">
        <v>2</v>
      </c>
      <c r="F38" s="3" t="s">
        <v>8</v>
      </c>
      <c r="G38" s="3">
        <v>2012</v>
      </c>
      <c r="H38" t="str">
        <f>LEFT(F38,SEARCH(C38,F38)+LEN(C38)-1)&amp;IF(AND(D38&lt;='Контроль остатков'!$C$1,MONTH('Контроль остатков'!$C$1)=MONTH(D38)),"")</f>
        <v>Приход фактБХ_ПСБЛОЖЬ</v>
      </c>
    </row>
    <row r="39" spans="1:8" x14ac:dyDescent="0.25">
      <c r="A39" s="3">
        <v>380</v>
      </c>
      <c r="B39" s="3" t="s">
        <v>0</v>
      </c>
      <c r="C39" s="3" t="s">
        <v>1</v>
      </c>
      <c r="D39" s="4">
        <v>40998</v>
      </c>
      <c r="E39" s="3" t="s">
        <v>2</v>
      </c>
      <c r="F39" s="3" t="s">
        <v>8</v>
      </c>
      <c r="G39" s="3">
        <v>2012</v>
      </c>
      <c r="H39" t="str">
        <f>LEFT(F39,SEARCH(C39,F39)+LEN(C39)-1)&amp;IF(AND(D39&lt;='Контроль остатков'!$C$1,MONTH('Контроль остатков'!$C$1)=MONTH(D39)),"")</f>
        <v>Приход фактБХ_ПСБЛОЖЬ</v>
      </c>
    </row>
    <row r="40" spans="1:8" x14ac:dyDescent="0.25">
      <c r="A40" s="3">
        <v>390</v>
      </c>
      <c r="B40" s="3" t="s">
        <v>0</v>
      </c>
      <c r="C40" s="3" t="s">
        <v>1</v>
      </c>
      <c r="D40" s="4">
        <v>40998</v>
      </c>
      <c r="E40" s="3" t="s">
        <v>2</v>
      </c>
      <c r="F40" s="3" t="s">
        <v>8</v>
      </c>
      <c r="G40" s="3">
        <v>2012</v>
      </c>
      <c r="H40" t="str">
        <f>LEFT(F40,SEARCH(C40,F40)+LEN(C40)-1)&amp;IF(AND(D40&lt;='Контроль остатков'!$C$1,MONTH('Контроль остатков'!$C$1)=MONTH(D40)),"")</f>
        <v>Приход фактБХ_ПСБЛОЖЬ</v>
      </c>
    </row>
    <row r="41" spans="1:8" x14ac:dyDescent="0.25">
      <c r="A41" s="3">
        <v>400</v>
      </c>
      <c r="B41" s="3" t="s">
        <v>0</v>
      </c>
      <c r="C41" s="3" t="s">
        <v>1</v>
      </c>
      <c r="D41" s="4">
        <v>40998</v>
      </c>
      <c r="E41" s="3" t="s">
        <v>2</v>
      </c>
      <c r="F41" s="3" t="s">
        <v>8</v>
      </c>
      <c r="G41" s="3">
        <v>2012</v>
      </c>
      <c r="H41" t="str">
        <f>LEFT(F41,SEARCH(C41,F41)+LEN(C41)-1)&amp;IF(AND(D41&lt;='Контроль остатков'!$C$1,MONTH('Контроль остатков'!$C$1)=MONTH(D41)),"")</f>
        <v>Приход фактБХ_ПСБЛОЖЬ</v>
      </c>
    </row>
    <row r="42" spans="1:8" x14ac:dyDescent="0.25">
      <c r="A42" s="3">
        <v>410</v>
      </c>
      <c r="B42" s="3" t="s">
        <v>0</v>
      </c>
      <c r="C42" s="3" t="s">
        <v>1</v>
      </c>
      <c r="D42" s="4">
        <v>40998</v>
      </c>
      <c r="E42" s="3" t="s">
        <v>2</v>
      </c>
      <c r="F42" s="3" t="s">
        <v>4</v>
      </c>
      <c r="G42" s="3">
        <v>2012</v>
      </c>
      <c r="H42" t="str">
        <f>LEFT(F42,SEARCH(C42,F42)+LEN(C42)-1)&amp;IF(AND(D42&lt;='Контроль остатков'!$C$1,MONTH('Контроль остатков'!$C$1)=MONTH(D42)),"")</f>
        <v>Расход фактБХ_ПСБЛОЖЬ</v>
      </c>
    </row>
    <row r="43" spans="1:8" x14ac:dyDescent="0.25">
      <c r="A43" s="3">
        <v>420</v>
      </c>
      <c r="B43" s="3" t="s">
        <v>0</v>
      </c>
      <c r="C43" s="3" t="s">
        <v>1</v>
      </c>
      <c r="D43" s="4">
        <v>40998</v>
      </c>
      <c r="E43" s="3" t="s">
        <v>2</v>
      </c>
      <c r="F43" s="3" t="s">
        <v>4</v>
      </c>
      <c r="G43" s="3">
        <v>2012</v>
      </c>
      <c r="H43" t="str">
        <f>LEFT(F43,SEARCH(C43,F43)+LEN(C43)-1)&amp;IF(AND(D43&lt;='Контроль остатков'!$C$1,MONTH('Контроль остатков'!$C$1)=MONTH(D43)),"")</f>
        <v>Расход фактБХ_ПСБЛОЖЬ</v>
      </c>
    </row>
    <row r="44" spans="1:8" x14ac:dyDescent="0.25">
      <c r="A44" s="3">
        <v>430</v>
      </c>
      <c r="B44" s="3" t="s">
        <v>0</v>
      </c>
      <c r="C44" s="3" t="s">
        <v>1</v>
      </c>
      <c r="D44" s="4">
        <v>41000</v>
      </c>
      <c r="E44" s="3" t="s">
        <v>2</v>
      </c>
      <c r="F44" s="3" t="s">
        <v>12</v>
      </c>
      <c r="G44" s="3">
        <v>2012</v>
      </c>
      <c r="H44" t="str">
        <f>LEFT(F44,SEARCH(C44,F44)+LEN(C44)-1)&amp;IF(AND(D44&lt;='Контроль остатков'!$C$1,MONTH('Контроль остатков'!$C$1)=MONTH(D44)),"")</f>
        <v>Приход фактБХ_ПСБ</v>
      </c>
    </row>
    <row r="45" spans="1:8" x14ac:dyDescent="0.25">
      <c r="A45" s="3">
        <v>440</v>
      </c>
      <c r="B45" s="3" t="s">
        <v>0</v>
      </c>
      <c r="C45" s="3" t="s">
        <v>5</v>
      </c>
      <c r="D45" s="4">
        <v>41001</v>
      </c>
      <c r="E45" s="3" t="s">
        <v>2</v>
      </c>
      <c r="F45" s="3" t="s">
        <v>11</v>
      </c>
      <c r="G45" s="3">
        <v>2012</v>
      </c>
      <c r="H45" t="str">
        <f>LEFT(F45,SEARCH(C45,F45)+LEN(C45)-1)&amp;IF(AND(D45&lt;='Контроль остатков'!$C$1,MONTH('Контроль остатков'!$C$1)=MONTH(D45)),"")</f>
        <v>Расход фактБХ_Псб</v>
      </c>
    </row>
    <row r="46" spans="1:8" x14ac:dyDescent="0.25">
      <c r="A46" s="3">
        <v>450</v>
      </c>
      <c r="B46" s="3" t="s">
        <v>0</v>
      </c>
      <c r="C46" s="3" t="s">
        <v>5</v>
      </c>
      <c r="D46" s="4">
        <v>41001</v>
      </c>
      <c r="E46" s="3" t="s">
        <v>2</v>
      </c>
      <c r="F46" s="3" t="s">
        <v>11</v>
      </c>
      <c r="G46" s="3">
        <v>2012</v>
      </c>
      <c r="H46" t="str">
        <f>LEFT(F46,SEARCH(C46,F46)+LEN(C46)-1)&amp;IF(AND(D46&lt;='Контроль остатков'!$C$1,MONTH('Контроль остатков'!$C$1)=MONTH(D46)),"")</f>
        <v>Расход фактБХ_Псб</v>
      </c>
    </row>
    <row r="47" spans="1:8" x14ac:dyDescent="0.25">
      <c r="A47" s="3">
        <v>460</v>
      </c>
      <c r="B47" s="3" t="s">
        <v>0</v>
      </c>
      <c r="C47" s="3" t="s">
        <v>5</v>
      </c>
      <c r="D47" s="4">
        <v>41001</v>
      </c>
      <c r="E47" s="3" t="s">
        <v>2</v>
      </c>
      <c r="F47" s="3" t="s">
        <v>11</v>
      </c>
      <c r="G47" s="3">
        <v>2012</v>
      </c>
      <c r="H47" t="str">
        <f>LEFT(F47,SEARCH(C47,F47)+LEN(C47)-1)&amp;IF(AND(D47&lt;='Контроль остатков'!$C$1,MONTH('Контроль остатков'!$C$1)=MONTH(D47)),"")</f>
        <v>Расход фактБХ_Псб</v>
      </c>
    </row>
    <row r="48" spans="1:8" x14ac:dyDescent="0.25">
      <c r="A48" s="3">
        <v>470</v>
      </c>
      <c r="B48" s="3" t="s">
        <v>0</v>
      </c>
      <c r="C48" s="3" t="s">
        <v>5</v>
      </c>
      <c r="D48" s="4">
        <v>41001</v>
      </c>
      <c r="E48" s="3" t="s">
        <v>2</v>
      </c>
      <c r="F48" s="3" t="s">
        <v>11</v>
      </c>
      <c r="G48" s="3">
        <v>2012</v>
      </c>
      <c r="H48" t="str">
        <f>LEFT(F48,SEARCH(C48,F48)+LEN(C48)-1)&amp;IF(AND(D48&lt;='Контроль остатков'!$C$1,MONTH('Контроль остатков'!$C$1)=MONTH(D48)),"")</f>
        <v>Расход фактБХ_Псб</v>
      </c>
    </row>
    <row r="49" spans="1:8" x14ac:dyDescent="0.25">
      <c r="A49" s="3">
        <v>480</v>
      </c>
      <c r="B49" s="3" t="s">
        <v>0</v>
      </c>
      <c r="C49" s="3" t="s">
        <v>5</v>
      </c>
      <c r="D49" s="4">
        <v>41001</v>
      </c>
      <c r="E49" s="3" t="s">
        <v>2</v>
      </c>
      <c r="F49" s="3" t="s">
        <v>11</v>
      </c>
      <c r="G49" s="3">
        <v>2012</v>
      </c>
      <c r="H49" t="str">
        <f>LEFT(F49,SEARCH(C49,F49)+LEN(C49)-1)&amp;IF(AND(D49&lt;='Контроль остатков'!$C$1,MONTH('Контроль остатков'!$C$1)=MONTH(D49)),"")</f>
        <v>Расход фактБХ_Псб</v>
      </c>
    </row>
    <row r="50" spans="1:8" x14ac:dyDescent="0.25">
      <c r="A50" s="3">
        <v>490</v>
      </c>
      <c r="B50" s="3" t="s">
        <v>0</v>
      </c>
      <c r="C50" s="3" t="s">
        <v>5</v>
      </c>
      <c r="D50" s="4">
        <v>41003</v>
      </c>
      <c r="E50" s="3" t="s">
        <v>2</v>
      </c>
      <c r="F50" s="3" t="s">
        <v>11</v>
      </c>
      <c r="G50" s="3">
        <v>2012</v>
      </c>
      <c r="H50" t="str">
        <f>LEFT(F50,SEARCH(C50,F50)+LEN(C50)-1)&amp;IF(AND(D50&lt;='Контроль остатков'!$C$1,MONTH('Контроль остатков'!$C$1)=MONTH(D50)),"")</f>
        <v>Расход фактБХ_Псб</v>
      </c>
    </row>
    <row r="51" spans="1:8" x14ac:dyDescent="0.25">
      <c r="A51" s="3">
        <v>500</v>
      </c>
      <c r="B51" s="3" t="s">
        <v>0</v>
      </c>
      <c r="C51" s="3" t="s">
        <v>5</v>
      </c>
      <c r="D51" s="4">
        <v>41002</v>
      </c>
      <c r="E51" s="3" t="s">
        <v>2</v>
      </c>
      <c r="F51" s="3" t="s">
        <v>11</v>
      </c>
      <c r="G51" s="3">
        <v>2012</v>
      </c>
      <c r="H51" t="str">
        <f>LEFT(F51,SEARCH(C51,F51)+LEN(C51)-1)&amp;IF(AND(D51&lt;='Контроль остатков'!$C$1,MONTH('Контроль остатков'!$C$1)=MONTH(D51)),"")</f>
        <v>Расход фактБХ_Псб</v>
      </c>
    </row>
    <row r="52" spans="1:8" x14ac:dyDescent="0.25">
      <c r="A52" s="3">
        <v>510</v>
      </c>
      <c r="B52" s="3" t="s">
        <v>0</v>
      </c>
      <c r="C52" s="3" t="s">
        <v>5</v>
      </c>
      <c r="D52" s="4">
        <v>41002</v>
      </c>
      <c r="E52" s="3" t="s">
        <v>2</v>
      </c>
      <c r="F52" s="3" t="s">
        <v>11</v>
      </c>
      <c r="G52" s="3">
        <v>2012</v>
      </c>
      <c r="H52" t="str">
        <f>LEFT(F52,SEARCH(C52,F52)+LEN(C52)-1)&amp;IF(AND(D52&lt;='Контроль остатков'!$C$1,MONTH('Контроль остатков'!$C$1)=MONTH(D52)),"")</f>
        <v>Расход фактБХ_Псб</v>
      </c>
    </row>
    <row r="53" spans="1:8" x14ac:dyDescent="0.25">
      <c r="A53" s="3">
        <v>520</v>
      </c>
      <c r="B53" s="3" t="s">
        <v>0</v>
      </c>
      <c r="C53" s="3" t="s">
        <v>1</v>
      </c>
      <c r="D53" s="4">
        <v>41001</v>
      </c>
      <c r="E53" s="3" t="s">
        <v>2</v>
      </c>
      <c r="F53" s="3" t="s">
        <v>12</v>
      </c>
      <c r="G53" s="3">
        <v>2012</v>
      </c>
      <c r="H53" t="str">
        <f>LEFT(F53,SEARCH(C53,F53)+LEN(C53)-1)&amp;IF(AND(D53&lt;='Контроль остатков'!$C$1,MONTH('Контроль остатков'!$C$1)=MONTH(D53)),"")</f>
        <v>Приход фактБХ_ПСБ</v>
      </c>
    </row>
    <row r="54" spans="1:8" x14ac:dyDescent="0.25">
      <c r="A54" s="3">
        <v>530</v>
      </c>
      <c r="B54" s="3" t="s">
        <v>0</v>
      </c>
      <c r="C54" s="3" t="s">
        <v>1</v>
      </c>
      <c r="D54" s="4">
        <v>41001</v>
      </c>
      <c r="E54" s="3" t="s">
        <v>2</v>
      </c>
      <c r="F54" s="3" t="s">
        <v>12</v>
      </c>
      <c r="G54" s="3">
        <v>2012</v>
      </c>
      <c r="H54" t="str">
        <f>LEFT(F54,SEARCH(C54,F54)+LEN(C54)-1)&amp;IF(AND(D54&lt;='Контроль остатков'!$C$1,MONTH('Контроль остатков'!$C$1)=MONTH(D54)),"")</f>
        <v>Приход фактБХ_ПСБ</v>
      </c>
    </row>
    <row r="55" spans="1:8" x14ac:dyDescent="0.25">
      <c r="A55" s="3">
        <v>540</v>
      </c>
      <c r="B55" s="3" t="s">
        <v>0</v>
      </c>
      <c r="C55" s="3" t="s">
        <v>1</v>
      </c>
      <c r="D55" s="4">
        <v>41001</v>
      </c>
      <c r="E55" s="3" t="s">
        <v>2</v>
      </c>
      <c r="F55" s="3" t="s">
        <v>12</v>
      </c>
      <c r="G55" s="3">
        <v>2012</v>
      </c>
      <c r="H55" t="str">
        <f>LEFT(F55,SEARCH(C55,F55)+LEN(C55)-1)&amp;IF(AND(D55&lt;='Контроль остатков'!$C$1,MONTH('Контроль остатков'!$C$1)=MONTH(D55)),"")</f>
        <v>Приход фактБХ_ПСБ</v>
      </c>
    </row>
    <row r="56" spans="1:8" x14ac:dyDescent="0.25">
      <c r="A56" s="3">
        <v>550</v>
      </c>
      <c r="B56" s="3" t="s">
        <v>0</v>
      </c>
      <c r="C56" s="3" t="s">
        <v>1</v>
      </c>
      <c r="D56" s="4">
        <v>41001</v>
      </c>
      <c r="E56" s="3" t="s">
        <v>2</v>
      </c>
      <c r="F56" s="3" t="s">
        <v>12</v>
      </c>
      <c r="G56" s="3">
        <v>2012</v>
      </c>
      <c r="H56" t="str">
        <f>LEFT(F56,SEARCH(C56,F56)+LEN(C56)-1)&amp;IF(AND(D56&lt;='Контроль остатков'!$C$1,MONTH('Контроль остатков'!$C$1)=MONTH(D56)),"")</f>
        <v>Приход фактБХ_ПСБ</v>
      </c>
    </row>
    <row r="57" spans="1:8" x14ac:dyDescent="0.25">
      <c r="A57" s="3">
        <v>560</v>
      </c>
      <c r="B57" s="3" t="s">
        <v>0</v>
      </c>
      <c r="C57" s="3" t="s">
        <v>1</v>
      </c>
      <c r="D57" s="4">
        <v>41001</v>
      </c>
      <c r="E57" s="3" t="s">
        <v>2</v>
      </c>
      <c r="F57" s="3" t="s">
        <v>12</v>
      </c>
      <c r="G57" s="3">
        <v>2012</v>
      </c>
      <c r="H57" t="str">
        <f>LEFT(F57,SEARCH(C57,F57)+LEN(C57)-1)&amp;IF(AND(D57&lt;='Контроль остатков'!$C$1,MONTH('Контроль остатков'!$C$1)=MONTH(D57)),"")</f>
        <v>Приход фактБХ_ПСБ</v>
      </c>
    </row>
    <row r="58" spans="1:8" x14ac:dyDescent="0.25">
      <c r="A58" s="3">
        <v>570</v>
      </c>
      <c r="B58" s="3" t="s">
        <v>0</v>
      </c>
      <c r="C58" s="3" t="s">
        <v>1</v>
      </c>
      <c r="D58" s="4">
        <v>41001</v>
      </c>
      <c r="E58" s="3" t="s">
        <v>2</v>
      </c>
      <c r="F58" s="3" t="s">
        <v>12</v>
      </c>
      <c r="G58" s="3">
        <v>2012</v>
      </c>
      <c r="H58" t="str">
        <f>LEFT(F58,SEARCH(C58,F58)+LEN(C58)-1)&amp;IF(AND(D58&lt;='Контроль остатков'!$C$1,MONTH('Контроль остатков'!$C$1)=MONTH(D58)),"")</f>
        <v>Приход фактБХ_ПСБ</v>
      </c>
    </row>
    <row r="59" spans="1:8" x14ac:dyDescent="0.25">
      <c r="A59" s="3">
        <v>580</v>
      </c>
      <c r="B59" s="3" t="s">
        <v>0</v>
      </c>
      <c r="C59" s="3" t="s">
        <v>1</v>
      </c>
      <c r="D59" s="4">
        <v>41001</v>
      </c>
      <c r="E59" s="3" t="s">
        <v>2</v>
      </c>
      <c r="F59" s="3" t="s">
        <v>12</v>
      </c>
      <c r="G59" s="3">
        <v>2012</v>
      </c>
      <c r="H59" t="str">
        <f>LEFT(F59,SEARCH(C59,F59)+LEN(C59)-1)&amp;IF(AND(D59&lt;='Контроль остатков'!$C$1,MONTH('Контроль остатков'!$C$1)=MONTH(D59)),"")</f>
        <v>Приход фактБХ_ПСБ</v>
      </c>
    </row>
    <row r="60" spans="1:8" x14ac:dyDescent="0.25">
      <c r="A60" s="3">
        <v>590</v>
      </c>
      <c r="B60" s="3" t="s">
        <v>0</v>
      </c>
      <c r="C60" s="3" t="s">
        <v>1</v>
      </c>
      <c r="D60" s="4">
        <v>41001</v>
      </c>
      <c r="E60" s="3" t="s">
        <v>2</v>
      </c>
      <c r="F60" s="3" t="s">
        <v>13</v>
      </c>
      <c r="G60" s="3">
        <v>2012</v>
      </c>
      <c r="H60" t="str">
        <f>LEFT(F60,SEARCH(C60,F60)+LEN(C60)-1)&amp;IF(AND(D60&lt;='Контроль остатков'!$C$1,MONTH('Контроль остатков'!$C$1)=MONTH(D60)),"")</f>
        <v>Приход (Прочее) фактБХ_ПСБ</v>
      </c>
    </row>
    <row r="61" spans="1:8" x14ac:dyDescent="0.25">
      <c r="A61" s="3">
        <v>600</v>
      </c>
      <c r="B61" s="3" t="s">
        <v>0</v>
      </c>
      <c r="C61" s="3" t="s">
        <v>1</v>
      </c>
      <c r="D61" s="4">
        <v>41001</v>
      </c>
      <c r="E61" s="3" t="s">
        <v>2</v>
      </c>
      <c r="F61" s="3" t="s">
        <v>13</v>
      </c>
      <c r="G61" s="3">
        <v>2012</v>
      </c>
      <c r="H61" t="str">
        <f>LEFT(F61,SEARCH(C61,F61)+LEN(C61)-1)&amp;IF(AND(D61&lt;='Контроль остатков'!$C$1,MONTH('Контроль остатков'!$C$1)=MONTH(D61)),"")</f>
        <v>Приход (Прочее) фактБХ_ПСБ</v>
      </c>
    </row>
    <row r="62" spans="1:8" x14ac:dyDescent="0.25">
      <c r="A62" s="3">
        <v>610</v>
      </c>
      <c r="B62" s="3" t="s">
        <v>0</v>
      </c>
      <c r="C62" s="3" t="s">
        <v>1</v>
      </c>
      <c r="D62" s="4">
        <v>41001</v>
      </c>
      <c r="E62" s="3" t="s">
        <v>2</v>
      </c>
      <c r="F62" s="3" t="s">
        <v>13</v>
      </c>
      <c r="G62" s="3">
        <v>2012</v>
      </c>
      <c r="H62" t="str">
        <f>LEFT(F62,SEARCH(C62,F62)+LEN(C62)-1)&amp;IF(AND(D62&lt;='Контроль остатков'!$C$1,MONTH('Контроль остатков'!$C$1)=MONTH(D62)),"")</f>
        <v>Приход (Прочее) фактБХ_ПСБ</v>
      </c>
    </row>
    <row r="63" spans="1:8" x14ac:dyDescent="0.25">
      <c r="A63" s="3">
        <v>620</v>
      </c>
      <c r="B63" s="3" t="s">
        <v>0</v>
      </c>
      <c r="C63" s="3" t="s">
        <v>1</v>
      </c>
      <c r="D63" s="4">
        <v>41001</v>
      </c>
      <c r="E63" s="3" t="s">
        <v>2</v>
      </c>
      <c r="F63" s="3" t="s">
        <v>13</v>
      </c>
      <c r="G63" s="3">
        <v>2012</v>
      </c>
      <c r="H63" t="str">
        <f>LEFT(F63,SEARCH(C63,F63)+LEN(C63)-1)&amp;IF(AND(D63&lt;='Контроль остатков'!$C$1,MONTH('Контроль остатков'!$C$1)=MONTH(D63)),"")</f>
        <v>Приход (Прочее) фактБХ_ПСБ</v>
      </c>
    </row>
    <row r="64" spans="1:8" x14ac:dyDescent="0.25">
      <c r="A64" s="3">
        <v>630</v>
      </c>
      <c r="B64" s="3" t="s">
        <v>0</v>
      </c>
      <c r="C64" s="3" t="s">
        <v>1</v>
      </c>
      <c r="D64" s="4">
        <v>41001</v>
      </c>
      <c r="E64" s="3" t="s">
        <v>2</v>
      </c>
      <c r="F64" s="3" t="s">
        <v>13</v>
      </c>
      <c r="G64" s="3">
        <v>2012</v>
      </c>
      <c r="H64" t="str">
        <f>LEFT(F64,SEARCH(C64,F64)+LEN(C64)-1)&amp;IF(AND(D64&lt;='Контроль остатков'!$C$1,MONTH('Контроль остатков'!$C$1)=MONTH(D64)),"")</f>
        <v>Приход (Прочее) фактБХ_ПСБ</v>
      </c>
    </row>
    <row r="65" spans="1:8" x14ac:dyDescent="0.25">
      <c r="A65" s="3">
        <v>640</v>
      </c>
      <c r="B65" s="3" t="s">
        <v>0</v>
      </c>
      <c r="C65" s="3" t="s">
        <v>1</v>
      </c>
      <c r="D65" s="4">
        <v>41001</v>
      </c>
      <c r="E65" s="3" t="s">
        <v>2</v>
      </c>
      <c r="F65" s="3" t="s">
        <v>13</v>
      </c>
      <c r="G65" s="3">
        <v>2012</v>
      </c>
      <c r="H65" t="str">
        <f>LEFT(F65,SEARCH(C65,F65)+LEN(C65)-1)&amp;IF(AND(D65&lt;='Контроль остатков'!$C$1,MONTH('Контроль остатков'!$C$1)=MONTH(D65)),"")</f>
        <v>Приход (Прочее) фактБХ_ПСБ</v>
      </c>
    </row>
    <row r="66" spans="1:8" x14ac:dyDescent="0.25">
      <c r="A66" s="3">
        <v>650</v>
      </c>
      <c r="B66" s="3" t="s">
        <v>0</v>
      </c>
      <c r="C66" s="3" t="s">
        <v>1</v>
      </c>
      <c r="D66" s="4">
        <v>41001</v>
      </c>
      <c r="E66" s="3" t="s">
        <v>2</v>
      </c>
      <c r="F66" s="3" t="s">
        <v>12</v>
      </c>
      <c r="G66" s="3">
        <v>2012</v>
      </c>
      <c r="H66" t="str">
        <f>LEFT(F66,SEARCH(C66,F66)+LEN(C66)-1)&amp;IF(AND(D66&lt;='Контроль остатков'!$C$1,MONTH('Контроль остатков'!$C$1)=MONTH(D66)),"")</f>
        <v>Приход фактБХ_ПСБ</v>
      </c>
    </row>
    <row r="67" spans="1:8" x14ac:dyDescent="0.25">
      <c r="A67" s="3">
        <v>660</v>
      </c>
      <c r="B67" s="3" t="s">
        <v>0</v>
      </c>
      <c r="C67" s="3" t="s">
        <v>1</v>
      </c>
      <c r="D67" s="4">
        <v>41001</v>
      </c>
      <c r="E67" s="3" t="s">
        <v>2</v>
      </c>
      <c r="F67" s="3" t="s">
        <v>12</v>
      </c>
      <c r="G67" s="3">
        <v>2012</v>
      </c>
      <c r="H67" t="str">
        <f>LEFT(F67,SEARCH(C67,F67)+LEN(C67)-1)&amp;IF(AND(D67&lt;='Контроль остатков'!$C$1,MONTH('Контроль остатков'!$C$1)=MONTH(D67)),"")</f>
        <v>Приход фактБХ_ПСБ</v>
      </c>
    </row>
    <row r="68" spans="1:8" x14ac:dyDescent="0.25">
      <c r="A68" s="3">
        <v>670</v>
      </c>
      <c r="B68" s="3" t="s">
        <v>0</v>
      </c>
      <c r="C68" s="3" t="s">
        <v>1</v>
      </c>
      <c r="D68" s="4">
        <v>41001</v>
      </c>
      <c r="E68" s="3" t="s">
        <v>2</v>
      </c>
      <c r="F68" s="3" t="s">
        <v>13</v>
      </c>
      <c r="G68" s="3">
        <v>2012</v>
      </c>
      <c r="H68" t="str">
        <f>LEFT(F68,SEARCH(C68,F68)+LEN(C68)-1)&amp;IF(AND(D68&lt;='Контроль остатков'!$C$1,MONTH('Контроль остатков'!$C$1)=MONTH(D68)),"")</f>
        <v>Приход (Прочее) фактБХ_ПСБ</v>
      </c>
    </row>
    <row r="69" spans="1:8" x14ac:dyDescent="0.25">
      <c r="A69" s="3">
        <v>680</v>
      </c>
      <c r="B69" s="3" t="s">
        <v>0</v>
      </c>
      <c r="C69" s="3" t="s">
        <v>1</v>
      </c>
      <c r="D69" s="4">
        <v>41001</v>
      </c>
      <c r="E69" s="3" t="s">
        <v>2</v>
      </c>
      <c r="F69" s="3" t="s">
        <v>13</v>
      </c>
      <c r="G69" s="3">
        <v>2012</v>
      </c>
      <c r="H69" t="str">
        <f>LEFT(F69,SEARCH(C69,F69)+LEN(C69)-1)&amp;IF(AND(D69&lt;='Контроль остатков'!$C$1,MONTH('Контроль остатков'!$C$1)=MONTH(D69)),"")</f>
        <v>Приход (Прочее) фактБХ_ПСБ</v>
      </c>
    </row>
    <row r="70" spans="1:8" x14ac:dyDescent="0.25">
      <c r="A70" s="3">
        <v>690</v>
      </c>
      <c r="B70" s="3" t="s">
        <v>0</v>
      </c>
      <c r="C70" s="3" t="s">
        <v>1</v>
      </c>
      <c r="D70" s="4">
        <v>41001</v>
      </c>
      <c r="E70" s="3" t="s">
        <v>2</v>
      </c>
      <c r="F70" s="3" t="s">
        <v>13</v>
      </c>
      <c r="G70" s="3">
        <v>2012</v>
      </c>
      <c r="H70" t="str">
        <f>LEFT(F70,SEARCH(C70,F70)+LEN(C70)-1)&amp;IF(AND(D70&lt;='Контроль остатков'!$C$1,MONTH('Контроль остатков'!$C$1)=MONTH(D70)),"")</f>
        <v>Приход (Прочее) фактБХ_ПСБ</v>
      </c>
    </row>
    <row r="71" spans="1:8" x14ac:dyDescent="0.25">
      <c r="A71" s="3">
        <v>700</v>
      </c>
      <c r="B71" s="3" t="s">
        <v>0</v>
      </c>
      <c r="C71" s="3" t="s">
        <v>1</v>
      </c>
      <c r="D71" s="4">
        <v>41001</v>
      </c>
      <c r="E71" s="3" t="s">
        <v>2</v>
      </c>
      <c r="F71" s="3" t="s">
        <v>13</v>
      </c>
      <c r="G71" s="3">
        <v>2012</v>
      </c>
      <c r="H71" t="str">
        <f>LEFT(F71,SEARCH(C71,F71)+LEN(C71)-1)&amp;IF(AND(D71&lt;='Контроль остатков'!$C$1,MONTH('Контроль остатков'!$C$1)=MONTH(D71)),"")</f>
        <v>Приход (Прочее) фактБХ_ПСБ</v>
      </c>
    </row>
    <row r="72" spans="1:8" x14ac:dyDescent="0.25">
      <c r="A72" s="3">
        <v>710</v>
      </c>
      <c r="B72" s="3" t="s">
        <v>0</v>
      </c>
      <c r="C72" s="3" t="s">
        <v>5</v>
      </c>
      <c r="D72" s="4">
        <v>41002</v>
      </c>
      <c r="E72" s="3" t="s">
        <v>2</v>
      </c>
      <c r="F72" s="3" t="s">
        <v>15</v>
      </c>
      <c r="G72" s="3">
        <v>2012</v>
      </c>
      <c r="H72" t="str">
        <f>LEFT(F72,SEARCH(C72,F72)+LEN(C72)-1)&amp;IF(AND(D72&lt;='Контроль остатков'!$C$1,MONTH('Контроль остатков'!$C$1)=MONTH(D72)),"")</f>
        <v>Расход (Прочее) фактБХ_Псб</v>
      </c>
    </row>
    <row r="73" spans="1:8" x14ac:dyDescent="0.25">
      <c r="A73" s="3">
        <v>720</v>
      </c>
      <c r="B73" s="3" t="s">
        <v>0</v>
      </c>
      <c r="C73" s="3" t="s">
        <v>5</v>
      </c>
      <c r="D73" s="4">
        <v>41003</v>
      </c>
      <c r="E73" s="3" t="s">
        <v>2</v>
      </c>
      <c r="F73" s="3" t="s">
        <v>11</v>
      </c>
      <c r="G73" s="3">
        <v>2012</v>
      </c>
      <c r="H73" t="str">
        <f>LEFT(F73,SEARCH(C73,F73)+LEN(C73)-1)&amp;IF(AND(D73&lt;='Контроль остатков'!$C$1,MONTH('Контроль остатков'!$C$1)=MONTH(D73)),"")</f>
        <v>Расход фактБХ_Псб</v>
      </c>
    </row>
    <row r="74" spans="1:8" x14ac:dyDescent="0.25">
      <c r="A74" s="3">
        <v>730</v>
      </c>
      <c r="B74" s="3" t="s">
        <v>0</v>
      </c>
      <c r="C74" s="3" t="s">
        <v>5</v>
      </c>
      <c r="D74" s="4">
        <v>41003</v>
      </c>
      <c r="E74" s="3" t="s">
        <v>2</v>
      </c>
      <c r="F74" s="3" t="s">
        <v>11</v>
      </c>
      <c r="G74" s="3">
        <v>2012</v>
      </c>
      <c r="H74" t="str">
        <f>LEFT(F74,SEARCH(C74,F74)+LEN(C74)-1)&amp;IF(AND(D74&lt;='Контроль остатков'!$C$1,MONTH('Контроль остатков'!$C$1)=MONTH(D74)),"")</f>
        <v>Расход фактБХ_Псб</v>
      </c>
    </row>
    <row r="75" spans="1:8" x14ac:dyDescent="0.25">
      <c r="A75" s="3">
        <v>740</v>
      </c>
      <c r="B75" s="3" t="s">
        <v>0</v>
      </c>
      <c r="C75" s="3" t="s">
        <v>5</v>
      </c>
      <c r="D75" s="4">
        <v>41003</v>
      </c>
      <c r="E75" s="3" t="s">
        <v>2</v>
      </c>
      <c r="F75" s="3" t="s">
        <v>11</v>
      </c>
      <c r="G75" s="3">
        <v>2012</v>
      </c>
      <c r="H75" t="str">
        <f>LEFT(F75,SEARCH(C75,F75)+LEN(C75)-1)&amp;IF(AND(D75&lt;='Контроль остатков'!$C$1,MONTH('Контроль остатков'!$C$1)=MONTH(D75)),"")</f>
        <v>Расход фактБХ_Псб</v>
      </c>
    </row>
    <row r="76" spans="1:8" x14ac:dyDescent="0.25">
      <c r="A76" s="3">
        <v>750</v>
      </c>
      <c r="B76" s="3" t="s">
        <v>0</v>
      </c>
      <c r="C76" s="3" t="s">
        <v>5</v>
      </c>
      <c r="D76" s="4">
        <v>41003</v>
      </c>
      <c r="E76" s="3" t="s">
        <v>2</v>
      </c>
      <c r="F76" s="3" t="s">
        <v>11</v>
      </c>
      <c r="G76" s="3">
        <v>2012</v>
      </c>
      <c r="H76" t="str">
        <f>LEFT(F76,SEARCH(C76,F76)+LEN(C76)-1)&amp;IF(AND(D76&lt;='Контроль остатков'!$C$1,MONTH('Контроль остатков'!$C$1)=MONTH(D76)),"")</f>
        <v>Расход фактБХ_Псб</v>
      </c>
    </row>
    <row r="77" spans="1:8" x14ac:dyDescent="0.25">
      <c r="A77" s="3">
        <v>760</v>
      </c>
      <c r="B77" s="3" t="s">
        <v>0</v>
      </c>
      <c r="C77" s="3" t="s">
        <v>1</v>
      </c>
      <c r="D77" s="4">
        <v>41002</v>
      </c>
      <c r="E77" s="3" t="s">
        <v>2</v>
      </c>
      <c r="F77" s="3" t="s">
        <v>12</v>
      </c>
      <c r="G77" s="3">
        <v>2012</v>
      </c>
      <c r="H77" t="str">
        <f>LEFT(F77,SEARCH(C77,F77)+LEN(C77)-1)&amp;IF(AND(D77&lt;='Контроль остатков'!$C$1,MONTH('Контроль остатков'!$C$1)=MONTH(D77)),"")</f>
        <v>Приход фактБХ_ПСБ</v>
      </c>
    </row>
    <row r="78" spans="1:8" x14ac:dyDescent="0.25">
      <c r="A78" s="3">
        <v>770</v>
      </c>
      <c r="B78" s="3" t="s">
        <v>0</v>
      </c>
      <c r="C78" s="3" t="s">
        <v>1</v>
      </c>
      <c r="D78" s="4">
        <v>41002</v>
      </c>
      <c r="E78" s="3" t="s">
        <v>2</v>
      </c>
      <c r="F78" s="3" t="s">
        <v>12</v>
      </c>
      <c r="G78" s="3">
        <v>2012</v>
      </c>
      <c r="H78" t="str">
        <f>LEFT(F78,SEARCH(C78,F78)+LEN(C78)-1)&amp;IF(AND(D78&lt;='Контроль остатков'!$C$1,MONTH('Контроль остатков'!$C$1)=MONTH(D78)),"")</f>
        <v>Приход фактБХ_ПСБ</v>
      </c>
    </row>
    <row r="79" spans="1:8" x14ac:dyDescent="0.25">
      <c r="A79" s="3">
        <v>780</v>
      </c>
      <c r="B79" s="3" t="s">
        <v>0</v>
      </c>
      <c r="C79" s="3" t="s">
        <v>1</v>
      </c>
      <c r="D79" s="4">
        <v>41002</v>
      </c>
      <c r="E79" s="3" t="s">
        <v>2</v>
      </c>
      <c r="F79" s="3" t="s">
        <v>12</v>
      </c>
      <c r="G79" s="3">
        <v>2012</v>
      </c>
      <c r="H79" t="str">
        <f>LEFT(F79,SEARCH(C79,F79)+LEN(C79)-1)&amp;IF(AND(D79&lt;='Контроль остатков'!$C$1,MONTH('Контроль остатков'!$C$1)=MONTH(D79)),"")</f>
        <v>Приход фактБХ_ПСБ</v>
      </c>
    </row>
    <row r="80" spans="1:8" x14ac:dyDescent="0.25">
      <c r="A80" s="3">
        <v>790</v>
      </c>
      <c r="B80" s="3" t="s">
        <v>0</v>
      </c>
      <c r="C80" s="3" t="s">
        <v>1</v>
      </c>
      <c r="D80" s="4">
        <v>41002</v>
      </c>
      <c r="E80" s="3" t="s">
        <v>2</v>
      </c>
      <c r="F80" s="3" t="s">
        <v>12</v>
      </c>
      <c r="G80" s="3">
        <v>2012</v>
      </c>
      <c r="H80" t="str">
        <f>LEFT(F80,SEARCH(C80,F80)+LEN(C80)-1)&amp;IF(AND(D80&lt;='Контроль остатков'!$C$1,MONTH('Контроль остатков'!$C$1)=MONTH(D80)),"")</f>
        <v>Приход фактБХ_ПСБ</v>
      </c>
    </row>
    <row r="81" spans="1:8" x14ac:dyDescent="0.25">
      <c r="A81" s="3">
        <v>800</v>
      </c>
      <c r="B81" s="3" t="s">
        <v>0</v>
      </c>
      <c r="C81" s="3" t="s">
        <v>1</v>
      </c>
      <c r="D81" s="4">
        <v>41002</v>
      </c>
      <c r="E81" s="3" t="s">
        <v>2</v>
      </c>
      <c r="F81" s="3" t="s">
        <v>13</v>
      </c>
      <c r="G81" s="3">
        <v>2012</v>
      </c>
      <c r="H81" t="str">
        <f>LEFT(F81,SEARCH(C81,F81)+LEN(C81)-1)&amp;IF(AND(D81&lt;='Контроль остатков'!$C$1,MONTH('Контроль остатков'!$C$1)=MONTH(D81)),"")</f>
        <v>Приход (Прочее) фактБХ_ПСБ</v>
      </c>
    </row>
    <row r="82" spans="1:8" x14ac:dyDescent="0.25">
      <c r="A82" s="3">
        <v>810</v>
      </c>
      <c r="B82" s="3" t="s">
        <v>0</v>
      </c>
      <c r="C82" s="3" t="s">
        <v>1</v>
      </c>
      <c r="D82" s="4">
        <v>41002</v>
      </c>
      <c r="E82" s="3" t="s">
        <v>2</v>
      </c>
      <c r="F82" s="3" t="s">
        <v>13</v>
      </c>
      <c r="G82" s="3">
        <v>2012</v>
      </c>
      <c r="H82" t="str">
        <f>LEFT(F82,SEARCH(C82,F82)+LEN(C82)-1)&amp;IF(AND(D82&lt;='Контроль остатков'!$C$1,MONTH('Контроль остатков'!$C$1)=MONTH(D82)),"")</f>
        <v>Приход (Прочее) фактБХ_ПСБ</v>
      </c>
    </row>
    <row r="83" spans="1:8" x14ac:dyDescent="0.25">
      <c r="A83" s="3">
        <v>820</v>
      </c>
      <c r="B83" s="3" t="s">
        <v>0</v>
      </c>
      <c r="C83" s="3" t="s">
        <v>5</v>
      </c>
      <c r="D83" s="4">
        <v>41003</v>
      </c>
      <c r="E83" s="3" t="s">
        <v>2</v>
      </c>
      <c r="F83" s="3" t="s">
        <v>15</v>
      </c>
      <c r="G83" s="3">
        <v>2012</v>
      </c>
      <c r="H83" t="str">
        <f>LEFT(F83,SEARCH(C83,F83)+LEN(C83)-1)&amp;IF(AND(D83&lt;='Контроль остатков'!$C$1,MONTH('Контроль остатков'!$C$1)=MONTH(D83)),"")</f>
        <v>Расход (Прочее) фактБХ_Псб</v>
      </c>
    </row>
    <row r="84" spans="1:8" x14ac:dyDescent="0.25">
      <c r="A84" s="3">
        <v>830</v>
      </c>
      <c r="B84" s="3" t="s">
        <v>0</v>
      </c>
      <c r="C84" s="3" t="s">
        <v>1</v>
      </c>
      <c r="D84" s="4">
        <v>41003</v>
      </c>
      <c r="E84" s="3" t="s">
        <v>2</v>
      </c>
      <c r="F84" s="3" t="s">
        <v>12</v>
      </c>
      <c r="G84" s="3">
        <v>2012</v>
      </c>
      <c r="H84" t="str">
        <f>LEFT(F84,SEARCH(C84,F84)+LEN(C84)-1)&amp;IF(AND(D84&lt;='Контроль остатков'!$C$1,MONTH('Контроль остатков'!$C$1)=MONTH(D84)),"")</f>
        <v>Приход фактБХ_ПСБ</v>
      </c>
    </row>
    <row r="85" spans="1:8" x14ac:dyDescent="0.25">
      <c r="A85" s="3">
        <v>840</v>
      </c>
      <c r="B85" s="3" t="s">
        <v>0</v>
      </c>
      <c r="C85" s="3" t="s">
        <v>1</v>
      </c>
      <c r="D85" s="4">
        <v>41003</v>
      </c>
      <c r="E85" s="3" t="s">
        <v>2</v>
      </c>
      <c r="F85" s="3" t="s">
        <v>12</v>
      </c>
      <c r="G85" s="3">
        <v>2012</v>
      </c>
      <c r="H85" t="str">
        <f>LEFT(F85,SEARCH(C85,F85)+LEN(C85)-1)&amp;IF(AND(D85&lt;='Контроль остатков'!$C$1,MONTH('Контроль остатков'!$C$1)=MONTH(D85)),"")</f>
        <v>Приход фактБХ_ПСБ</v>
      </c>
    </row>
    <row r="86" spans="1:8" x14ac:dyDescent="0.25">
      <c r="A86" s="3">
        <v>850</v>
      </c>
      <c r="B86" s="3" t="s">
        <v>0</v>
      </c>
      <c r="C86" s="3" t="s">
        <v>1</v>
      </c>
      <c r="D86" s="4">
        <v>41003</v>
      </c>
      <c r="E86" s="3" t="s">
        <v>2</v>
      </c>
      <c r="F86" s="3" t="s">
        <v>12</v>
      </c>
      <c r="G86" s="3">
        <v>2012</v>
      </c>
      <c r="H86" t="str">
        <f>LEFT(F86,SEARCH(C86,F86)+LEN(C86)-1)&amp;IF(AND(D86&lt;='Контроль остатков'!$C$1,MONTH('Контроль остатков'!$C$1)=MONTH(D86)),"")</f>
        <v>Приход фактБХ_ПСБ</v>
      </c>
    </row>
    <row r="87" spans="1:8" x14ac:dyDescent="0.25">
      <c r="A87" s="3">
        <v>860</v>
      </c>
      <c r="B87" s="3" t="s">
        <v>0</v>
      </c>
      <c r="C87" s="3" t="s">
        <v>1</v>
      </c>
      <c r="D87" s="4">
        <v>41003</v>
      </c>
      <c r="E87" s="3" t="s">
        <v>2</v>
      </c>
      <c r="F87" s="3" t="s">
        <v>12</v>
      </c>
      <c r="G87" s="3">
        <v>2012</v>
      </c>
      <c r="H87" t="str">
        <f>LEFT(F87,SEARCH(C87,F87)+LEN(C87)-1)&amp;IF(AND(D87&lt;='Контроль остатков'!$C$1,MONTH('Контроль остатков'!$C$1)=MONTH(D87)),"")</f>
        <v>Приход фактБХ_ПСБ</v>
      </c>
    </row>
    <row r="88" spans="1:8" x14ac:dyDescent="0.25">
      <c r="A88" s="3">
        <v>870</v>
      </c>
      <c r="B88" s="3" t="s">
        <v>0</v>
      </c>
      <c r="C88" s="3" t="s">
        <v>1</v>
      </c>
      <c r="D88" s="4">
        <v>41003</v>
      </c>
      <c r="E88" s="3" t="s">
        <v>2</v>
      </c>
      <c r="F88" s="3" t="s">
        <v>12</v>
      </c>
      <c r="G88" s="3">
        <v>2012</v>
      </c>
      <c r="H88" t="str">
        <f>LEFT(F88,SEARCH(C88,F88)+LEN(C88)-1)&amp;IF(AND(D88&lt;='Контроль остатков'!$C$1,MONTH('Контроль остатков'!$C$1)=MONTH(D88)),"")</f>
        <v>Приход фактБХ_ПСБ</v>
      </c>
    </row>
    <row r="89" spans="1:8" x14ac:dyDescent="0.25">
      <c r="A89" s="3">
        <v>880</v>
      </c>
      <c r="B89" s="3" t="s">
        <v>0</v>
      </c>
      <c r="C89" s="3" t="s">
        <v>1</v>
      </c>
      <c r="D89" s="4">
        <v>41003</v>
      </c>
      <c r="E89" s="3" t="s">
        <v>2</v>
      </c>
      <c r="F89" s="3" t="s">
        <v>12</v>
      </c>
      <c r="G89" s="3">
        <v>2012</v>
      </c>
      <c r="H89" t="str">
        <f>LEFT(F89,SEARCH(C89,F89)+LEN(C89)-1)&amp;IF(AND(D89&lt;='Контроль остатков'!$C$1,MONTH('Контроль остатков'!$C$1)=MONTH(D89)),"")</f>
        <v>Приход фактБХ_ПСБ</v>
      </c>
    </row>
    <row r="90" spans="1:8" x14ac:dyDescent="0.25">
      <c r="A90" s="3">
        <v>890</v>
      </c>
      <c r="B90" s="3" t="s">
        <v>0</v>
      </c>
      <c r="C90" s="3" t="s">
        <v>1</v>
      </c>
      <c r="D90" s="4">
        <v>41003</v>
      </c>
      <c r="E90" s="3" t="s">
        <v>2</v>
      </c>
      <c r="F90" s="3" t="s">
        <v>12</v>
      </c>
      <c r="G90" s="3">
        <v>2012</v>
      </c>
      <c r="H90" t="str">
        <f>LEFT(F90,SEARCH(C90,F90)+LEN(C90)-1)&amp;IF(AND(D90&lt;='Контроль остатков'!$C$1,MONTH('Контроль остатков'!$C$1)=MONTH(D90)),"")</f>
        <v>Приход фактБХ_ПСБ</v>
      </c>
    </row>
    <row r="91" spans="1:8" x14ac:dyDescent="0.25">
      <c r="A91" s="3">
        <v>900</v>
      </c>
      <c r="B91" s="3" t="s">
        <v>0</v>
      </c>
      <c r="C91" s="3" t="s">
        <v>1</v>
      </c>
      <c r="D91" s="4">
        <v>41003</v>
      </c>
      <c r="E91" s="3" t="s">
        <v>2</v>
      </c>
      <c r="F91" s="3" t="s">
        <v>13</v>
      </c>
      <c r="G91" s="3">
        <v>2012</v>
      </c>
      <c r="H91" t="str">
        <f>LEFT(F91,SEARCH(C91,F91)+LEN(C91)-1)&amp;IF(AND(D91&lt;='Контроль остатков'!$C$1,MONTH('Контроль остатков'!$C$1)=MONTH(D91)),"")</f>
        <v>Приход (Прочее) фактБХ_ПСБ</v>
      </c>
    </row>
    <row r="92" spans="1:8" x14ac:dyDescent="0.25">
      <c r="A92" s="3">
        <v>910</v>
      </c>
      <c r="B92" s="3" t="s">
        <v>0</v>
      </c>
      <c r="C92" s="3" t="s">
        <v>1</v>
      </c>
      <c r="D92" s="4">
        <v>41003</v>
      </c>
      <c r="E92" s="3" t="s">
        <v>2</v>
      </c>
      <c r="F92" s="3" t="s">
        <v>16</v>
      </c>
      <c r="G92" s="3">
        <v>2012</v>
      </c>
      <c r="H92" t="str">
        <f>LEFT(F92,SEARCH(C92,F92)+LEN(C92)-1)&amp;IF(AND(D92&lt;='Контроль остатков'!$C$1,MONTH('Контроль остатков'!$C$1)=MONTH(D92)),"")</f>
        <v>Расход фактБХ_ПСБ</v>
      </c>
    </row>
    <row r="93" spans="1:8" x14ac:dyDescent="0.25">
      <c r="A93" s="3">
        <v>920</v>
      </c>
      <c r="B93" s="3" t="s">
        <v>0</v>
      </c>
      <c r="C93" s="3" t="s">
        <v>1</v>
      </c>
      <c r="D93" s="4">
        <v>41003</v>
      </c>
      <c r="E93" s="3" t="s">
        <v>2</v>
      </c>
      <c r="F93" s="3" t="s">
        <v>16</v>
      </c>
      <c r="G93" s="3">
        <v>2012</v>
      </c>
      <c r="H93" t="str">
        <f>LEFT(F93,SEARCH(C93,F93)+LEN(C93)-1)&amp;IF(AND(D93&lt;='Контроль остатков'!$C$1,MONTH('Контроль остатков'!$C$1)=MONTH(D93)),"")</f>
        <v>Расход фактБХ_ПСБ</v>
      </c>
    </row>
    <row r="94" spans="1:8" x14ac:dyDescent="0.25">
      <c r="A94" s="3">
        <v>930</v>
      </c>
      <c r="B94" s="3" t="s">
        <v>0</v>
      </c>
      <c r="C94" s="3" t="s">
        <v>1</v>
      </c>
      <c r="D94" s="4">
        <v>41003</v>
      </c>
      <c r="E94" s="3" t="s">
        <v>2</v>
      </c>
      <c r="F94" s="3" t="s">
        <v>16</v>
      </c>
      <c r="G94" s="3">
        <v>2012</v>
      </c>
      <c r="H94" t="str">
        <f>LEFT(F94,SEARCH(C94,F94)+LEN(C94)-1)&amp;IF(AND(D94&lt;='Контроль остатков'!$C$1,MONTH('Контроль остатков'!$C$1)=MONTH(D94)),"")</f>
        <v>Расход фактБХ_ПСБ</v>
      </c>
    </row>
  </sheetData>
  <autoFilter ref="A1:XER94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8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15.85546875" style="6" bestFit="1" customWidth="1"/>
    <col min="2" max="2" width="20.42578125" style="6" customWidth="1"/>
    <col min="3" max="3" width="12.7109375" style="6" bestFit="1" customWidth="1"/>
    <col min="4" max="4" width="16.85546875" style="6" bestFit="1" customWidth="1"/>
    <col min="5" max="5" width="12.7109375" style="6" bestFit="1" customWidth="1"/>
    <col min="6" max="6" width="16.28515625" style="6" bestFit="1" customWidth="1"/>
    <col min="7" max="7" width="24.28515625" style="6" bestFit="1" customWidth="1"/>
    <col min="8" max="16384" width="9.140625" style="6"/>
  </cols>
  <sheetData>
    <row r="1" spans="1:9" ht="15.75" thickBot="1" x14ac:dyDescent="0.3">
      <c r="A1" s="5"/>
      <c r="B1" s="6" t="s">
        <v>24</v>
      </c>
      <c r="C1" s="19">
        <v>41004</v>
      </c>
      <c r="D1" s="7">
        <f>MONTH(C1)</f>
        <v>4</v>
      </c>
      <c r="E1" s="6">
        <v>2012</v>
      </c>
    </row>
    <row r="2" spans="1:9" ht="48.75" customHeight="1" thickTop="1" x14ac:dyDescent="0.25">
      <c r="A2" s="9"/>
      <c r="B2" s="10" t="s">
        <v>25</v>
      </c>
      <c r="C2" s="10" t="s">
        <v>7</v>
      </c>
      <c r="D2" s="10" t="s">
        <v>9</v>
      </c>
      <c r="E2" s="10" t="s">
        <v>3</v>
      </c>
      <c r="F2" s="11" t="s">
        <v>14</v>
      </c>
      <c r="G2" s="12" t="s">
        <v>26</v>
      </c>
    </row>
    <row r="3" spans="1:9" ht="13.5" customHeight="1" x14ac:dyDescent="0.25">
      <c r="A3" s="13"/>
      <c r="B3" s="14">
        <f t="shared" ref="B3:G3" si="0">SUM(B4:B4)</f>
        <v>10000</v>
      </c>
      <c r="C3" s="14">
        <f t="shared" si="0"/>
        <v>14710</v>
      </c>
      <c r="D3" s="14">
        <f t="shared" si="0"/>
        <v>8940</v>
      </c>
      <c r="E3" s="14">
        <f t="shared" si="0"/>
        <v>9710</v>
      </c>
      <c r="F3" s="14">
        <f t="shared" si="0"/>
        <v>1530</v>
      </c>
      <c r="G3" s="14">
        <f t="shared" si="0"/>
        <v>22410</v>
      </c>
    </row>
    <row r="4" spans="1:9" s="15" customFormat="1" x14ac:dyDescent="0.25">
      <c r="A4" s="16" t="s">
        <v>1</v>
      </c>
      <c r="B4" s="17">
        <v>10000</v>
      </c>
      <c r="C4" s="18">
        <f>SUMIF(Платежи!$H$2:$H$49999,C$2&amp;" факт"&amp;$A$4,Платежи!$A$2:$A$49999)</f>
        <v>14710</v>
      </c>
      <c r="D4" s="18">
        <f>SUMIF(Платежи!$H$2:$H$49999,D$2&amp;" факт"&amp;$A$4,Платежи!$A$2:$A$49999)</f>
        <v>8940</v>
      </c>
      <c r="E4" s="18">
        <f>SUMIF(Платежи!$H$2:$H$49999,E$2&amp;" факт"&amp;$A$4,Платежи!$A$2:$A$49999)</f>
        <v>9710</v>
      </c>
      <c r="F4" s="18">
        <f>SUMIF(Платежи!$H$2:$H$49999,F$2&amp;" факт"&amp;$A$4,Платежи!$A$2:$A$49999)</f>
        <v>1530</v>
      </c>
      <c r="G4" s="17">
        <f t="shared" ref="G4" si="1">B4+C4+D4-E4-F4</f>
        <v>22410</v>
      </c>
      <c r="I4" s="15" t="s">
        <v>27</v>
      </c>
    </row>
    <row r="5" spans="1:9" s="15" customFormat="1" x14ac:dyDescent="0.25">
      <c r="I5" s="15" t="s">
        <v>28</v>
      </c>
    </row>
    <row r="6" spans="1:9" x14ac:dyDescent="0.25">
      <c r="I6" s="6" t="s">
        <v>29</v>
      </c>
    </row>
    <row r="8" spans="1:9" x14ac:dyDescent="0.25">
      <c r="D8" s="8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Платежи</vt:lpstr>
      <vt:lpstr>Контроль остатков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2012-04-05T13:54:33Z</dcterms:modified>
</cp:coreProperties>
</file>