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Я\Desktop\"/>
    </mc:Choice>
  </mc:AlternateContent>
  <bookViews>
    <workbookView xWindow="0" yWindow="0" windowWidth="28800" windowHeight="12435"/>
  </bookViews>
  <sheets>
    <sheet name="S=4" sheetId="1" r:id="rId1"/>
    <sheet name="S=5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" i="1"/>
  <c r="H3" i="1"/>
  <c r="G12" i="2" l="1"/>
  <c r="F9" i="2"/>
  <c r="E7" i="2"/>
  <c r="E6" i="2"/>
  <c r="F8" i="2"/>
  <c r="G8" i="2"/>
  <c r="E11" i="2" l="1"/>
  <c r="G9" i="1"/>
  <c r="G7" i="2" l="1"/>
  <c r="F7" i="2"/>
  <c r="F6" i="2"/>
  <c r="G6" i="2"/>
  <c r="G4" i="2"/>
  <c r="G5" i="2"/>
  <c r="G3" i="2"/>
  <c r="F5" i="2"/>
  <c r="F3" i="2"/>
  <c r="G4" i="1"/>
  <c r="G5" i="1"/>
  <c r="G3" i="1"/>
  <c r="E8" i="1"/>
  <c r="G7" i="1"/>
  <c r="G6" i="1"/>
  <c r="E4" i="1"/>
  <c r="F4" i="1"/>
  <c r="F5" i="1"/>
  <c r="F3" i="1"/>
  <c r="F4" i="2" l="1"/>
  <c r="G9" i="2" s="1"/>
  <c r="F6" i="1"/>
  <c r="F7" i="1" s="1"/>
  <c r="F10" i="2" l="1"/>
  <c r="G10" i="2" s="1"/>
  <c r="H8" i="2" s="1"/>
  <c r="H7" i="2" l="1"/>
  <c r="H6" i="2"/>
  <c r="H4" i="2"/>
  <c r="H3" i="2"/>
  <c r="H5" i="2"/>
</calcChain>
</file>

<file path=xl/sharedStrings.xml><?xml version="1.0" encoding="utf-8"?>
<sst xmlns="http://schemas.openxmlformats.org/spreadsheetml/2006/main" count="24" uniqueCount="15">
  <si>
    <t>номер чертежа</t>
  </si>
  <si>
    <t>наименование</t>
  </si>
  <si>
    <r>
      <t>занимаемая площадь, м</t>
    </r>
    <r>
      <rPr>
        <vertAlign val="superscript"/>
        <sz val="11"/>
        <color theme="1"/>
        <rFont val="Calibri"/>
        <family val="2"/>
        <charset val="204"/>
        <scheme val="minor"/>
      </rPr>
      <t>2</t>
    </r>
  </si>
  <si>
    <t>кол-во дет. На листе 1500х6000</t>
  </si>
  <si>
    <t>общая заниманимая площадь</t>
  </si>
  <si>
    <t>свободная площадь</t>
  </si>
  <si>
    <t>общее количество деталей</t>
  </si>
  <si>
    <t>норма расхода, кг/шт</t>
  </si>
  <si>
    <t>масса металла(детали/части листа),кг</t>
  </si>
  <si>
    <r>
      <t>общая занимаемая площадь на листе, м</t>
    </r>
    <r>
      <rPr>
        <vertAlign val="superscript"/>
        <sz val="11"/>
        <color theme="1"/>
        <rFont val="Calibri"/>
        <family val="2"/>
        <charset val="204"/>
        <scheme val="minor"/>
      </rPr>
      <t>2</t>
    </r>
  </si>
  <si>
    <t>%</t>
  </si>
  <si>
    <t>К.И.М.=</t>
  </si>
  <si>
    <r>
      <t>свободная площадь, м</t>
    </r>
    <r>
      <rPr>
        <vertAlign val="superscript"/>
        <sz val="11"/>
        <color theme="1"/>
        <rFont val="Calibri"/>
        <family val="2"/>
        <charset val="204"/>
        <scheme val="minor"/>
      </rPr>
      <t>2</t>
    </r>
  </si>
  <si>
    <r>
      <t>общая используемая площадь, м</t>
    </r>
    <r>
      <rPr>
        <vertAlign val="superscript"/>
        <sz val="11"/>
        <color theme="1"/>
        <rFont val="Calibri"/>
        <family val="2"/>
        <charset val="204"/>
        <scheme val="minor"/>
      </rPr>
      <t>2</t>
    </r>
  </si>
  <si>
    <r>
      <t>занимаемая площадь, м</t>
    </r>
    <r>
      <rPr>
        <vertAlign val="superscript"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>/шт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</si>
</sst>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/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/>
    <xf numFmtId="0" fontId="0" fillId="0" borderId="2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Border="1"/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sqref="A1:H1"/>
    </sheetView>
  </sheetViews>
  <sheetFormatPr defaultRowHeight="15" x14ac:dyDescent="0.25"/>
  <cols>
    <col min="1" max="1" width="6.85546875" style="1" customWidth="1"/>
    <col min="2" max="2" width="17.28515625" style="1" customWidth="1"/>
    <col min="3" max="3" width="15.7109375" style="1" customWidth="1"/>
    <col min="4" max="4" width="13.85546875" style="6" customWidth="1"/>
    <col min="5" max="5" width="18.28515625" style="3" customWidth="1"/>
    <col min="6" max="6" width="12.7109375" style="3" customWidth="1"/>
    <col min="7" max="7" width="11.85546875" style="7" customWidth="1"/>
    <col min="8" max="8" width="9.140625" style="8"/>
    <col min="10" max="10" width="12.42578125" customWidth="1"/>
  </cols>
  <sheetData>
    <row r="1" spans="1:10" x14ac:dyDescent="0.25">
      <c r="A1" s="24"/>
      <c r="B1" s="25"/>
      <c r="C1" s="25"/>
      <c r="D1" s="25"/>
      <c r="E1" s="25"/>
      <c r="F1" s="25"/>
      <c r="G1" s="25"/>
      <c r="H1" s="26"/>
    </row>
    <row r="2" spans="1:10" s="3" customFormat="1" ht="59.25" customHeight="1" x14ac:dyDescent="0.25">
      <c r="A2" s="29" t="s">
        <v>0</v>
      </c>
      <c r="B2" s="29"/>
      <c r="C2" s="9" t="s">
        <v>1</v>
      </c>
      <c r="D2" s="12" t="s">
        <v>14</v>
      </c>
      <c r="E2" s="13" t="s">
        <v>3</v>
      </c>
      <c r="F2" s="13" t="s">
        <v>9</v>
      </c>
      <c r="G2" s="12" t="s">
        <v>8</v>
      </c>
      <c r="H2" s="12" t="s">
        <v>7</v>
      </c>
    </row>
    <row r="3" spans="1:10" x14ac:dyDescent="0.25">
      <c r="A3" s="14"/>
      <c r="B3" s="14"/>
      <c r="C3" s="14">
        <v>1</v>
      </c>
      <c r="D3" s="15">
        <v>0.418624</v>
      </c>
      <c r="E3" s="9">
        <v>8</v>
      </c>
      <c r="F3" s="9">
        <f>D3*E3</f>
        <v>3.348992</v>
      </c>
      <c r="G3" s="10">
        <f>D3*282.6/(6*1.5)</f>
        <v>13.144793600000002</v>
      </c>
      <c r="H3" s="10">
        <f>D3*282.6/(6*1.5)+$G$7/3/E3</f>
        <v>16.54361856666667</v>
      </c>
    </row>
    <row r="4" spans="1:10" x14ac:dyDescent="0.25">
      <c r="A4" s="14"/>
      <c r="B4" s="14"/>
      <c r="C4" s="14">
        <v>2</v>
      </c>
      <c r="D4" s="15">
        <v>3.7636000000000003E-2</v>
      </c>
      <c r="E4" s="9">
        <f>37*2</f>
        <v>74</v>
      </c>
      <c r="F4" s="9">
        <f t="shared" ref="F4:F5" si="0">D4*E4</f>
        <v>2.7850640000000002</v>
      </c>
      <c r="G4" s="10">
        <f t="shared" ref="G4:G5" si="1">D4*282.6/(6*1.5)</f>
        <v>1.1817704000000002</v>
      </c>
      <c r="H4" s="10">
        <f t="shared" ref="H4:H5" si="2">D4*282.6/(6*1.5)+$G$7/3/E4</f>
        <v>1.5492109369369371</v>
      </c>
    </row>
    <row r="5" spans="1:10" x14ac:dyDescent="0.25">
      <c r="A5" s="14"/>
      <c r="B5" s="14"/>
      <c r="C5" s="14">
        <v>3</v>
      </c>
      <c r="D5" s="15">
        <v>2.2342999999999998E-2</v>
      </c>
      <c r="E5" s="9">
        <v>12</v>
      </c>
      <c r="F5" s="9">
        <f t="shared" si="0"/>
        <v>0.26811599999999997</v>
      </c>
      <c r="G5" s="10">
        <f t="shared" si="1"/>
        <v>0.70157020000000003</v>
      </c>
      <c r="H5" s="10">
        <f t="shared" si="2"/>
        <v>2.9674535111111111</v>
      </c>
      <c r="I5" s="27"/>
      <c r="J5" s="28"/>
    </row>
    <row r="6" spans="1:10" s="2" customFormat="1" ht="20.25" customHeight="1" x14ac:dyDescent="0.25">
      <c r="A6" s="14"/>
      <c r="B6" s="14"/>
      <c r="C6" s="14"/>
      <c r="D6" s="30" t="s">
        <v>13</v>
      </c>
      <c r="E6" s="30"/>
      <c r="F6" s="14">
        <f>SUM(F3:F5)</f>
        <v>6.4021720000000002</v>
      </c>
      <c r="G6" s="15">
        <f>F6*282.6/(6*1.5)</f>
        <v>201.02820080000004</v>
      </c>
      <c r="H6" s="16"/>
    </row>
    <row r="7" spans="1:10" ht="17.25" x14ac:dyDescent="0.25">
      <c r="A7" s="14"/>
      <c r="B7" s="14"/>
      <c r="C7" s="14"/>
      <c r="D7" s="30" t="s">
        <v>12</v>
      </c>
      <c r="E7" s="30"/>
      <c r="F7" s="9">
        <f>6*1.5-F6</f>
        <v>2.5978279999999998</v>
      </c>
      <c r="G7" s="10">
        <f>F7*282.6/(6*1.5)</f>
        <v>81.571799200000001</v>
      </c>
      <c r="H7" s="11"/>
    </row>
    <row r="8" spans="1:10" x14ac:dyDescent="0.25">
      <c r="A8" s="14"/>
      <c r="B8" s="14"/>
      <c r="C8" s="30" t="s">
        <v>6</v>
      </c>
      <c r="D8" s="30"/>
      <c r="E8" s="9">
        <f>SUM(E3:E5)</f>
        <v>94</v>
      </c>
      <c r="F8" s="9"/>
      <c r="G8" s="10"/>
      <c r="H8" s="11"/>
    </row>
    <row r="9" spans="1:10" x14ac:dyDescent="0.25">
      <c r="F9" s="20" t="s">
        <v>11</v>
      </c>
      <c r="G9" s="7">
        <f>201.028/282.6*100</f>
        <v>71.135173389950452</v>
      </c>
      <c r="H9" s="8" t="s">
        <v>10</v>
      </c>
    </row>
  </sheetData>
  <mergeCells count="6">
    <mergeCell ref="C8:D8"/>
    <mergeCell ref="A1:H1"/>
    <mergeCell ref="I5:J5"/>
    <mergeCell ref="A2:B2"/>
    <mergeCell ref="D6:E6"/>
    <mergeCell ref="D7:E7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G17" sqref="G17"/>
    </sheetView>
  </sheetViews>
  <sheetFormatPr defaultRowHeight="15" x14ac:dyDescent="0.25"/>
  <cols>
    <col min="2" max="2" width="15.5703125" customWidth="1"/>
    <col min="3" max="3" width="13" customWidth="1"/>
    <col min="4" max="4" width="10.7109375" customWidth="1"/>
    <col min="5" max="5" width="11" customWidth="1"/>
    <col min="6" max="6" width="11.5703125" customWidth="1"/>
    <col min="7" max="7" width="10.85546875" customWidth="1"/>
    <col min="8" max="8" width="10.42578125" customWidth="1"/>
    <col min="10" max="10" width="3.28515625" customWidth="1"/>
  </cols>
  <sheetData>
    <row r="1" spans="1:12" x14ac:dyDescent="0.25">
      <c r="A1" s="24"/>
      <c r="B1" s="25"/>
      <c r="C1" s="25"/>
      <c r="D1" s="25"/>
      <c r="E1" s="25"/>
      <c r="F1" s="25"/>
      <c r="G1" s="25"/>
      <c r="H1" s="26"/>
    </row>
    <row r="2" spans="1:12" ht="77.25" x14ac:dyDescent="0.25">
      <c r="A2" s="29" t="s">
        <v>0</v>
      </c>
      <c r="B2" s="29"/>
      <c r="C2" s="13" t="s">
        <v>1</v>
      </c>
      <c r="D2" s="12" t="s">
        <v>2</v>
      </c>
      <c r="E2" s="13" t="s">
        <v>3</v>
      </c>
      <c r="F2" s="13" t="s">
        <v>9</v>
      </c>
      <c r="G2" s="12" t="s">
        <v>8</v>
      </c>
      <c r="H2" s="12" t="s">
        <v>7</v>
      </c>
      <c r="K2" s="4"/>
      <c r="L2" s="4"/>
    </row>
    <row r="3" spans="1:12" x14ac:dyDescent="0.25">
      <c r="A3" s="17"/>
      <c r="B3" s="23"/>
      <c r="C3" s="14"/>
      <c r="D3" s="15">
        <v>0.88560000000000005</v>
      </c>
      <c r="E3" s="9">
        <v>8</v>
      </c>
      <c r="F3" s="9">
        <f>D3*E3</f>
        <v>7.0848000000000004</v>
      </c>
      <c r="G3" s="10">
        <f>D3*353/(6*1.5)</f>
        <v>34.735199999999999</v>
      </c>
      <c r="H3" s="10">
        <f>D3*353/(6*1.5)+$G$10/$E$11</f>
        <v>34.868633367383509</v>
      </c>
    </row>
    <row r="4" spans="1:12" x14ac:dyDescent="0.25">
      <c r="A4" s="17"/>
      <c r="B4" s="23"/>
      <c r="C4" s="14"/>
      <c r="D4" s="15">
        <v>9.2249999999999999E-2</v>
      </c>
      <c r="E4" s="9">
        <v>12</v>
      </c>
      <c r="F4" s="9">
        <f t="shared" ref="F4:F8" si="0">D4*E4</f>
        <v>1.107</v>
      </c>
      <c r="G4" s="10">
        <f t="shared" ref="G4:G6" si="1">D4*353/(6*1.5)</f>
        <v>3.6182500000000002</v>
      </c>
      <c r="H4" s="10">
        <f t="shared" ref="H4:H6" si="2">D4*353/(6*1.5)+$G$10/$E$11</f>
        <v>3.7516833673835128</v>
      </c>
    </row>
    <row r="5" spans="1:12" x14ac:dyDescent="0.25">
      <c r="A5" s="17"/>
      <c r="B5" s="23"/>
      <c r="C5" s="14"/>
      <c r="D5" s="15">
        <v>8.0000000000000002E-3</v>
      </c>
      <c r="E5" s="9">
        <v>8</v>
      </c>
      <c r="F5" s="9">
        <f t="shared" si="0"/>
        <v>6.4000000000000001E-2</v>
      </c>
      <c r="G5" s="10">
        <f t="shared" si="1"/>
        <v>0.31377777777777777</v>
      </c>
      <c r="H5" s="10">
        <f t="shared" si="2"/>
        <v>0.44721114516129046</v>
      </c>
    </row>
    <row r="6" spans="1:12" ht="15" customHeight="1" x14ac:dyDescent="0.25">
      <c r="A6" s="17"/>
      <c r="B6" s="23"/>
      <c r="C6" s="14"/>
      <c r="D6" s="15">
        <v>3.2130000000000001E-3</v>
      </c>
      <c r="E6" s="9">
        <f>29*2</f>
        <v>58</v>
      </c>
      <c r="F6" s="9">
        <f t="shared" si="0"/>
        <v>0.18635400000000002</v>
      </c>
      <c r="G6" s="10">
        <f t="shared" si="1"/>
        <v>0.12602100000000002</v>
      </c>
      <c r="H6" s="10">
        <f t="shared" si="2"/>
        <v>0.25945436738351269</v>
      </c>
      <c r="I6" s="34"/>
      <c r="J6" s="35"/>
    </row>
    <row r="7" spans="1:12" x14ac:dyDescent="0.25">
      <c r="A7" s="17"/>
      <c r="B7" s="23"/>
      <c r="C7" s="17"/>
      <c r="D7" s="15">
        <v>3.2000000000000002E-3</v>
      </c>
      <c r="E7" s="19">
        <f>16*2</f>
        <v>32</v>
      </c>
      <c r="F7" s="9">
        <f t="shared" si="0"/>
        <v>0.1024</v>
      </c>
      <c r="G7" s="10">
        <f t="shared" ref="G7:G8" si="3">D7*353/(6*1.5)</f>
        <v>0.12551111111111113</v>
      </c>
      <c r="H7" s="10">
        <f t="shared" ref="H7:H8" si="4">D7*353/(6*1.5)+$G$10/$E$11</f>
        <v>0.25894447849462376</v>
      </c>
      <c r="I7" s="34"/>
      <c r="J7" s="35"/>
    </row>
    <row r="8" spans="1:12" x14ac:dyDescent="0.25">
      <c r="A8" s="17"/>
      <c r="B8" s="23"/>
      <c r="C8" s="17"/>
      <c r="D8" s="18">
        <v>5.5999999999999999E-3</v>
      </c>
      <c r="E8" s="19">
        <v>6</v>
      </c>
      <c r="F8" s="9">
        <f t="shared" si="0"/>
        <v>3.3599999999999998E-2</v>
      </c>
      <c r="G8" s="10">
        <f t="shared" si="3"/>
        <v>0.21964444444444442</v>
      </c>
      <c r="H8" s="10">
        <f t="shared" si="4"/>
        <v>0.35307781182795706</v>
      </c>
      <c r="I8" s="34"/>
      <c r="J8" s="35"/>
    </row>
    <row r="9" spans="1:12" ht="16.5" customHeight="1" x14ac:dyDescent="0.25">
      <c r="A9" s="14"/>
      <c r="B9" s="14"/>
      <c r="C9" s="31" t="s">
        <v>4</v>
      </c>
      <c r="D9" s="32"/>
      <c r="E9" s="33"/>
      <c r="F9" s="14">
        <f>SUM(F3:F8)</f>
        <v>8.5781539999999996</v>
      </c>
      <c r="G9" s="15">
        <f>F9*353/(6*1.5)</f>
        <v>336.45426244444445</v>
      </c>
      <c r="H9" s="16"/>
    </row>
    <row r="10" spans="1:12" x14ac:dyDescent="0.25">
      <c r="A10" s="14"/>
      <c r="B10" s="14"/>
      <c r="C10" s="31" t="s">
        <v>5</v>
      </c>
      <c r="D10" s="32"/>
      <c r="E10" s="33"/>
      <c r="F10" s="9">
        <f>6*1.5-F9</f>
        <v>0.42184600000000039</v>
      </c>
      <c r="G10" s="15">
        <f>F10*353/(6*1.5)</f>
        <v>16.545737555555569</v>
      </c>
      <c r="H10" s="11"/>
    </row>
    <row r="11" spans="1:12" x14ac:dyDescent="0.25">
      <c r="A11" s="14"/>
      <c r="B11" s="31" t="s">
        <v>6</v>
      </c>
      <c r="C11" s="32"/>
      <c r="D11" s="33"/>
      <c r="E11" s="9">
        <f>SUM(E3:E8)</f>
        <v>124</v>
      </c>
      <c r="F11" s="9"/>
      <c r="G11" s="10"/>
      <c r="H11" s="11"/>
    </row>
    <row r="12" spans="1:12" x14ac:dyDescent="0.25">
      <c r="F12" s="21" t="s">
        <v>11</v>
      </c>
      <c r="G12" s="5">
        <f>F9/(F9+F10)*100</f>
        <v>95.312822222222209</v>
      </c>
      <c r="H12" t="s">
        <v>10</v>
      </c>
    </row>
    <row r="14" spans="1:12" x14ac:dyDescent="0.25">
      <c r="L14" s="22"/>
    </row>
  </sheetData>
  <mergeCells count="6">
    <mergeCell ref="B11:D11"/>
    <mergeCell ref="I6:J8"/>
    <mergeCell ref="A1:H1"/>
    <mergeCell ref="A2:B2"/>
    <mergeCell ref="C9:E9"/>
    <mergeCell ref="C10:E10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S=4</vt:lpstr>
      <vt:lpstr>S=5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Я</cp:lastModifiedBy>
  <cp:lastPrinted>2014-04-03T12:30:33Z</cp:lastPrinted>
  <dcterms:created xsi:type="dcterms:W3CDTF">2014-04-03T06:22:35Z</dcterms:created>
  <dcterms:modified xsi:type="dcterms:W3CDTF">2014-04-04T07:12:05Z</dcterms:modified>
</cp:coreProperties>
</file>