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ЭтаКнига"/>
  <bookViews>
    <workbookView xWindow="-15" yWindow="1935" windowWidth="15300" windowHeight="7815"/>
  </bookViews>
  <sheets>
    <sheet name="ТЭП" sheetId="2" r:id="rId1"/>
  </sheets>
  <externalReferences>
    <externalReference r:id="rId2"/>
    <externalReference r:id="rId3"/>
    <externalReference r:id="rId4"/>
    <externalReference r:id="rId5"/>
  </externalReferences>
  <definedNames>
    <definedName name="tyol">[1]ПЗ!$B$55:$K$58</definedName>
    <definedName name="tyuk" hidden="1">{#N/A,#N/A,TRUE,"ТЭП";#N/A,#N/A,TRUE,"ДИАГРАММА";#N/A,#N/A,TRUE,"Т календарное";#N/A,#N/A,TRUE,"Vрейса";#N/A,#N/A,TRUE,"ПРОХОДКА"}</definedName>
    <definedName name="wrn.ТЭП." hidden="1">{#N/A,#N/A,TRUE,"ТЭП";#N/A,#N/A,TRUE,"ДИАГРАММА";#N/A,#N/A,TRUE,"Т календарное";#N/A,#N/A,TRUE,"Vрейса";#N/A,#N/A,TRUE,"ПРОХОДКА"}</definedName>
    <definedName name="wrn1.ТЭП" hidden="1">{#N/A,#N/A,TRUE,"ТЭП";#N/A,#N/A,TRUE,"ДИАГРАММА";#N/A,#N/A,TRUE,"Т календарное";#N/A,#N/A,TRUE,"Vрейса";#N/A,#N/A,TRUE,"ПРОХОДКА"}</definedName>
    <definedName name="yuoy">[1]ПЗ!$B$50</definedName>
    <definedName name="коментарии">[2]ПЗ!$B$50</definedName>
    <definedName name="комментарии">[3]Отчет!$B$49</definedName>
    <definedName name="_xlnm.Print_Area" localSheetId="0">ТЭП!$A$2:$V$8</definedName>
    <definedName name="Реййсы">[3]Отчет!$B$54:$K$57</definedName>
    <definedName name="Рейс">[2]ПЗ!$B$55:$K$58</definedName>
    <definedName name="Рейсс">[3]Отчет!$B$54:$K$57</definedName>
    <definedName name="Рейсы">[3]Отчет!$B$54:$K$57</definedName>
  </definedNames>
  <calcPr calcId="144525" iterate="1"/>
  <customWorkbookViews>
    <customWorkbookView name="User - Личное представление" guid="{36A3DAC7-7AF4-4BBB-8FBD-B6FC075EA888}" mergeInterval="0" personalView="1" includePrintSettings="0" includeHiddenRowCol="0" maximized="1" windowWidth="1148" windowHeight="645" activeSheetId="5"/>
  </customWorkbookViews>
</workbook>
</file>

<file path=xl/calcChain.xml><?xml version="1.0" encoding="utf-8"?>
<calcChain xmlns="http://schemas.openxmlformats.org/spreadsheetml/2006/main">
  <c r="H14" i="2" l="1"/>
  <c r="I14" i="2"/>
  <c r="J14" i="2"/>
  <c r="K14" i="2"/>
  <c r="L14" i="2"/>
  <c r="M14" i="2"/>
  <c r="H15" i="2"/>
  <c r="I15" i="2"/>
  <c r="J15" i="2"/>
  <c r="K15" i="2"/>
  <c r="L15" i="2"/>
  <c r="M15" i="2"/>
  <c r="H16" i="2"/>
  <c r="I16" i="2"/>
  <c r="J16" i="2"/>
  <c r="K16" i="2"/>
  <c r="L16" i="2"/>
  <c r="M16" i="2"/>
  <c r="H17" i="2"/>
  <c r="I17" i="2"/>
  <c r="J17" i="2"/>
  <c r="K17" i="2"/>
  <c r="L17" i="2"/>
  <c r="M17" i="2"/>
  <c r="H18" i="2"/>
  <c r="I18" i="2"/>
  <c r="J18" i="2"/>
  <c r="K18" i="2"/>
  <c r="L18" i="2"/>
  <c r="M18" i="2"/>
  <c r="H19" i="2"/>
  <c r="I19" i="2"/>
  <c r="J19" i="2"/>
  <c r="K19" i="2"/>
  <c r="L19" i="2"/>
  <c r="M19" i="2"/>
  <c r="H20" i="2"/>
  <c r="I20" i="2"/>
  <c r="J20" i="2"/>
  <c r="K20" i="2"/>
  <c r="L20" i="2"/>
  <c r="M20" i="2"/>
  <c r="H21" i="2"/>
  <c r="I21" i="2"/>
  <c r="J21" i="2"/>
  <c r="K21" i="2"/>
  <c r="L21" i="2"/>
  <c r="M21" i="2"/>
  <c r="H22" i="2"/>
  <c r="I22" i="2"/>
  <c r="J22" i="2"/>
  <c r="K22" i="2"/>
  <c r="L22" i="2"/>
  <c r="M22" i="2"/>
  <c r="H23" i="2"/>
  <c r="I23" i="2"/>
  <c r="J23" i="2"/>
  <c r="K23" i="2"/>
  <c r="L23" i="2"/>
  <c r="M23" i="2"/>
  <c r="H24" i="2"/>
  <c r="I24" i="2"/>
  <c r="J24" i="2"/>
  <c r="K24" i="2"/>
  <c r="L24" i="2"/>
  <c r="M24" i="2"/>
  <c r="H25" i="2"/>
  <c r="I25" i="2"/>
  <c r="J25" i="2"/>
  <c r="K25" i="2"/>
  <c r="L25" i="2"/>
  <c r="M25" i="2"/>
  <c r="H26" i="2"/>
  <c r="I26" i="2"/>
  <c r="J26" i="2"/>
  <c r="K26" i="2"/>
  <c r="L26" i="2"/>
  <c r="M26" i="2"/>
  <c r="H27" i="2"/>
  <c r="I27" i="2"/>
  <c r="J27" i="2"/>
  <c r="K27" i="2"/>
  <c r="L27" i="2"/>
  <c r="M27" i="2"/>
  <c r="H28" i="2"/>
  <c r="I28" i="2"/>
  <c r="J28" i="2"/>
  <c r="K28" i="2"/>
  <c r="L28" i="2"/>
  <c r="M28" i="2"/>
  <c r="H29" i="2"/>
  <c r="I29" i="2"/>
  <c r="J29" i="2"/>
  <c r="K29" i="2"/>
  <c r="L29" i="2"/>
  <c r="M29" i="2"/>
  <c r="H30" i="2"/>
  <c r="I30" i="2"/>
  <c r="J30" i="2"/>
  <c r="K30" i="2"/>
  <c r="L30" i="2"/>
  <c r="M30" i="2"/>
  <c r="H31" i="2"/>
  <c r="I31" i="2"/>
  <c r="J31" i="2"/>
  <c r="K31" i="2"/>
  <c r="L31" i="2"/>
  <c r="M31" i="2"/>
  <c r="H32" i="2"/>
  <c r="I32" i="2"/>
  <c r="J32" i="2"/>
  <c r="K32" i="2"/>
  <c r="L32" i="2"/>
  <c r="M32" i="2"/>
  <c r="H33" i="2"/>
  <c r="I33" i="2"/>
  <c r="J33" i="2"/>
  <c r="K33" i="2"/>
  <c r="L33" i="2"/>
  <c r="M33" i="2"/>
  <c r="H34" i="2"/>
  <c r="I34" i="2"/>
  <c r="J34" i="2"/>
  <c r="K34" i="2"/>
  <c r="L34" i="2"/>
  <c r="M34" i="2"/>
  <c r="H35" i="2"/>
  <c r="I35" i="2"/>
  <c r="J35" i="2"/>
  <c r="K35" i="2"/>
  <c r="L35" i="2"/>
  <c r="M35" i="2"/>
  <c r="H36" i="2"/>
  <c r="I36" i="2"/>
  <c r="J36" i="2"/>
  <c r="K36" i="2"/>
  <c r="L36" i="2"/>
  <c r="M36" i="2"/>
  <c r="H37" i="2"/>
  <c r="I37" i="2"/>
  <c r="J37" i="2"/>
  <c r="K37" i="2"/>
  <c r="L37" i="2"/>
  <c r="M37" i="2"/>
  <c r="H38" i="2"/>
  <c r="I38" i="2"/>
  <c r="J38" i="2"/>
  <c r="K38" i="2"/>
  <c r="L38" i="2"/>
  <c r="M38" i="2"/>
  <c r="H39" i="2"/>
  <c r="I39" i="2"/>
  <c r="J39" i="2"/>
  <c r="K39" i="2"/>
  <c r="L39" i="2"/>
  <c r="M39" i="2"/>
  <c r="H41" i="2"/>
  <c r="I41" i="2"/>
  <c r="J41" i="2"/>
  <c r="K41" i="2"/>
  <c r="L41" i="2"/>
  <c r="M41" i="2"/>
  <c r="C39" i="2" l="1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B18" i="2"/>
  <c r="B27" i="2"/>
  <c r="B28" i="2"/>
  <c r="B29" i="2"/>
  <c r="B30" i="2"/>
  <c r="B31" i="2"/>
  <c r="B32" i="2"/>
  <c r="B33" i="2"/>
  <c r="B34" i="2"/>
  <c r="B35" i="2"/>
  <c r="G27" i="2" l="1"/>
  <c r="G29" i="2"/>
  <c r="G31" i="2"/>
  <c r="G33" i="2"/>
  <c r="G35" i="2"/>
  <c r="B17" i="2"/>
  <c r="G17" i="2" s="1"/>
  <c r="G18" i="2"/>
  <c r="G28" i="2"/>
  <c r="G30" i="2"/>
  <c r="G32" i="2"/>
  <c r="G34" i="2"/>
  <c r="B20" i="2"/>
  <c r="G20" i="2" s="1"/>
  <c r="B22" i="2"/>
  <c r="G22" i="2" s="1"/>
  <c r="B24" i="2"/>
  <c r="G24" i="2" s="1"/>
  <c r="B26" i="2"/>
  <c r="G26" i="2" s="1"/>
  <c r="B36" i="2"/>
  <c r="G36" i="2" s="1"/>
  <c r="B38" i="2"/>
  <c r="G38" i="2" s="1"/>
  <c r="B19" i="2"/>
  <c r="G19" i="2" s="1"/>
  <c r="B21" i="2"/>
  <c r="G21" i="2" s="1"/>
  <c r="B23" i="2"/>
  <c r="G23" i="2" s="1"/>
  <c r="B25" i="2"/>
  <c r="G25" i="2" s="1"/>
  <c r="B37" i="2"/>
  <c r="G37" i="2" s="1"/>
  <c r="B39" i="2"/>
  <c r="G39" i="2" s="1"/>
  <c r="C15" i="2"/>
  <c r="C14" i="2"/>
  <c r="C13" i="2"/>
  <c r="C12" i="2"/>
  <c r="C11" i="2" l="1"/>
  <c r="C10" i="2"/>
  <c r="C9" i="2"/>
  <c r="B10" i="2" l="1"/>
  <c r="G10" i="2" s="1"/>
  <c r="B9" i="2"/>
  <c r="G9" i="2" s="1"/>
  <c r="B11" i="2" l="1"/>
  <c r="G11" i="2" s="1"/>
  <c r="B12" i="2"/>
  <c r="G12" i="2" s="1"/>
  <c r="B13" i="2"/>
  <c r="G13" i="2" s="1"/>
  <c r="B14" i="2"/>
  <c r="G14" i="2" s="1"/>
  <c r="B15" i="2"/>
  <c r="G15" i="2" s="1"/>
  <c r="B16" i="2"/>
  <c r="G16" i="2" s="1"/>
  <c r="G41" i="2" l="1"/>
  <c r="U9" i="2" l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A9" i="2" l="1"/>
  <c r="A10" i="2" l="1"/>
  <c r="A11" i="2" l="1"/>
  <c r="A12" i="2" l="1"/>
  <c r="A13" i="2" l="1"/>
  <c r="A14" i="2" l="1"/>
  <c r="A15" i="2" l="1"/>
  <c r="A16" i="2" l="1"/>
  <c r="A17" i="2" s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S39" i="2" l="1"/>
  <c r="T39" i="2"/>
  <c r="R39" i="2"/>
  <c r="Q39" i="2"/>
  <c r="P39" i="2"/>
  <c r="O39" i="2"/>
  <c r="S38" i="2"/>
  <c r="T38" i="2"/>
  <c r="R38" i="2"/>
  <c r="Q38" i="2"/>
  <c r="P38" i="2"/>
  <c r="O38" i="2"/>
  <c r="S37" i="2"/>
  <c r="T37" i="2"/>
  <c r="R37" i="2"/>
  <c r="Q37" i="2"/>
  <c r="P37" i="2"/>
  <c r="O37" i="2"/>
  <c r="S36" i="2"/>
  <c r="T36" i="2"/>
  <c r="R36" i="2"/>
  <c r="Q36" i="2"/>
  <c r="P36" i="2"/>
  <c r="O36" i="2"/>
  <c r="S35" i="2"/>
  <c r="T35" i="2"/>
  <c r="R35" i="2"/>
  <c r="Q35" i="2"/>
  <c r="P35" i="2"/>
  <c r="O35" i="2"/>
  <c r="S34" i="2"/>
  <c r="T34" i="2"/>
  <c r="R34" i="2"/>
  <c r="Q34" i="2"/>
  <c r="P34" i="2"/>
  <c r="O34" i="2"/>
  <c r="S33" i="2"/>
  <c r="T33" i="2"/>
  <c r="R33" i="2"/>
  <c r="Q33" i="2"/>
  <c r="P33" i="2"/>
  <c r="O33" i="2"/>
  <c r="S32" i="2"/>
  <c r="T32" i="2"/>
  <c r="R32" i="2"/>
  <c r="Q32" i="2"/>
  <c r="P32" i="2"/>
  <c r="O32" i="2"/>
  <c r="S31" i="2"/>
  <c r="T31" i="2"/>
  <c r="R31" i="2"/>
  <c r="Q31" i="2"/>
  <c r="P31" i="2"/>
  <c r="O31" i="2"/>
  <c r="S30" i="2"/>
  <c r="T30" i="2"/>
  <c r="R30" i="2"/>
  <c r="Q30" i="2"/>
  <c r="P30" i="2"/>
  <c r="O30" i="2"/>
  <c r="S29" i="2"/>
  <c r="T29" i="2"/>
  <c r="R29" i="2"/>
  <c r="Q29" i="2"/>
  <c r="P29" i="2"/>
  <c r="O29" i="2"/>
  <c r="S28" i="2"/>
  <c r="T28" i="2"/>
  <c r="R28" i="2"/>
  <c r="Q28" i="2"/>
  <c r="P28" i="2"/>
  <c r="O28" i="2"/>
  <c r="S27" i="2"/>
  <c r="T27" i="2"/>
  <c r="R27" i="2"/>
  <c r="Q27" i="2"/>
  <c r="P27" i="2"/>
  <c r="O27" i="2"/>
  <c r="S26" i="2"/>
  <c r="T26" i="2"/>
  <c r="R26" i="2"/>
  <c r="Q26" i="2"/>
  <c r="P26" i="2"/>
  <c r="O26" i="2"/>
  <c r="S25" i="2"/>
  <c r="T25" i="2"/>
  <c r="R25" i="2"/>
  <c r="Q25" i="2"/>
  <c r="P25" i="2"/>
  <c r="O25" i="2"/>
  <c r="S24" i="2"/>
  <c r="T24" i="2"/>
  <c r="R24" i="2"/>
  <c r="Q24" i="2"/>
  <c r="P24" i="2"/>
  <c r="O24" i="2"/>
  <c r="S23" i="2"/>
  <c r="T23" i="2"/>
  <c r="R23" i="2"/>
  <c r="Q23" i="2"/>
  <c r="P23" i="2"/>
  <c r="O23" i="2"/>
  <c r="S22" i="2"/>
  <c r="T22" i="2"/>
  <c r="R22" i="2"/>
  <c r="Q22" i="2"/>
  <c r="P22" i="2"/>
  <c r="O22" i="2"/>
  <c r="S21" i="2"/>
  <c r="T21" i="2"/>
  <c r="R21" i="2"/>
  <c r="Q21" i="2"/>
  <c r="P21" i="2"/>
  <c r="O21" i="2"/>
  <c r="S20" i="2"/>
  <c r="T20" i="2"/>
  <c r="R20" i="2"/>
  <c r="Q20" i="2"/>
  <c r="P20" i="2"/>
  <c r="O20" i="2"/>
  <c r="S19" i="2"/>
  <c r="T19" i="2"/>
  <c r="R19" i="2"/>
  <c r="Q19" i="2"/>
  <c r="P19" i="2"/>
  <c r="O19" i="2"/>
  <c r="S18" i="2"/>
  <c r="T18" i="2"/>
  <c r="R18" i="2"/>
  <c r="Q18" i="2"/>
  <c r="P18" i="2"/>
  <c r="O18" i="2"/>
  <c r="N21" i="2" l="1"/>
  <c r="N22" i="2"/>
  <c r="N23" i="2"/>
  <c r="N25" i="2"/>
  <c r="N27" i="2"/>
  <c r="N29" i="2"/>
  <c r="N31" i="2"/>
  <c r="N33" i="2"/>
  <c r="N35" i="2"/>
  <c r="N37" i="2"/>
  <c r="N39" i="2"/>
  <c r="N18" i="2"/>
  <c r="N24" i="2"/>
  <c r="N26" i="2"/>
  <c r="N28" i="2"/>
  <c r="N30" i="2"/>
  <c r="N32" i="2"/>
  <c r="N34" i="2"/>
  <c r="N36" i="2"/>
  <c r="N38" i="2"/>
  <c r="N19" i="2" l="1"/>
  <c r="N20" i="2"/>
  <c r="S17" i="2" l="1"/>
  <c r="T17" i="2"/>
  <c r="R17" i="2"/>
  <c r="Q17" i="2"/>
  <c r="P17" i="2"/>
  <c r="O17" i="2"/>
  <c r="S16" i="2"/>
  <c r="T16" i="2"/>
  <c r="R16" i="2"/>
  <c r="Q16" i="2"/>
  <c r="P16" i="2"/>
  <c r="O16" i="2"/>
  <c r="S15" i="2"/>
  <c r="T15" i="2"/>
  <c r="R15" i="2"/>
  <c r="Q15" i="2"/>
  <c r="P15" i="2"/>
  <c r="O15" i="2"/>
  <c r="N16" i="2" l="1"/>
  <c r="N15" i="2"/>
  <c r="N17" i="2"/>
  <c r="S14" i="2" l="1"/>
  <c r="T14" i="2"/>
  <c r="R14" i="2"/>
  <c r="Q14" i="2"/>
  <c r="P14" i="2"/>
  <c r="O14" i="2"/>
  <c r="N14" i="2" l="1"/>
  <c r="R41" i="2" l="1"/>
  <c r="O41" i="2" l="1"/>
  <c r="S41" i="2"/>
  <c r="Q41" i="2"/>
  <c r="P41" i="2"/>
  <c r="T41" i="2"/>
  <c r="N41" i="2" l="1"/>
  <c r="F9" i="2" l="1"/>
  <c r="V9" i="2" s="1"/>
  <c r="F10" i="2" l="1"/>
  <c r="V10" i="2" s="1"/>
  <c r="F11" i="2" l="1"/>
  <c r="V11" i="2" s="1"/>
  <c r="F12" i="2" l="1"/>
  <c r="V12" i="2" s="1"/>
  <c r="F13" i="2"/>
  <c r="V13" i="2" l="1"/>
  <c r="D14" i="2"/>
  <c r="E14" i="2"/>
  <c r="F14" i="2" l="1"/>
  <c r="V14" i="2" s="1"/>
  <c r="D15" i="2"/>
  <c r="E15" i="2"/>
  <c r="F15" i="2" l="1"/>
  <c r="V15" i="2" s="1"/>
  <c r="D16" i="2"/>
  <c r="E16" i="2"/>
  <c r="F16" i="2" l="1"/>
  <c r="D17" i="2"/>
  <c r="V16" i="2"/>
  <c r="E17" i="2"/>
  <c r="F17" i="2" s="1"/>
  <c r="D18" i="2" l="1"/>
  <c r="V17" i="2"/>
  <c r="E18" i="2"/>
  <c r="F18" i="2" s="1"/>
  <c r="D19" i="2" l="1"/>
  <c r="V18" i="2"/>
  <c r="E19" i="2"/>
  <c r="F19" i="2" s="1"/>
  <c r="D20" i="2" l="1"/>
  <c r="V19" i="2"/>
  <c r="E20" i="2"/>
  <c r="F20" i="2" s="1"/>
  <c r="D21" i="2" l="1"/>
  <c r="V20" i="2"/>
  <c r="E21" i="2"/>
  <c r="F21" i="2" s="1"/>
  <c r="V21" i="2" l="1"/>
  <c r="D22" i="2"/>
  <c r="E22" i="2"/>
  <c r="F22" i="2" s="1"/>
  <c r="V22" i="2" l="1"/>
  <c r="D23" i="2"/>
  <c r="E23" i="2"/>
  <c r="F23" i="2" s="1"/>
  <c r="V23" i="2" l="1"/>
  <c r="D24" i="2"/>
  <c r="E24" i="2"/>
  <c r="F24" i="2" l="1"/>
  <c r="V24" i="2" s="1"/>
  <c r="D25" i="2"/>
  <c r="E25" i="2"/>
  <c r="F25" i="2" l="1"/>
  <c r="V25" i="2" s="1"/>
  <c r="D26" i="2"/>
  <c r="E26" i="2"/>
  <c r="F26" i="2" l="1"/>
  <c r="V26" i="2" s="1"/>
  <c r="D27" i="2"/>
  <c r="E27" i="2"/>
  <c r="F27" i="2" l="1"/>
  <c r="V27" i="2" s="1"/>
  <c r="D28" i="2"/>
  <c r="E28" i="2"/>
  <c r="F28" i="2" l="1"/>
  <c r="V28" i="2" s="1"/>
  <c r="D29" i="2"/>
  <c r="E29" i="2"/>
  <c r="F29" i="2" l="1"/>
  <c r="V29" i="2" s="1"/>
  <c r="D30" i="2"/>
  <c r="E30" i="2"/>
  <c r="F30" i="2" l="1"/>
  <c r="V30" i="2" s="1"/>
  <c r="D31" i="2"/>
  <c r="E31" i="2"/>
  <c r="F31" i="2" l="1"/>
  <c r="V31" i="2" s="1"/>
  <c r="D32" i="2"/>
  <c r="E32" i="2"/>
  <c r="D33" i="2" l="1"/>
  <c r="F32" i="2"/>
  <c r="V32" i="2" s="1"/>
  <c r="E33" i="2"/>
  <c r="D34" i="2" l="1"/>
  <c r="F33" i="2"/>
  <c r="V33" i="2" s="1"/>
  <c r="E34" i="2"/>
  <c r="D35" i="2" l="1"/>
  <c r="F34" i="2"/>
  <c r="V34" i="2" s="1"/>
  <c r="E35" i="2"/>
  <c r="D36" i="2" l="1"/>
  <c r="F35" i="2"/>
  <c r="V35" i="2" s="1"/>
  <c r="E36" i="2"/>
  <c r="D37" i="2" l="1"/>
  <c r="F36" i="2"/>
  <c r="V36" i="2" s="1"/>
  <c r="E37" i="2"/>
  <c r="D38" i="2" l="1"/>
  <c r="F37" i="2"/>
  <c r="V37" i="2" s="1"/>
  <c r="E38" i="2"/>
  <c r="F38" i="2" l="1"/>
  <c r="V38" i="2" s="1"/>
  <c r="D39" i="2"/>
  <c r="E39" i="2"/>
  <c r="F39" i="2" l="1"/>
  <c r="V39" i="2" l="1"/>
  <c r="V41" i="2" s="1"/>
  <c r="F41" i="2"/>
</calcChain>
</file>

<file path=xl/sharedStrings.xml><?xml version="1.0" encoding="utf-8"?>
<sst xmlns="http://schemas.openxmlformats.org/spreadsheetml/2006/main" count="57" uniqueCount="42">
  <si>
    <t>№</t>
  </si>
  <si>
    <t>Рейс</t>
  </si>
  <si>
    <t>Начало</t>
  </si>
  <si>
    <t>Конец</t>
  </si>
  <si>
    <t>Интервал</t>
  </si>
  <si>
    <t>Начала</t>
  </si>
  <si>
    <t>Окончания</t>
  </si>
  <si>
    <t>Дата</t>
  </si>
  <si>
    <t>Т кал.</t>
  </si>
  <si>
    <t>Проходка</t>
  </si>
  <si>
    <t>Т бур.</t>
  </si>
  <si>
    <t>Т спо.</t>
  </si>
  <si>
    <t>Т нар.</t>
  </si>
  <si>
    <t>Т пром.</t>
  </si>
  <si>
    <t>Т прор.</t>
  </si>
  <si>
    <t>Т рейс.</t>
  </si>
  <si>
    <t>Т гис.</t>
  </si>
  <si>
    <t>Т рем.</t>
  </si>
  <si>
    <t>Т авар.</t>
  </si>
  <si>
    <t>Т орг.пр.</t>
  </si>
  <si>
    <t>Баланс времени</t>
  </si>
  <si>
    <t>Часы</t>
  </si>
  <si>
    <t>метр</t>
  </si>
  <si>
    <t>Метр</t>
  </si>
  <si>
    <t>Итого:</t>
  </si>
  <si>
    <t>Технико - Экономические Показатели</t>
  </si>
  <si>
    <t>день. месяц. часы. мин.</t>
  </si>
  <si>
    <t>Т креп.</t>
  </si>
  <si>
    <t>Исполнитель:ОПЭ ГТИ  ООО "ТНГ-Групп"</t>
  </si>
  <si>
    <t>24</t>
  </si>
  <si>
    <t>Закончен :</t>
  </si>
  <si>
    <t xml:space="preserve">Рейс </t>
  </si>
  <si>
    <t>Т прочее.</t>
  </si>
  <si>
    <t xml:space="preserve">                                                                       Заказчик : КФ ЗАО "ССК"</t>
  </si>
  <si>
    <t>Скважина №275</t>
  </si>
  <si>
    <t xml:space="preserve">Майгуннская площадь </t>
  </si>
  <si>
    <t>Типт.</t>
  </si>
  <si>
    <t>Начат : 27/03/2013  0:00</t>
  </si>
  <si>
    <t>Тосл.</t>
  </si>
  <si>
    <t>Для геологов и операторов :ТЭП ВРУЧНУЮ НЕ ЗАБИВАТЬ ВНОСИТЬ ДАННЫЕ В РЕЙС БАЛАНС ПО РЕЙСАМ.</t>
  </si>
  <si>
    <t>Операторы :  Золотухин Д.С   Натальин М.В</t>
  </si>
  <si>
    <t>Геологи : Малешин А.Б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</si>
</sst>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2"/>
      <color indexed="10"/>
      <name val="Arial Cyr"/>
      <charset val="204"/>
    </font>
    <font>
      <b/>
      <sz val="12"/>
      <color indexed="8"/>
      <name val="Arial Cyr"/>
      <charset val="204"/>
    </font>
    <font>
      <sz val="12"/>
      <color indexed="10"/>
      <name val="Arial Cyr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b/>
      <sz val="20"/>
      <color indexed="10"/>
      <name val="Arial Cyr"/>
      <charset val="204"/>
    </font>
    <font>
      <b/>
      <sz val="20"/>
      <color indexed="12"/>
      <name val="Arial Cyr"/>
      <charset val="204"/>
    </font>
    <font>
      <sz val="12"/>
      <color indexed="63"/>
      <name val="Arial"/>
      <family val="2"/>
      <charset val="204"/>
    </font>
    <font>
      <b/>
      <i/>
      <sz val="12"/>
      <name val="Arial Cyr"/>
      <charset val="204"/>
    </font>
    <font>
      <b/>
      <i/>
      <sz val="14"/>
      <name val="Arial Cyr"/>
      <charset val="204"/>
    </font>
    <font>
      <b/>
      <sz val="26"/>
      <color indexed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2" fontId="0" fillId="0" borderId="0" xfId="0" applyNumberFormat="1"/>
    <xf numFmtId="0" fontId="2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/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0" xfId="0" applyFont="1"/>
    <xf numFmtId="2" fontId="5" fillId="3" borderId="4" xfId="0" applyNumberFormat="1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2" fontId="7" fillId="4" borderId="3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64" fontId="12" fillId="6" borderId="11" xfId="0" applyNumberFormat="1" applyFont="1" applyFill="1" applyBorder="1" applyAlignment="1">
      <alignment horizontal="center" vertical="center" wrapText="1"/>
    </xf>
    <xf numFmtId="22" fontId="4" fillId="2" borderId="2" xfId="0" applyNumberFormat="1" applyFont="1" applyFill="1" applyBorder="1" applyAlignment="1">
      <alignment horizontal="center" vertical="center"/>
    </xf>
    <xf numFmtId="2" fontId="4" fillId="6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 wrapText="1"/>
    </xf>
    <xf numFmtId="22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 wrapText="1"/>
    </xf>
    <xf numFmtId="2" fontId="2" fillId="6" borderId="5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s10\D\DOCUME~1\GEOFIZ~1\LOCALS~1\Temp\Rar$DI00.656\&#1043;&#1086;&#1090;&#1086;&#1074;&#1099;&#1077;%20&#1089;&#1082;&#1074;&#1072;&#1078;&#1080;&#1085;&#1099;\579_5-&#1057;&#1088;&#1077;&#1076;&#1085;&#1077;-&#1061;&#1091;&#1083;&#1099;&#1084;&#1089;&#1082;&#1072;&#1103;\&#1058;&#1069;&#1055;\&#1058;&#1069;&#1055;%2057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geolog\&#1056;&#1072;&#1073;&#1086;&#1095;&#1080;&#1081;%20&#1089;&#1090;&#1086;&#1083;\&#1058;&#1069;&#1055;.%20&#1050;&#1091;&#1073;&#1083;&#1072;-1&#1087;\&#1058;&#1069;&#1055;%20-&#1089;&#1082;&#1074;.1%20&#1087;&#1083;.&#1050;&#1091;&#1073;&#1083;&#1072;-%20&#1040;&#1089;&#1089;&#1077;&#1082;&#1077;&#1072;&#1091;&#1076;&#1072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8;&#1069;&#1055;%201059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89;&#1086;&#1074;&#1099;&#1081;%20&#1073;&#1072;&#1083;&#1072;&#1085;&#1089;-2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ПЗ"/>
      <sheetName val="ТЭП"/>
      <sheetName val="Баланс"/>
      <sheetName val="График"/>
      <sheetName val="Д"/>
      <sheetName val="Ткал-Н "/>
      <sheetName val="Vмех "/>
      <sheetName val="СуммаВр"/>
      <sheetName val="Долото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"/>
      <sheetName val="Баланс времени"/>
      <sheetName val="Баланс времени1"/>
      <sheetName val="Таблица использования"/>
      <sheetName val="График строительства"/>
      <sheetName val="График мех.скорости"/>
      <sheetName val="График строительства1"/>
      <sheetName val="Рапорт отработки"/>
      <sheetName val="ПЗ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5">
          <cell r="B55" t="str">
            <v>Рейс №</v>
          </cell>
          <cell r="C55">
            <v>1</v>
          </cell>
          <cell r="D55" t="str">
            <v>Интервал:</v>
          </cell>
          <cell r="E55">
            <v>751</v>
          </cell>
          <cell r="F55">
            <v>751</v>
          </cell>
          <cell r="G55" t="str">
            <v>метров.   Проходка:</v>
          </cell>
          <cell r="I55">
            <v>0</v>
          </cell>
          <cell r="J55" t="str">
            <v>м. Vмех, м/ч</v>
          </cell>
          <cell r="K55">
            <v>0</v>
          </cell>
        </row>
        <row r="56">
          <cell r="B56" t="str">
            <v xml:space="preserve">Нагрузка на долото: </v>
          </cell>
          <cell r="D56" t="str">
            <v>0</v>
          </cell>
          <cell r="E56" t="str">
            <v xml:space="preserve">т.    Время бурения: </v>
          </cell>
          <cell r="G56">
            <v>0</v>
          </cell>
          <cell r="H56" t="str">
            <v xml:space="preserve">час         Тип долота; S/N: </v>
          </cell>
          <cell r="J56">
            <v>0</v>
          </cell>
          <cell r="K56">
            <v>0</v>
          </cell>
        </row>
        <row r="57">
          <cell r="B57" t="str">
            <v>Параметры раствора:</v>
          </cell>
          <cell r="D57">
            <v>0</v>
          </cell>
          <cell r="E57">
            <v>0</v>
          </cell>
          <cell r="F57">
            <v>0</v>
          </cell>
          <cell r="G57" t="str">
            <v>Г сум, %:</v>
          </cell>
          <cell r="H57" t="str">
            <v>фон -</v>
          </cell>
          <cell r="I57">
            <v>7.0000000000000001E-3</v>
          </cell>
          <cell r="J57" t="str">
            <v>макс -</v>
          </cell>
          <cell r="K57">
            <v>7.0000000000000001E-3</v>
          </cell>
        </row>
        <row r="58">
          <cell r="B58" t="str">
            <v xml:space="preserve">Установка привентора, обвязка устья скважины, опрессовка, переход с воды на глинистый раствор, смена КНБК, разбурка цементного и стоп клапана, ремонт насос и емкость, бурение без осложнений геологических и технологических параметров. СПО до устья с целью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(2)"/>
      <sheetName val="Долото"/>
      <sheetName val="Диаграмма"/>
      <sheetName val="Д"/>
      <sheetName val="H"/>
      <sheetName val="Ткал-Н"/>
      <sheetName val="Тк-Тб"/>
      <sheetName val="Т"/>
      <sheetName val="ТЭП"/>
      <sheetName val="Отчет"/>
      <sheetName val="Керн"/>
      <sheetName val="Акты"/>
      <sheetName val="ПЗ"/>
      <sheetName val="Баланс"/>
      <sheetName val="График"/>
      <sheetName val="Vмех"/>
      <sheetName val="СуммаВр"/>
      <sheetName val="Рейсы"/>
      <sheetName val="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Лист1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</sheetNames>
    <sheetDataSet>
      <sheetData sheetId="0">
        <row r="2">
          <cell r="K2">
            <v>28.5</v>
          </cell>
        </row>
      </sheetData>
      <sheetData sheetId="1">
        <row r="2">
          <cell r="K2">
            <v>30</v>
          </cell>
        </row>
      </sheetData>
      <sheetData sheetId="2">
        <row r="2">
          <cell r="G2">
            <v>41364.048611111117</v>
          </cell>
        </row>
      </sheetData>
      <sheetData sheetId="3">
        <row r="2">
          <cell r="G2">
            <v>41365.000000000007</v>
          </cell>
        </row>
      </sheetData>
      <sheetData sheetId="4">
        <row r="2">
          <cell r="G2">
            <v>41372.138888888898</v>
          </cell>
        </row>
      </sheetData>
      <sheetData sheetId="5">
        <row r="2">
          <cell r="G2">
            <v>41372.611111111117</v>
          </cell>
        </row>
      </sheetData>
      <sheetData sheetId="6">
        <row r="2">
          <cell r="G2">
            <v>41373.697916666672</v>
          </cell>
        </row>
      </sheetData>
      <sheetData sheetId="7">
        <row r="2">
          <cell r="G2">
            <v>41374.833333333336</v>
          </cell>
        </row>
      </sheetData>
      <sheetData sheetId="8">
        <row r="2">
          <cell r="G2">
            <v>41375.576388888891</v>
          </cell>
        </row>
      </sheetData>
      <sheetData sheetId="9">
        <row r="2">
          <cell r="G2">
            <v>41376</v>
          </cell>
        </row>
      </sheetData>
      <sheetData sheetId="10">
        <row r="2">
          <cell r="G2">
            <v>41377.979166666664</v>
          </cell>
        </row>
      </sheetData>
      <sheetData sheetId="11">
        <row r="2">
          <cell r="G2">
            <v>41380.572916666664</v>
          </cell>
        </row>
      </sheetData>
      <sheetData sheetId="12">
        <row r="2">
          <cell r="G2">
            <v>41381.791666666664</v>
          </cell>
        </row>
      </sheetData>
      <sheetData sheetId="13">
        <row r="2">
          <cell r="G2">
            <v>41382.444444444445</v>
          </cell>
        </row>
      </sheetData>
      <sheetData sheetId="14">
        <row r="2">
          <cell r="G2">
            <v>41383.472222222226</v>
          </cell>
        </row>
      </sheetData>
      <sheetData sheetId="15">
        <row r="2">
          <cell r="G2">
            <v>41385.069444444445</v>
          </cell>
        </row>
      </sheetData>
      <sheetData sheetId="16">
        <row r="2">
          <cell r="G2">
            <v>41385.857638888891</v>
          </cell>
        </row>
      </sheetData>
      <sheetData sheetId="17">
        <row r="2">
          <cell r="G2">
            <v>41387.46875</v>
          </cell>
        </row>
      </sheetData>
      <sheetData sheetId="18">
        <row r="2">
          <cell r="G2">
            <v>41393.784722222219</v>
          </cell>
        </row>
      </sheetData>
      <sheetData sheetId="19">
        <row r="2">
          <cell r="G2">
            <v>41397.263888888883</v>
          </cell>
        </row>
      </sheetData>
      <sheetData sheetId="20">
        <row r="2">
          <cell r="G2">
            <v>41400.791666666664</v>
          </cell>
        </row>
      </sheetData>
      <sheetData sheetId="21">
        <row r="2">
          <cell r="G2">
            <v>41402.163194444445</v>
          </cell>
        </row>
      </sheetData>
      <sheetData sheetId="22">
        <row r="2">
          <cell r="G2">
            <v>41403</v>
          </cell>
        </row>
      </sheetData>
      <sheetData sheetId="23">
        <row r="2">
          <cell r="G2">
            <v>41403.90625</v>
          </cell>
        </row>
      </sheetData>
      <sheetData sheetId="24">
        <row r="2">
          <cell r="G2">
            <v>41404.597222222219</v>
          </cell>
        </row>
      </sheetData>
      <sheetData sheetId="25">
        <row r="2">
          <cell r="G2">
            <v>41405.958333333328</v>
          </cell>
        </row>
      </sheetData>
      <sheetData sheetId="26">
        <row r="2">
          <cell r="G2">
            <v>41406.541666666664</v>
          </cell>
        </row>
      </sheetData>
      <sheetData sheetId="27">
        <row r="2">
          <cell r="G2">
            <v>41421.402777777774</v>
          </cell>
        </row>
      </sheetData>
      <sheetData sheetId="28">
        <row r="2">
          <cell r="G2">
            <v>41423.020833333328</v>
          </cell>
        </row>
      </sheetData>
      <sheetData sheetId="29">
        <row r="2">
          <cell r="G2">
            <v>41433.968749999993</v>
          </cell>
        </row>
      </sheetData>
      <sheetData sheetId="30">
        <row r="2">
          <cell r="G2">
            <v>41436.104166666657</v>
          </cell>
        </row>
      </sheetData>
      <sheetData sheetId="31">
        <row r="2">
          <cell r="G2">
            <v>41437.812499999993</v>
          </cell>
        </row>
      </sheetData>
      <sheetData sheetId="32">
        <row r="2">
          <cell r="G2">
            <v>41442.041666666657</v>
          </cell>
        </row>
      </sheetData>
      <sheetData sheetId="33">
        <row r="2">
          <cell r="G2">
            <v>41447.895833333321</v>
          </cell>
        </row>
      </sheetData>
      <sheetData sheetId="34">
        <row r="2">
          <cell r="G2">
            <v>41449.173611111102</v>
          </cell>
        </row>
      </sheetData>
      <sheetData sheetId="35">
        <row r="2">
          <cell r="G2">
            <v>41450.354166666657</v>
          </cell>
        </row>
      </sheetData>
      <sheetData sheetId="36">
        <row r="2">
          <cell r="G2">
            <v>41450.399305555547</v>
          </cell>
        </row>
      </sheetData>
      <sheetData sheetId="37">
        <row r="2">
          <cell r="G2">
            <v>41450.791666666657</v>
          </cell>
        </row>
      </sheetData>
      <sheetData sheetId="38">
        <row r="2">
          <cell r="G2">
            <v>41453.628472222212</v>
          </cell>
        </row>
      </sheetData>
      <sheetData sheetId="39">
        <row r="2">
          <cell r="G2">
            <v>41454.930555555547</v>
          </cell>
        </row>
      </sheetData>
      <sheetData sheetId="40">
        <row r="2">
          <cell r="G2">
            <v>41455.527777777766</v>
          </cell>
        </row>
      </sheetData>
      <sheetData sheetId="41">
        <row r="2">
          <cell r="G2">
            <v>41457.201388888876</v>
          </cell>
        </row>
      </sheetData>
      <sheetData sheetId="42">
        <row r="2">
          <cell r="G2">
            <v>41458.583333333321</v>
          </cell>
        </row>
      </sheetData>
      <sheetData sheetId="43">
        <row r="2">
          <cell r="G2">
            <v>41462.881944444431</v>
          </cell>
        </row>
      </sheetData>
      <sheetData sheetId="44">
        <row r="2">
          <cell r="G2">
            <v>41463.951388888876</v>
          </cell>
        </row>
      </sheetData>
      <sheetData sheetId="45">
        <row r="2">
          <cell r="G2">
            <v>41465.156249999985</v>
          </cell>
        </row>
      </sheetData>
      <sheetData sheetId="46">
        <row r="2">
          <cell r="G2">
            <v>41466.46180555554</v>
          </cell>
        </row>
      </sheetData>
      <sheetData sheetId="47">
        <row r="2">
          <cell r="G2">
            <v>41472.378472222204</v>
          </cell>
        </row>
      </sheetData>
      <sheetData sheetId="48">
        <row r="2">
          <cell r="G2">
            <v>41473.038194444423</v>
          </cell>
        </row>
      </sheetData>
      <sheetData sheetId="49">
        <row r="2">
          <cell r="G2">
            <v>41483.270833333314</v>
          </cell>
        </row>
      </sheetData>
      <sheetData sheetId="50">
        <row r="2">
          <cell r="G2">
            <v>41485.951388888869</v>
          </cell>
        </row>
      </sheetData>
      <sheetData sheetId="51">
        <row r="2">
          <cell r="G2">
            <v>41489.670138888869</v>
          </cell>
        </row>
      </sheetData>
      <sheetData sheetId="52">
        <row r="2">
          <cell r="G2">
            <v>41490.454861111088</v>
          </cell>
        </row>
      </sheetData>
      <sheetData sheetId="53">
        <row r="2">
          <cell r="G2">
            <v>41493.059027777752</v>
          </cell>
        </row>
      </sheetData>
      <sheetData sheetId="54">
        <row r="2">
          <cell r="G2">
            <v>41493.618055555533</v>
          </cell>
        </row>
      </sheetData>
      <sheetData sheetId="55">
        <row r="2">
          <cell r="G2">
            <v>41496.520833333314</v>
          </cell>
        </row>
      </sheetData>
      <sheetData sheetId="56">
        <row r="2">
          <cell r="G2">
            <v>41497.076388888869</v>
          </cell>
        </row>
      </sheetData>
      <sheetData sheetId="57">
        <row r="2">
          <cell r="G2">
            <v>41497.857638888869</v>
          </cell>
        </row>
      </sheetData>
      <sheetData sheetId="58">
        <row r="2">
          <cell r="G2">
            <v>41498.798611111088</v>
          </cell>
        </row>
      </sheetData>
      <sheetData sheetId="59">
        <row r="2">
          <cell r="G2">
            <v>41500.687499999978</v>
          </cell>
        </row>
      </sheetData>
      <sheetData sheetId="60">
        <row r="2">
          <cell r="G2">
            <v>41503.989583333314</v>
          </cell>
        </row>
      </sheetData>
      <sheetData sheetId="61">
        <row r="2">
          <cell r="G2">
            <v>41505.85416666665</v>
          </cell>
        </row>
      </sheetData>
      <sheetData sheetId="62">
        <row r="2">
          <cell r="G2">
            <v>41506.749999999985</v>
          </cell>
        </row>
      </sheetData>
      <sheetData sheetId="63">
        <row r="2">
          <cell r="G2">
            <v>41508.04166666665</v>
          </cell>
        </row>
      </sheetData>
      <sheetData sheetId="64">
        <row r="2">
          <cell r="G2">
            <v>41508.520833333314</v>
          </cell>
        </row>
      </sheetData>
      <sheetData sheetId="65">
        <row r="2">
          <cell r="G2">
            <v>41513.149305555533</v>
          </cell>
        </row>
      </sheetData>
      <sheetData sheetId="66">
        <row r="2">
          <cell r="G2">
            <v>41516.190972222197</v>
          </cell>
        </row>
      </sheetData>
      <sheetData sheetId="67">
        <row r="2">
          <cell r="G2">
            <v>41519.118055555533</v>
          </cell>
        </row>
      </sheetData>
      <sheetData sheetId="68">
        <row r="2">
          <cell r="G2">
            <v>41523.829861111088</v>
          </cell>
        </row>
      </sheetData>
      <sheetData sheetId="69">
        <row r="2">
          <cell r="G2">
            <v>41524.815972222197</v>
          </cell>
        </row>
      </sheetData>
      <sheetData sheetId="70">
        <row r="2">
          <cell r="G2">
            <v>41527.187499999978</v>
          </cell>
        </row>
      </sheetData>
      <sheetData sheetId="71">
        <row r="2">
          <cell r="G2">
            <v>41531.395833333314</v>
          </cell>
        </row>
      </sheetData>
      <sheetData sheetId="72">
        <row r="2">
          <cell r="G2">
            <v>41532.065972222204</v>
          </cell>
        </row>
      </sheetData>
      <sheetData sheetId="73">
        <row r="2">
          <cell r="G2">
            <v>41533.58680555554</v>
          </cell>
        </row>
      </sheetData>
      <sheetData sheetId="74">
        <row r="2">
          <cell r="G2">
            <v>41535.690972222204</v>
          </cell>
        </row>
      </sheetData>
      <sheetData sheetId="75">
        <row r="2">
          <cell r="G2">
            <v>41540.767361111095</v>
          </cell>
        </row>
      </sheetData>
      <sheetData sheetId="76">
        <row r="2">
          <cell r="G2">
            <v>41545.565972222204</v>
          </cell>
        </row>
      </sheetData>
      <sheetData sheetId="77">
        <row r="2">
          <cell r="G2">
            <v>41549.534722222204</v>
          </cell>
        </row>
      </sheetData>
      <sheetData sheetId="78">
        <row r="2">
          <cell r="G2">
            <v>41550.576388888869</v>
          </cell>
        </row>
      </sheetData>
      <sheetData sheetId="79">
        <row r="2">
          <cell r="G2">
            <v>41553.340277777759</v>
          </cell>
        </row>
      </sheetData>
      <sheetData sheetId="80">
        <row r="2">
          <cell r="G2">
            <v>41555.54166666665</v>
          </cell>
        </row>
      </sheetData>
      <sheetData sheetId="81">
        <row r="2">
          <cell r="G2">
            <v>41561.517361111095</v>
          </cell>
        </row>
      </sheetData>
      <sheetData sheetId="82">
        <row r="2">
          <cell r="G2">
            <v>41568.749999999985</v>
          </cell>
        </row>
      </sheetData>
      <sheetData sheetId="83">
        <row r="2">
          <cell r="G2">
            <v>41570.208333333321</v>
          </cell>
        </row>
      </sheetData>
      <sheetData sheetId="84">
        <row r="2">
          <cell r="G2">
            <v>41571.572916666657</v>
          </cell>
        </row>
      </sheetData>
      <sheetData sheetId="85">
        <row r="2">
          <cell r="G2">
            <v>41572.868055555547</v>
          </cell>
        </row>
      </sheetData>
      <sheetData sheetId="86">
        <row r="2">
          <cell r="G2">
            <v>41573.999999999993</v>
          </cell>
        </row>
      </sheetData>
      <sheetData sheetId="87">
        <row r="2">
          <cell r="G2">
            <v>41575.111111111102</v>
          </cell>
        </row>
      </sheetData>
      <sheetData sheetId="88">
        <row r="2">
          <cell r="G2">
            <v>41576.701388888883</v>
          </cell>
        </row>
      </sheetData>
      <sheetData sheetId="89">
        <row r="2">
          <cell r="G2">
            <v>41582.979166666664</v>
          </cell>
        </row>
      </sheetData>
      <sheetData sheetId="90">
        <row r="2">
          <cell r="G2">
            <v>41585.486111111109</v>
          </cell>
        </row>
      </sheetData>
      <sheetData sheetId="91">
        <row r="2">
          <cell r="G2">
            <v>41588.020833333328</v>
          </cell>
        </row>
      </sheetData>
      <sheetData sheetId="92">
        <row r="2">
          <cell r="G2">
            <v>41589.874999999993</v>
          </cell>
        </row>
      </sheetData>
      <sheetData sheetId="93">
        <row r="2">
          <cell r="G2">
            <v>41592.083333333328</v>
          </cell>
        </row>
      </sheetData>
      <sheetData sheetId="94">
        <row r="2">
          <cell r="G2">
            <v>41594.236111111109</v>
          </cell>
        </row>
      </sheetData>
      <sheetData sheetId="95">
        <row r="2">
          <cell r="G2">
            <v>41595.388888888891</v>
          </cell>
        </row>
      </sheetData>
      <sheetData sheetId="96">
        <row r="2">
          <cell r="G2">
            <v>41596.194444444445</v>
          </cell>
        </row>
      </sheetData>
      <sheetData sheetId="97">
        <row r="2">
          <cell r="G2">
            <v>41597.520833333336</v>
          </cell>
        </row>
      </sheetData>
      <sheetData sheetId="98">
        <row r="2">
          <cell r="G2">
            <v>41599.361111111117</v>
          </cell>
        </row>
      </sheetData>
      <sheetData sheetId="99">
        <row r="2">
          <cell r="G2">
            <v>41600.583333333336</v>
          </cell>
        </row>
      </sheetData>
      <sheetData sheetId="100">
        <row r="2">
          <cell r="G2">
            <v>41602.878472222226</v>
          </cell>
        </row>
      </sheetData>
      <sheetData sheetId="101">
        <row r="2">
          <cell r="G2">
            <v>41605.635416666672</v>
          </cell>
        </row>
      </sheetData>
      <sheetData sheetId="102">
        <row r="2">
          <cell r="G2">
            <v>41607.642361111117</v>
          </cell>
        </row>
      </sheetData>
      <sheetData sheetId="103">
        <row r="2">
          <cell r="G2">
            <v>41608.708333333336</v>
          </cell>
        </row>
      </sheetData>
      <sheetData sheetId="104">
        <row r="2">
          <cell r="G2">
            <v>41610.270833333336</v>
          </cell>
        </row>
      </sheetData>
      <sheetData sheetId="105">
        <row r="2">
          <cell r="G2">
            <v>41611.736111111117</v>
          </cell>
        </row>
      </sheetData>
      <sheetData sheetId="106">
        <row r="2">
          <cell r="G2">
            <v>41613.125000000007</v>
          </cell>
        </row>
      </sheetData>
      <sheetData sheetId="107">
        <row r="2">
          <cell r="G2">
            <v>41614.861111111117</v>
          </cell>
        </row>
      </sheetData>
      <sheetData sheetId="108">
        <row r="2">
          <cell r="G2">
            <v>41615.708333333336</v>
          </cell>
        </row>
      </sheetData>
      <sheetData sheetId="109">
        <row r="2">
          <cell r="G2">
            <v>41619.333333333336</v>
          </cell>
        </row>
      </sheetData>
      <sheetData sheetId="110">
        <row r="2">
          <cell r="G2">
            <v>41624.423611111117</v>
          </cell>
        </row>
      </sheetData>
      <sheetData sheetId="111">
        <row r="2">
          <cell r="G2">
            <v>41625.826388888898</v>
          </cell>
        </row>
      </sheetData>
      <sheetData sheetId="112">
        <row r="2">
          <cell r="G2">
            <v>41628.444444444453</v>
          </cell>
        </row>
      </sheetData>
      <sheetData sheetId="113">
        <row r="2">
          <cell r="G2">
            <v>41629.715277777788</v>
          </cell>
        </row>
      </sheetData>
      <sheetData sheetId="114">
        <row r="2">
          <cell r="G2">
            <v>41631.895833333343</v>
          </cell>
        </row>
      </sheetData>
      <sheetData sheetId="115">
        <row r="2">
          <cell r="G2">
            <v>41642.215277777788</v>
          </cell>
        </row>
      </sheetData>
      <sheetData sheetId="116">
        <row r="2">
          <cell r="G2">
            <v>41644.190972222234</v>
          </cell>
        </row>
      </sheetData>
      <sheetData sheetId="117">
        <row r="2">
          <cell r="G2">
            <v>41645.854166666679</v>
          </cell>
        </row>
      </sheetData>
      <sheetData sheetId="118">
        <row r="2">
          <cell r="G2">
            <v>41647.767361111124</v>
          </cell>
        </row>
      </sheetData>
      <sheetData sheetId="119">
        <row r="2">
          <cell r="G2">
            <v>41648.951388888905</v>
          </cell>
        </row>
      </sheetData>
      <sheetData sheetId="120">
        <row r="2">
          <cell r="G2">
            <v>41650.423611111124</v>
          </cell>
        </row>
      </sheetData>
      <sheetData sheetId="121">
        <row r="2">
          <cell r="G2">
            <v>41651.142361111124</v>
          </cell>
        </row>
      </sheetData>
      <sheetData sheetId="122">
        <row r="2">
          <cell r="G2">
            <v>41653.604166666679</v>
          </cell>
        </row>
      </sheetData>
      <sheetData sheetId="123">
        <row r="2">
          <cell r="G2">
            <v>41657.062500000015</v>
          </cell>
        </row>
      </sheetData>
      <sheetData sheetId="124"/>
      <sheetData sheetId="125">
        <row r="2">
          <cell r="G2">
            <v>41658.44444444446</v>
          </cell>
        </row>
      </sheetData>
      <sheetData sheetId="126">
        <row r="2">
          <cell r="G2">
            <v>41661.14583333335</v>
          </cell>
        </row>
      </sheetData>
      <sheetData sheetId="127">
        <row r="2">
          <cell r="G2">
            <v>41668.593750000015</v>
          </cell>
        </row>
      </sheetData>
      <sheetData sheetId="128">
        <row r="2">
          <cell r="G2">
            <v>41679.687500000015</v>
          </cell>
        </row>
      </sheetData>
      <sheetData sheetId="129">
        <row r="2">
          <cell r="G2">
            <v>41681.934027777796</v>
          </cell>
        </row>
      </sheetData>
      <sheetData sheetId="130">
        <row r="2">
          <cell r="G2">
            <v>41683.89583333335</v>
          </cell>
        </row>
      </sheetData>
      <sheetData sheetId="131">
        <row r="2">
          <cell r="G2">
            <v>41684.826388888905</v>
          </cell>
        </row>
      </sheetData>
      <sheetData sheetId="132">
        <row r="2">
          <cell r="G2">
            <v>41685.840277777796</v>
          </cell>
        </row>
      </sheetData>
      <sheetData sheetId="133">
        <row r="2">
          <cell r="G2">
            <v>41686.947916666686</v>
          </cell>
        </row>
      </sheetData>
      <sheetData sheetId="134">
        <row r="2">
          <cell r="G2">
            <v>41687.972222222241</v>
          </cell>
        </row>
      </sheetData>
      <sheetData sheetId="135">
        <row r="2">
          <cell r="G2">
            <v>41690.354166666686</v>
          </cell>
        </row>
      </sheetData>
      <sheetData sheetId="136">
        <row r="2">
          <cell r="G2">
            <v>41691.201388888905</v>
          </cell>
        </row>
      </sheetData>
      <sheetData sheetId="137">
        <row r="2">
          <cell r="G2">
            <v>41692.437500000015</v>
          </cell>
        </row>
      </sheetData>
      <sheetData sheetId="138">
        <row r="2">
          <cell r="G2">
            <v>41693.750000000015</v>
          </cell>
        </row>
      </sheetData>
      <sheetData sheetId="139">
        <row r="2">
          <cell r="G2">
            <v>41695.000000000015</v>
          </cell>
        </row>
      </sheetData>
      <sheetData sheetId="140">
        <row r="2">
          <cell r="G2">
            <v>41695.954861111124</v>
          </cell>
        </row>
      </sheetData>
      <sheetData sheetId="141">
        <row r="2">
          <cell r="G2">
            <v>41696.812500000015</v>
          </cell>
        </row>
      </sheetData>
      <sheetData sheetId="142">
        <row r="2">
          <cell r="G2">
            <v>41698.14583333335</v>
          </cell>
        </row>
      </sheetData>
      <sheetData sheetId="143">
        <row r="2">
          <cell r="G2">
            <v>41699.14583333335</v>
          </cell>
        </row>
      </sheetData>
      <sheetData sheetId="144">
        <row r="2">
          <cell r="G2">
            <v>41700.33333333335</v>
          </cell>
        </row>
      </sheetData>
      <sheetData sheetId="145">
        <row r="2">
          <cell r="G2">
            <v>41702.368055555569</v>
          </cell>
        </row>
      </sheetData>
      <sheetData sheetId="146">
        <row r="2">
          <cell r="G2">
            <v>41703.940972222234</v>
          </cell>
        </row>
      </sheetData>
      <sheetData sheetId="147">
        <row r="2">
          <cell r="G2">
            <v>41705.472222222234</v>
          </cell>
        </row>
      </sheetData>
      <sheetData sheetId="148">
        <row r="2">
          <cell r="G2">
            <v>41706.850694444453</v>
          </cell>
        </row>
      </sheetData>
      <sheetData sheetId="149">
        <row r="2">
          <cell r="G2">
            <v>41707.423611111117</v>
          </cell>
        </row>
      </sheetData>
      <sheetData sheetId="150">
        <row r="2">
          <cell r="G2">
            <v>41708.069444444453</v>
          </cell>
          <cell r="K2">
            <v>2996.4</v>
          </cell>
        </row>
      </sheetData>
      <sheetData sheetId="151">
        <row r="2">
          <cell r="G2">
            <v>41708.666666666672</v>
          </cell>
          <cell r="K2">
            <v>2996.4</v>
          </cell>
        </row>
      </sheetData>
      <sheetData sheetId="152">
        <row r="2">
          <cell r="G2">
            <v>41709.288194444453</v>
          </cell>
          <cell r="K2">
            <v>2996.4</v>
          </cell>
        </row>
      </sheetData>
      <sheetData sheetId="153">
        <row r="2">
          <cell r="G2">
            <v>41710.229166666672</v>
          </cell>
          <cell r="K2">
            <v>3000</v>
          </cell>
        </row>
      </sheetData>
      <sheetData sheetId="154">
        <row r="2">
          <cell r="G2">
            <v>41711.434027777781</v>
          </cell>
          <cell r="K2">
            <v>3000</v>
          </cell>
        </row>
      </sheetData>
      <sheetData sheetId="155">
        <row r="2">
          <cell r="G2">
            <v>41712.510416666672</v>
          </cell>
          <cell r="K2">
            <v>3000</v>
          </cell>
        </row>
        <row r="12">
          <cell r="A12">
            <v>0</v>
          </cell>
          <cell r="B12">
            <v>15.166666666666668</v>
          </cell>
          <cell r="C12">
            <v>0</v>
          </cell>
          <cell r="D12">
            <v>3.4999999999999996</v>
          </cell>
          <cell r="G12">
            <v>5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2.1666666666666643</v>
          </cell>
          <cell r="M12">
            <v>0</v>
          </cell>
          <cell r="O12">
            <v>0</v>
          </cell>
        </row>
      </sheetData>
      <sheetData sheetId="156">
        <row r="2">
          <cell r="G2">
            <v>41716.569444444453</v>
          </cell>
          <cell r="K2">
            <v>3049.6</v>
          </cell>
        </row>
        <row r="12">
          <cell r="A12">
            <v>42.583333333333336</v>
          </cell>
          <cell r="B12">
            <v>12.499999999999998</v>
          </cell>
          <cell r="C12">
            <v>1.2499999999999987</v>
          </cell>
          <cell r="D12">
            <v>7.6666666666666696</v>
          </cell>
          <cell r="G12">
            <v>0.99999999999999911</v>
          </cell>
          <cell r="H12">
            <v>19.75</v>
          </cell>
          <cell r="I12">
            <v>0</v>
          </cell>
          <cell r="J12">
            <v>12.666666666666668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57">
        <row r="2">
          <cell r="G2">
            <v>41720.270833333343</v>
          </cell>
          <cell r="K2">
            <v>3069.2</v>
          </cell>
        </row>
        <row r="12">
          <cell r="A12">
            <v>20.083333333333332</v>
          </cell>
          <cell r="B12">
            <v>11.58333333333333</v>
          </cell>
          <cell r="C12">
            <v>0.25000000000000044</v>
          </cell>
          <cell r="D12">
            <v>7.6666666666666696</v>
          </cell>
          <cell r="G12">
            <v>3.3333333333333335</v>
          </cell>
          <cell r="H12">
            <v>34.166666666666671</v>
          </cell>
          <cell r="I12">
            <v>11.75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58">
        <row r="2">
          <cell r="G2">
            <v>41725.041666666679</v>
          </cell>
          <cell r="K2">
            <v>3100</v>
          </cell>
        </row>
        <row r="12">
          <cell r="A12">
            <v>39.583333333333329</v>
          </cell>
          <cell r="B12">
            <v>21.75</v>
          </cell>
          <cell r="C12">
            <v>1.0000000000000004</v>
          </cell>
          <cell r="D12">
            <v>10.083333333333337</v>
          </cell>
          <cell r="G12">
            <v>2.5833333333333313</v>
          </cell>
          <cell r="H12">
            <v>39.5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59">
        <row r="2">
          <cell r="G2">
            <v>41726.500000000015</v>
          </cell>
          <cell r="K2">
            <v>3106.5</v>
          </cell>
        </row>
        <row r="12">
          <cell r="A12">
            <v>10</v>
          </cell>
          <cell r="B12">
            <v>10.666666666666666</v>
          </cell>
          <cell r="C12">
            <v>0.66666666666666696</v>
          </cell>
          <cell r="D12">
            <v>6.3333333333333339</v>
          </cell>
          <cell r="G12">
            <v>0.49999999999999889</v>
          </cell>
          <cell r="H12">
            <v>6.8333333333333357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60">
        <row r="2">
          <cell r="G2">
            <v>41728.229166666679</v>
          </cell>
          <cell r="K2">
            <v>3127</v>
          </cell>
        </row>
        <row r="12">
          <cell r="A12">
            <v>20.75</v>
          </cell>
          <cell r="B12">
            <v>10.916666666666668</v>
          </cell>
          <cell r="C12">
            <v>0.66666666666666696</v>
          </cell>
          <cell r="D12">
            <v>4.0833333333333339</v>
          </cell>
          <cell r="G12">
            <v>0.99999999999999911</v>
          </cell>
          <cell r="H12">
            <v>4.083333333333333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61">
        <row r="2">
          <cell r="G2">
            <v>41729.687500000015</v>
          </cell>
          <cell r="K2">
            <v>3141.3</v>
          </cell>
        </row>
        <row r="12">
          <cell r="A12">
            <v>16.583333333333336</v>
          </cell>
          <cell r="B12">
            <v>11.583333333333332</v>
          </cell>
          <cell r="C12">
            <v>0.49999999999999822</v>
          </cell>
          <cell r="D12">
            <v>3.1666666666666679</v>
          </cell>
          <cell r="G12">
            <v>3.1666666666666674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62">
        <row r="2">
          <cell r="G2">
            <v>41731.000000000015</v>
          </cell>
          <cell r="K2">
            <v>3155</v>
          </cell>
        </row>
        <row r="12">
          <cell r="A12">
            <v>13.5</v>
          </cell>
          <cell r="B12">
            <v>10.833333333333332</v>
          </cell>
          <cell r="C12">
            <v>0.33333333333333348</v>
          </cell>
          <cell r="D12">
            <v>4.416666666666667</v>
          </cell>
          <cell r="G12">
            <v>2.4166666666666674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63">
        <row r="2">
          <cell r="G2">
            <v>41733.000000000015</v>
          </cell>
          <cell r="K2">
            <v>3180</v>
          </cell>
        </row>
        <row r="12">
          <cell r="A12">
            <v>43.583333333333329</v>
          </cell>
          <cell r="B12">
            <v>-4.3333333333333348</v>
          </cell>
          <cell r="C12">
            <v>0.33333333333333215</v>
          </cell>
          <cell r="D12">
            <v>1</v>
          </cell>
          <cell r="G12">
            <v>0.58333333333333526</v>
          </cell>
          <cell r="H12">
            <v>3.8333333333333348</v>
          </cell>
          <cell r="I12">
            <v>0</v>
          </cell>
          <cell r="J12">
            <v>3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64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65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66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67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68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69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70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71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72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73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74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75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76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77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78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79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  <sheetData sheetId="180">
        <row r="2">
          <cell r="G2">
            <v>41733.000000000015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O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L57"/>
  <sheetViews>
    <sheetView showZeros="0" tabSelected="1" zoomScale="55" zoomScaleNormal="55" zoomScaleSheetLayoutView="75" workbookViewId="0">
      <pane ySplit="7" topLeftCell="A14" activePane="bottomLeft" state="frozen"/>
      <selection pane="bottomLeft" activeCell="S16" sqref="S16"/>
    </sheetView>
  </sheetViews>
  <sheetFormatPr defaultRowHeight="15" customHeight="1" x14ac:dyDescent="0.2"/>
  <cols>
    <col min="1" max="1" width="6.85546875" customWidth="1"/>
    <col min="2" max="2" width="9.42578125" customWidth="1"/>
    <col min="3" max="3" width="8.85546875" customWidth="1"/>
    <col min="4" max="4" width="20.140625" customWidth="1"/>
    <col min="5" max="5" width="24.140625" customWidth="1"/>
    <col min="6" max="6" width="10.85546875" style="2" customWidth="1"/>
    <col min="7" max="7" width="14.140625" customWidth="1"/>
    <col min="8" max="8" width="10.28515625" customWidth="1"/>
    <col min="10" max="10" width="9" customWidth="1"/>
    <col min="11" max="11" width="10.28515625" customWidth="1"/>
    <col min="12" max="12" width="8.5703125" customWidth="1"/>
    <col min="13" max="13" width="8.7109375" customWidth="1"/>
    <col min="14" max="14" width="9.85546875" customWidth="1"/>
    <col min="15" max="15" width="8.42578125" customWidth="1"/>
    <col min="16" max="16" width="8.28515625" customWidth="1"/>
    <col min="17" max="17" width="9" customWidth="1"/>
    <col min="18" max="19" width="10.42578125" customWidth="1"/>
    <col min="20" max="20" width="8.85546875" customWidth="1"/>
    <col min="21" max="21" width="8.28515625" customWidth="1"/>
    <col min="22" max="22" width="11.7109375" style="2" customWidth="1"/>
  </cols>
  <sheetData>
    <row r="1" spans="1:506" ht="48.75" customHeight="1" x14ac:dyDescent="0.5">
      <c r="A1" s="53" t="s">
        <v>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506" ht="38.25" customHeight="1" x14ac:dyDescent="0.4">
      <c r="A2" s="55" t="s">
        <v>25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8" t="s">
        <v>28</v>
      </c>
      <c r="V2" s="58"/>
      <c r="W2" s="1"/>
      <c r="X2" s="1"/>
      <c r="Y2" s="1"/>
    </row>
    <row r="3" spans="1:506" ht="18" customHeight="1" x14ac:dyDescent="0.3">
      <c r="A3" s="49" t="s">
        <v>34</v>
      </c>
      <c r="B3" s="50"/>
      <c r="C3" s="50"/>
      <c r="D3" s="50"/>
      <c r="E3" s="50"/>
      <c r="F3" s="50"/>
      <c r="G3" s="51"/>
      <c r="H3" s="49" t="s">
        <v>37</v>
      </c>
      <c r="I3" s="50"/>
      <c r="J3" s="50"/>
      <c r="K3" s="51"/>
      <c r="L3" s="49" t="s">
        <v>40</v>
      </c>
      <c r="M3" s="50"/>
      <c r="N3" s="50"/>
      <c r="O3" s="50"/>
      <c r="P3" s="50"/>
      <c r="Q3" s="50"/>
      <c r="R3" s="50"/>
      <c r="S3" s="50"/>
      <c r="T3" s="50"/>
      <c r="U3" s="59" t="s">
        <v>33</v>
      </c>
      <c r="V3" s="59"/>
    </row>
    <row r="4" spans="1:506" ht="15" customHeight="1" x14ac:dyDescent="0.2">
      <c r="A4" s="42" t="s">
        <v>35</v>
      </c>
      <c r="B4" s="43"/>
      <c r="C4" s="43"/>
      <c r="D4" s="43"/>
      <c r="E4" s="43"/>
      <c r="F4" s="43"/>
      <c r="G4" s="44"/>
      <c r="H4" s="49" t="s">
        <v>30</v>
      </c>
      <c r="I4" s="50"/>
      <c r="J4" s="50"/>
      <c r="K4" s="51"/>
      <c r="L4" s="49" t="s">
        <v>41</v>
      </c>
      <c r="M4" s="50"/>
      <c r="N4" s="50"/>
      <c r="O4" s="50"/>
      <c r="P4" s="50"/>
      <c r="Q4" s="50"/>
      <c r="R4" s="50"/>
      <c r="S4" s="50"/>
      <c r="T4" s="50"/>
      <c r="U4" s="52"/>
      <c r="V4" s="52"/>
    </row>
    <row r="5" spans="1:506" s="5" customFormat="1" ht="20.100000000000001" customHeight="1" x14ac:dyDescent="0.25">
      <c r="A5" s="45" t="s">
        <v>31</v>
      </c>
      <c r="B5" s="41" t="s">
        <v>4</v>
      </c>
      <c r="C5" s="41"/>
      <c r="D5" s="41" t="s">
        <v>7</v>
      </c>
      <c r="E5" s="41"/>
      <c r="F5" s="47" t="s">
        <v>8</v>
      </c>
      <c r="G5" s="39" t="s">
        <v>9</v>
      </c>
      <c r="H5" s="56" t="s">
        <v>20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506" s="5" customFormat="1" ht="20.100000000000001" customHeight="1" x14ac:dyDescent="0.25">
      <c r="A6" s="46"/>
      <c r="B6" s="3" t="s">
        <v>2</v>
      </c>
      <c r="C6" s="3" t="s">
        <v>3</v>
      </c>
      <c r="D6" s="3" t="s">
        <v>5</v>
      </c>
      <c r="E6" s="3" t="s">
        <v>6</v>
      </c>
      <c r="F6" s="48"/>
      <c r="G6" s="40"/>
      <c r="H6" s="3" t="s">
        <v>10</v>
      </c>
      <c r="I6" s="3" t="s">
        <v>11</v>
      </c>
      <c r="J6" s="3" t="s">
        <v>12</v>
      </c>
      <c r="K6" s="3" t="s">
        <v>32</v>
      </c>
      <c r="L6" s="3" t="s">
        <v>13</v>
      </c>
      <c r="M6" s="3" t="s">
        <v>14</v>
      </c>
      <c r="N6" s="3" t="s">
        <v>15</v>
      </c>
      <c r="O6" s="3" t="s">
        <v>16</v>
      </c>
      <c r="P6" s="3" t="s">
        <v>17</v>
      </c>
      <c r="Q6" s="3" t="s">
        <v>27</v>
      </c>
      <c r="R6" s="3" t="s">
        <v>36</v>
      </c>
      <c r="S6" s="3" t="s">
        <v>38</v>
      </c>
      <c r="T6" s="3" t="s">
        <v>18</v>
      </c>
      <c r="U6" s="26" t="s">
        <v>1</v>
      </c>
      <c r="V6" s="6" t="s">
        <v>19</v>
      </c>
    </row>
    <row r="7" spans="1:506" s="8" customFormat="1" ht="20.100000000000001" customHeight="1" x14ac:dyDescent="0.25">
      <c r="A7" s="26" t="s">
        <v>0</v>
      </c>
      <c r="B7" s="38" t="s">
        <v>22</v>
      </c>
      <c r="C7" s="38"/>
      <c r="D7" s="38" t="s">
        <v>26</v>
      </c>
      <c r="E7" s="38"/>
      <c r="F7" s="4" t="s">
        <v>21</v>
      </c>
      <c r="G7" s="7" t="s">
        <v>23</v>
      </c>
      <c r="H7" s="10" t="s">
        <v>21</v>
      </c>
      <c r="I7" s="9" t="s">
        <v>21</v>
      </c>
      <c r="J7" s="9" t="s">
        <v>21</v>
      </c>
      <c r="K7" s="9" t="s">
        <v>21</v>
      </c>
      <c r="L7" s="9" t="s">
        <v>21</v>
      </c>
      <c r="M7" s="9" t="s">
        <v>21</v>
      </c>
      <c r="N7" s="9" t="s">
        <v>21</v>
      </c>
      <c r="O7" s="9" t="s">
        <v>21</v>
      </c>
      <c r="P7" s="9" t="s">
        <v>21</v>
      </c>
      <c r="Q7" s="9" t="s">
        <v>21</v>
      </c>
      <c r="R7" s="9" t="s">
        <v>21</v>
      </c>
      <c r="S7" s="9" t="s">
        <v>21</v>
      </c>
      <c r="T7" s="9" t="s">
        <v>21</v>
      </c>
      <c r="U7" s="26" t="s">
        <v>0</v>
      </c>
      <c r="V7" s="11" t="s">
        <v>21</v>
      </c>
    </row>
    <row r="8" spans="1:506" s="12" customFormat="1" ht="20.100000000000001" customHeight="1" x14ac:dyDescent="0.2">
      <c r="A8" s="25">
        <v>1</v>
      </c>
      <c r="B8" s="16">
        <v>2</v>
      </c>
      <c r="C8" s="16">
        <v>3</v>
      </c>
      <c r="D8" s="16">
        <v>4</v>
      </c>
      <c r="E8" s="16">
        <v>5</v>
      </c>
      <c r="F8" s="21">
        <v>6</v>
      </c>
      <c r="G8" s="20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/>
      <c r="T8" s="16">
        <v>19</v>
      </c>
      <c r="U8" s="25"/>
      <c r="V8" s="19" t="s">
        <v>29</v>
      </c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  <c r="IW8" s="37"/>
      <c r="IX8" s="37"/>
      <c r="IY8" s="37"/>
      <c r="IZ8" s="37"/>
      <c r="JA8" s="37"/>
      <c r="JB8" s="37"/>
      <c r="JC8" s="37"/>
      <c r="JD8" s="37"/>
      <c r="JE8" s="37"/>
      <c r="JF8" s="37"/>
      <c r="JG8" s="37"/>
      <c r="JH8" s="37"/>
      <c r="JI8" s="37"/>
      <c r="JJ8" s="37"/>
      <c r="JK8" s="37"/>
      <c r="JL8" s="37"/>
      <c r="JM8" s="37"/>
      <c r="JN8" s="37"/>
      <c r="JO8" s="37"/>
      <c r="JP8" s="37"/>
      <c r="JQ8" s="37"/>
      <c r="JR8" s="37"/>
      <c r="JS8" s="37"/>
      <c r="JT8" s="37"/>
      <c r="JU8" s="37"/>
      <c r="JV8" s="37"/>
      <c r="JW8" s="37"/>
      <c r="JX8" s="37"/>
      <c r="JY8" s="37"/>
      <c r="JZ8" s="37"/>
      <c r="KA8" s="37"/>
      <c r="KB8" s="37"/>
      <c r="KC8" s="37"/>
      <c r="KD8" s="37"/>
      <c r="KE8" s="37"/>
      <c r="KF8" s="37"/>
      <c r="KG8" s="37"/>
      <c r="KH8" s="37"/>
      <c r="KI8" s="37"/>
      <c r="KJ8" s="37"/>
      <c r="KK8" s="37"/>
      <c r="KL8" s="37"/>
      <c r="KM8" s="37"/>
      <c r="KN8" s="37"/>
      <c r="KO8" s="37"/>
      <c r="KP8" s="37"/>
      <c r="KQ8" s="37"/>
      <c r="KR8" s="37"/>
      <c r="KS8" s="37"/>
      <c r="KT8" s="37"/>
      <c r="KU8" s="37"/>
      <c r="KV8" s="37"/>
      <c r="KW8" s="37"/>
      <c r="KX8" s="37"/>
      <c r="KY8" s="37"/>
      <c r="KZ8" s="37"/>
      <c r="LA8" s="37"/>
      <c r="LB8" s="37"/>
      <c r="LC8" s="37"/>
      <c r="LD8" s="37"/>
      <c r="LE8" s="37"/>
      <c r="LF8" s="37"/>
      <c r="LG8" s="37"/>
      <c r="LH8" s="37"/>
      <c r="LI8" s="37"/>
      <c r="LJ8" s="37"/>
      <c r="LK8" s="37"/>
      <c r="LL8" s="37"/>
      <c r="LM8" s="37"/>
      <c r="LN8" s="37"/>
      <c r="LO8" s="37"/>
      <c r="LP8" s="37"/>
      <c r="LQ8" s="37"/>
      <c r="LR8" s="37"/>
      <c r="LS8" s="37"/>
      <c r="LT8" s="37"/>
      <c r="LU8" s="37"/>
      <c r="LV8" s="37"/>
      <c r="LW8" s="37"/>
      <c r="LX8" s="37"/>
      <c r="LY8" s="37"/>
      <c r="LZ8" s="37"/>
      <c r="MA8" s="37"/>
      <c r="MB8" s="37"/>
      <c r="MC8" s="37"/>
      <c r="MD8" s="37"/>
      <c r="ME8" s="37"/>
      <c r="MF8" s="37"/>
      <c r="MG8" s="37"/>
      <c r="MH8" s="37"/>
      <c r="MI8" s="37"/>
      <c r="MJ8" s="37"/>
      <c r="MK8" s="37"/>
      <c r="ML8" s="37"/>
      <c r="MM8" s="37"/>
      <c r="MN8" s="37"/>
      <c r="MO8" s="37"/>
      <c r="MP8" s="37"/>
      <c r="MQ8" s="37"/>
      <c r="MR8" s="37"/>
      <c r="MS8" s="37"/>
      <c r="MT8" s="37"/>
      <c r="MU8" s="37"/>
      <c r="MV8" s="37"/>
      <c r="MW8" s="37"/>
      <c r="MX8" s="37"/>
      <c r="MY8" s="37"/>
      <c r="MZ8" s="37"/>
      <c r="NA8" s="37"/>
      <c r="NB8" s="37"/>
      <c r="NC8" s="37"/>
      <c r="ND8" s="37"/>
      <c r="NE8" s="37"/>
      <c r="NF8" s="37"/>
      <c r="NG8" s="37"/>
      <c r="NH8" s="37"/>
      <c r="NI8" s="37"/>
      <c r="NJ8" s="37"/>
      <c r="NK8" s="37"/>
      <c r="NL8" s="37"/>
      <c r="NM8" s="37"/>
      <c r="NN8" s="37"/>
      <c r="NO8" s="37"/>
      <c r="NP8" s="37"/>
      <c r="NQ8" s="37"/>
      <c r="NR8" s="37"/>
      <c r="NS8" s="37"/>
      <c r="NT8" s="37"/>
      <c r="NU8" s="37"/>
      <c r="NV8" s="37"/>
      <c r="NW8" s="37"/>
      <c r="NX8" s="37"/>
      <c r="NY8" s="37"/>
      <c r="NZ8" s="37"/>
      <c r="OA8" s="37"/>
      <c r="OB8" s="37"/>
      <c r="OC8" s="37"/>
      <c r="OD8" s="37"/>
      <c r="OE8" s="37"/>
      <c r="OF8" s="37"/>
      <c r="OG8" s="37"/>
      <c r="OH8" s="37"/>
      <c r="OI8" s="37"/>
      <c r="OJ8" s="37"/>
      <c r="OK8" s="37"/>
      <c r="OL8" s="37"/>
      <c r="OM8" s="37"/>
      <c r="ON8" s="37"/>
      <c r="OO8" s="37"/>
      <c r="OP8" s="37"/>
      <c r="OQ8" s="37"/>
      <c r="OR8" s="37"/>
      <c r="OS8" s="37"/>
      <c r="OT8" s="37"/>
      <c r="OU8" s="37"/>
      <c r="OV8" s="37"/>
      <c r="OW8" s="37"/>
      <c r="OX8" s="37"/>
      <c r="OY8" s="37"/>
      <c r="OZ8" s="37"/>
      <c r="PA8" s="37"/>
      <c r="PB8" s="37"/>
      <c r="PC8" s="37"/>
      <c r="PD8" s="37"/>
      <c r="PE8" s="37"/>
      <c r="PF8" s="37"/>
      <c r="PG8" s="37"/>
      <c r="PH8" s="37"/>
      <c r="PI8" s="37"/>
      <c r="PJ8" s="37"/>
      <c r="PK8" s="37"/>
      <c r="PL8" s="37"/>
      <c r="PM8" s="37"/>
      <c r="PN8" s="37"/>
      <c r="PO8" s="37"/>
      <c r="PP8" s="37"/>
      <c r="PQ8" s="37"/>
      <c r="PR8" s="37"/>
      <c r="PS8" s="37"/>
      <c r="PT8" s="37"/>
      <c r="PU8" s="37"/>
      <c r="PV8" s="37"/>
      <c r="PW8" s="37"/>
      <c r="PX8" s="37"/>
      <c r="PY8" s="37"/>
      <c r="PZ8" s="37"/>
      <c r="QA8" s="37"/>
      <c r="QB8" s="37"/>
      <c r="QC8" s="37"/>
      <c r="QD8" s="37"/>
      <c r="QE8" s="37"/>
      <c r="QF8" s="37"/>
      <c r="QG8" s="37"/>
      <c r="QH8" s="37"/>
      <c r="QI8" s="37"/>
      <c r="QJ8" s="37"/>
      <c r="QK8" s="37"/>
      <c r="QL8" s="37"/>
      <c r="QM8" s="37"/>
      <c r="QN8" s="37"/>
      <c r="QO8" s="37"/>
      <c r="QP8" s="37"/>
      <c r="QQ8" s="37"/>
      <c r="QR8" s="37"/>
      <c r="QS8" s="37"/>
      <c r="QT8" s="37"/>
      <c r="QU8" s="37"/>
      <c r="QV8" s="37"/>
      <c r="QW8" s="37"/>
      <c r="QX8" s="37"/>
      <c r="QY8" s="37"/>
      <c r="QZ8" s="37"/>
      <c r="RA8" s="37"/>
      <c r="RB8" s="37"/>
      <c r="RC8" s="37"/>
      <c r="RD8" s="37"/>
      <c r="RE8" s="37"/>
      <c r="RF8" s="37"/>
      <c r="RG8" s="37"/>
      <c r="RH8" s="37"/>
      <c r="RI8" s="37"/>
      <c r="RJ8" s="37"/>
      <c r="RK8" s="37"/>
      <c r="RL8" s="37"/>
      <c r="RM8" s="37"/>
      <c r="RN8" s="37"/>
      <c r="RO8" s="37"/>
      <c r="RP8" s="37"/>
      <c r="RQ8" s="37"/>
      <c r="RR8" s="37"/>
      <c r="RS8" s="37"/>
      <c r="RT8" s="37"/>
      <c r="RU8" s="37"/>
      <c r="RV8" s="37"/>
      <c r="RW8" s="37"/>
      <c r="RX8" s="37"/>
      <c r="RY8" s="37"/>
      <c r="RZ8" s="37"/>
      <c r="SA8" s="37"/>
      <c r="SB8" s="37"/>
      <c r="SC8" s="37"/>
      <c r="SD8" s="37"/>
      <c r="SE8" s="37"/>
      <c r="SF8" s="37"/>
      <c r="SG8" s="37"/>
      <c r="SH8" s="37"/>
      <c r="SI8" s="37"/>
      <c r="SJ8" s="37"/>
      <c r="SK8" s="37"/>
      <c r="SL8" s="37"/>
    </row>
    <row r="9" spans="1:506" s="36" customFormat="1" ht="24.95" customHeight="1" x14ac:dyDescent="0.25">
      <c r="A9" s="28" t="e">
        <f>#REF!+1</f>
        <v>#REF!</v>
      </c>
      <c r="B9" s="29" t="e">
        <f>#REF!</f>
        <v>#REF!</v>
      </c>
      <c r="C9" s="34">
        <f>'[4]150'!$K$2</f>
        <v>2996.4</v>
      </c>
      <c r="D9" s="30"/>
      <c r="E9" s="35"/>
      <c r="F9" s="31">
        <f t="shared" ref="F9:F23" si="0">(E9-D9)*24</f>
        <v>0</v>
      </c>
      <c r="G9" s="31" t="e">
        <f t="shared" ref="G9:G39" si="1">C9-B9</f>
        <v>#REF!</v>
      </c>
      <c r="H9" s="32"/>
      <c r="I9" s="32"/>
      <c r="J9" s="32"/>
      <c r="K9" s="32"/>
      <c r="L9" s="32"/>
      <c r="M9" s="32"/>
      <c r="N9" s="18"/>
      <c r="O9" s="32"/>
      <c r="P9" s="32"/>
      <c r="Q9" s="32"/>
      <c r="R9" s="32"/>
      <c r="S9" s="32"/>
      <c r="T9" s="32"/>
      <c r="U9" s="27" t="e">
        <f>#REF!+1</f>
        <v>#REF!</v>
      </c>
      <c r="V9" s="17">
        <f t="shared" ref="V9:V33" si="2">F9-N9-O9-P9-Q9-R9-T9-S9</f>
        <v>0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</row>
    <row r="10" spans="1:506" s="36" customFormat="1" ht="24.95" customHeight="1" x14ac:dyDescent="0.25">
      <c r="A10" s="28" t="e">
        <f t="shared" ref="A10:A39" si="3">A9+1</f>
        <v>#REF!</v>
      </c>
      <c r="B10" s="29">
        <f t="shared" ref="B10:B39" si="4">C9</f>
        <v>2996.4</v>
      </c>
      <c r="C10" s="34">
        <f>'[4]151'!$K$2</f>
        <v>2996.4</v>
      </c>
      <c r="D10" s="30"/>
      <c r="E10" s="35"/>
      <c r="F10" s="31">
        <f t="shared" si="0"/>
        <v>0</v>
      </c>
      <c r="G10" s="31">
        <f t="shared" si="1"/>
        <v>0</v>
      </c>
      <c r="H10" s="32"/>
      <c r="I10" s="32"/>
      <c r="J10" s="32"/>
      <c r="K10" s="32"/>
      <c r="L10" s="32"/>
      <c r="M10" s="32"/>
      <c r="N10" s="18"/>
      <c r="O10" s="32"/>
      <c r="P10" s="32"/>
      <c r="Q10" s="32"/>
      <c r="R10" s="32"/>
      <c r="S10" s="32"/>
      <c r="T10" s="32"/>
      <c r="U10" s="27" t="e">
        <f t="shared" ref="U10:U39" si="5">U9+1</f>
        <v>#REF!</v>
      </c>
      <c r="V10" s="17">
        <f t="shared" si="2"/>
        <v>0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</row>
    <row r="11" spans="1:506" s="36" customFormat="1" ht="24.95" customHeight="1" x14ac:dyDescent="0.25">
      <c r="A11" s="28" t="e">
        <f t="shared" si="3"/>
        <v>#REF!</v>
      </c>
      <c r="B11" s="29">
        <f t="shared" si="4"/>
        <v>2996.4</v>
      </c>
      <c r="C11" s="34">
        <f>'[4]152'!$K$2</f>
        <v>2996.4</v>
      </c>
      <c r="D11" s="30"/>
      <c r="E11" s="35"/>
      <c r="F11" s="31">
        <f t="shared" si="0"/>
        <v>0</v>
      </c>
      <c r="G11" s="31">
        <f t="shared" si="1"/>
        <v>0</v>
      </c>
      <c r="H11" s="32"/>
      <c r="I11" s="32"/>
      <c r="J11" s="32"/>
      <c r="K11" s="32"/>
      <c r="L11" s="32"/>
      <c r="M11" s="32"/>
      <c r="N11" s="18"/>
      <c r="O11" s="32"/>
      <c r="P11" s="32"/>
      <c r="Q11" s="32"/>
      <c r="R11" s="32"/>
      <c r="S11" s="32"/>
      <c r="T11" s="32"/>
      <c r="U11" s="27" t="e">
        <f t="shared" si="5"/>
        <v>#REF!</v>
      </c>
      <c r="V11" s="17">
        <f t="shared" si="2"/>
        <v>0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</row>
    <row r="12" spans="1:506" s="36" customFormat="1" ht="24.95" customHeight="1" x14ac:dyDescent="0.25">
      <c r="A12" s="28" t="e">
        <f t="shared" si="3"/>
        <v>#REF!</v>
      </c>
      <c r="B12" s="29">
        <f t="shared" si="4"/>
        <v>2996.4</v>
      </c>
      <c r="C12" s="34">
        <f>'[4]153'!$K$2</f>
        <v>3000</v>
      </c>
      <c r="D12" s="30"/>
      <c r="E12" s="35"/>
      <c r="F12" s="31">
        <f t="shared" si="0"/>
        <v>0</v>
      </c>
      <c r="G12" s="31">
        <f t="shared" si="1"/>
        <v>3.5999999999999091</v>
      </c>
      <c r="H12" s="32"/>
      <c r="I12" s="32"/>
      <c r="J12" s="32"/>
      <c r="K12" s="32"/>
      <c r="L12" s="32"/>
      <c r="M12" s="32"/>
      <c r="N12" s="18"/>
      <c r="O12" s="32"/>
      <c r="P12" s="32"/>
      <c r="Q12" s="32"/>
      <c r="R12" s="32"/>
      <c r="S12" s="32"/>
      <c r="T12" s="32"/>
      <c r="U12" s="27" t="e">
        <f t="shared" si="5"/>
        <v>#REF!</v>
      </c>
      <c r="V12" s="17">
        <f t="shared" si="2"/>
        <v>0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</row>
    <row r="13" spans="1:506" s="36" customFormat="1" ht="24.95" customHeight="1" x14ac:dyDescent="0.25">
      <c r="A13" s="28" t="e">
        <f t="shared" si="3"/>
        <v>#REF!</v>
      </c>
      <c r="B13" s="29">
        <f t="shared" si="4"/>
        <v>3000</v>
      </c>
      <c r="C13" s="34">
        <f>'[4]154'!$K$2</f>
        <v>3000</v>
      </c>
      <c r="D13" s="30"/>
      <c r="E13" s="35"/>
      <c r="F13" s="31">
        <f t="shared" si="0"/>
        <v>0</v>
      </c>
      <c r="G13" s="31">
        <f t="shared" si="1"/>
        <v>0</v>
      </c>
      <c r="H13" s="32"/>
      <c r="I13" s="32"/>
      <c r="J13" s="32"/>
      <c r="K13" s="32"/>
      <c r="L13" s="32"/>
      <c r="M13" s="32"/>
      <c r="N13" s="18"/>
      <c r="O13" s="32"/>
      <c r="P13" s="32"/>
      <c r="Q13" s="32"/>
      <c r="R13" s="32"/>
      <c r="S13" s="32"/>
      <c r="T13" s="32"/>
      <c r="U13" s="27" t="e">
        <f t="shared" si="5"/>
        <v>#REF!</v>
      </c>
      <c r="V13" s="17">
        <f t="shared" si="2"/>
        <v>0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</row>
    <row r="14" spans="1:506" s="36" customFormat="1" ht="24.95" customHeight="1" x14ac:dyDescent="0.25">
      <c r="A14" s="28" t="e">
        <f t="shared" si="3"/>
        <v>#REF!</v>
      </c>
      <c r="B14" s="29">
        <f t="shared" si="4"/>
        <v>3000</v>
      </c>
      <c r="C14" s="34">
        <f>'[4]155'!$K$2</f>
        <v>3000</v>
      </c>
      <c r="D14" s="30">
        <f t="shared" ref="D14:D39" si="6">E13</f>
        <v>0</v>
      </c>
      <c r="E14" s="35">
        <f>'[4]155'!$G$2</f>
        <v>41712.510416666672</v>
      </c>
      <c r="F14" s="31">
        <f t="shared" si="0"/>
        <v>1001100.2500000001</v>
      </c>
      <c r="G14" s="31">
        <f t="shared" si="1"/>
        <v>0</v>
      </c>
      <c r="H14" s="32">
        <f>'[4]155'!$A$12</f>
        <v>0</v>
      </c>
      <c r="I14" s="32">
        <f>'[4]155'!$B$12</f>
        <v>15.166666666666668</v>
      </c>
      <c r="J14" s="32">
        <f>'[4]155'!$C$12</f>
        <v>0</v>
      </c>
      <c r="K14" s="32">
        <f>'[4]155'!$D$12</f>
        <v>3.4999999999999996</v>
      </c>
      <c r="L14" s="32">
        <f>'[4]155'!$G$12</f>
        <v>5</v>
      </c>
      <c r="M14" s="32">
        <f>'[4]155'!$H$12</f>
        <v>0</v>
      </c>
      <c r="N14" s="18">
        <f t="shared" ref="N14:N19" si="7">SUM(H14:M14)</f>
        <v>23.666666666666668</v>
      </c>
      <c r="O14" s="32">
        <f>'[4]155'!$I$12</f>
        <v>0</v>
      </c>
      <c r="P14" s="32">
        <f>'[4]155'!$J$12</f>
        <v>0</v>
      </c>
      <c r="Q14" s="32">
        <f>'[4]155'!$K$12</f>
        <v>0</v>
      </c>
      <c r="R14" s="32">
        <f>'[4]155'!$L$12</f>
        <v>2.1666666666666643</v>
      </c>
      <c r="S14" s="32">
        <f>'[4]155'!$O$12</f>
        <v>0</v>
      </c>
      <c r="T14" s="32">
        <f>'[4]155'!$M$12</f>
        <v>0</v>
      </c>
      <c r="U14" s="27" t="e">
        <f t="shared" si="5"/>
        <v>#REF!</v>
      </c>
      <c r="V14" s="17">
        <f t="shared" si="2"/>
        <v>1001074.4166666669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</row>
    <row r="15" spans="1:506" s="36" customFormat="1" ht="24.95" customHeight="1" x14ac:dyDescent="0.25">
      <c r="A15" s="28" t="e">
        <f t="shared" si="3"/>
        <v>#REF!</v>
      </c>
      <c r="B15" s="29">
        <f t="shared" si="4"/>
        <v>3000</v>
      </c>
      <c r="C15" s="34">
        <f>'[4]156'!$K$2</f>
        <v>3049.6</v>
      </c>
      <c r="D15" s="30">
        <f t="shared" si="6"/>
        <v>41712.510416666672</v>
      </c>
      <c r="E15" s="35">
        <f>'[4]156'!$G$2</f>
        <v>41716.569444444453</v>
      </c>
      <c r="F15" s="31">
        <f t="shared" si="0"/>
        <v>97.416666666744277</v>
      </c>
      <c r="G15" s="31">
        <f t="shared" si="1"/>
        <v>49.599999999999909</v>
      </c>
      <c r="H15" s="32">
        <f>'[4]156'!$A$12</f>
        <v>42.583333333333336</v>
      </c>
      <c r="I15" s="32">
        <f>'[4]156'!$B$12</f>
        <v>12.499999999999998</v>
      </c>
      <c r="J15" s="32">
        <f>'[4]156'!$C$12</f>
        <v>1.2499999999999987</v>
      </c>
      <c r="K15" s="32">
        <f>'[4]156'!$D$12</f>
        <v>7.6666666666666696</v>
      </c>
      <c r="L15" s="32">
        <f>'[4]156'!$G$12</f>
        <v>0.99999999999999911</v>
      </c>
      <c r="M15" s="32">
        <f>'[4]156'!$H$12</f>
        <v>19.75</v>
      </c>
      <c r="N15" s="18">
        <f t="shared" si="7"/>
        <v>84.75</v>
      </c>
      <c r="O15" s="32">
        <f>'[4]156'!$I$12</f>
        <v>0</v>
      </c>
      <c r="P15" s="32">
        <f>'[4]156'!$J$12</f>
        <v>12.666666666666668</v>
      </c>
      <c r="Q15" s="32">
        <f>'[4]156'!$K$12</f>
        <v>0</v>
      </c>
      <c r="R15" s="32">
        <f>'[4]156'!$L$12</f>
        <v>0</v>
      </c>
      <c r="S15" s="32">
        <f>'[4]156'!$O$12</f>
        <v>0</v>
      </c>
      <c r="T15" s="32">
        <f>'[4]156'!$M$12</f>
        <v>0</v>
      </c>
      <c r="U15" s="27" t="e">
        <f t="shared" si="5"/>
        <v>#REF!</v>
      </c>
      <c r="V15" s="17">
        <f t="shared" si="2"/>
        <v>7.7609030313396943E-11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</row>
    <row r="16" spans="1:506" s="36" customFormat="1" ht="24.95" customHeight="1" x14ac:dyDescent="0.25">
      <c r="A16" s="28" t="e">
        <f t="shared" si="3"/>
        <v>#REF!</v>
      </c>
      <c r="B16" s="29">
        <f t="shared" si="4"/>
        <v>3049.6</v>
      </c>
      <c r="C16" s="34">
        <f>'[4]157'!$K$2</f>
        <v>3069.2</v>
      </c>
      <c r="D16" s="30">
        <f t="shared" si="6"/>
        <v>41716.569444444453</v>
      </c>
      <c r="E16" s="35">
        <f>'[4]157'!$G$2</f>
        <v>41720.270833333343</v>
      </c>
      <c r="F16" s="31">
        <f t="shared" si="0"/>
        <v>88.833333333372138</v>
      </c>
      <c r="G16" s="31">
        <f t="shared" si="1"/>
        <v>19.599999999999909</v>
      </c>
      <c r="H16" s="32">
        <f>'[4]157'!$A$12</f>
        <v>20.083333333333332</v>
      </c>
      <c r="I16" s="32">
        <f>'[4]157'!$B$12</f>
        <v>11.58333333333333</v>
      </c>
      <c r="J16" s="32">
        <f>'[4]157'!$C$12</f>
        <v>0.25000000000000044</v>
      </c>
      <c r="K16" s="32">
        <f>'[4]157'!$D$12</f>
        <v>7.6666666666666696</v>
      </c>
      <c r="L16" s="32">
        <f>'[4]157'!$G$12</f>
        <v>3.3333333333333335</v>
      </c>
      <c r="M16" s="32">
        <f>'[4]157'!$H$12</f>
        <v>34.166666666666671</v>
      </c>
      <c r="N16" s="18">
        <f t="shared" si="7"/>
        <v>77.083333333333343</v>
      </c>
      <c r="O16" s="32">
        <f>'[4]157'!$I$12</f>
        <v>11.75</v>
      </c>
      <c r="P16" s="32">
        <f>'[4]157'!$J$12</f>
        <v>0</v>
      </c>
      <c r="Q16" s="32">
        <f>'[4]157'!$K$12</f>
        <v>0</v>
      </c>
      <c r="R16" s="32">
        <f>'[4]157'!$L$12</f>
        <v>0</v>
      </c>
      <c r="S16" s="32">
        <f>'[4]157'!$O$12</f>
        <v>0</v>
      </c>
      <c r="T16" s="32">
        <f>'[4]157'!$M$12</f>
        <v>0</v>
      </c>
      <c r="U16" s="27" t="e">
        <f t="shared" si="5"/>
        <v>#REF!</v>
      </c>
      <c r="V16" s="17">
        <f t="shared" si="2"/>
        <v>3.879563337250147E-11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</row>
    <row r="17" spans="1:506" s="36" customFormat="1" ht="24.95" customHeight="1" x14ac:dyDescent="0.25">
      <c r="A17" s="28" t="e">
        <f t="shared" si="3"/>
        <v>#REF!</v>
      </c>
      <c r="B17" s="29">
        <f t="shared" si="4"/>
        <v>3069.2</v>
      </c>
      <c r="C17" s="34">
        <f>'[4]158'!$K$2</f>
        <v>3100</v>
      </c>
      <c r="D17" s="30">
        <f t="shared" si="6"/>
        <v>41720.270833333343</v>
      </c>
      <c r="E17" s="35">
        <f>'[4]158'!$G$2</f>
        <v>41725.041666666679</v>
      </c>
      <c r="F17" s="31">
        <f t="shared" si="0"/>
        <v>114.50000000005821</v>
      </c>
      <c r="G17" s="31">
        <f t="shared" si="1"/>
        <v>30.800000000000182</v>
      </c>
      <c r="H17" s="32">
        <f>'[4]158'!$A$12</f>
        <v>39.583333333333329</v>
      </c>
      <c r="I17" s="32">
        <f>'[4]158'!$B$12</f>
        <v>21.75</v>
      </c>
      <c r="J17" s="32">
        <f>'[4]158'!$C$12</f>
        <v>1.0000000000000004</v>
      </c>
      <c r="K17" s="32">
        <f>'[4]158'!$D$12</f>
        <v>10.083333333333337</v>
      </c>
      <c r="L17" s="32">
        <f>'[4]158'!$G$12</f>
        <v>2.5833333333333313</v>
      </c>
      <c r="M17" s="32">
        <f>'[4]158'!$H$12</f>
        <v>39.5</v>
      </c>
      <c r="N17" s="18">
        <f t="shared" si="7"/>
        <v>114.5</v>
      </c>
      <c r="O17" s="32">
        <f>'[4]158'!$I$12</f>
        <v>0</v>
      </c>
      <c r="P17" s="32">
        <f>'[4]158'!$J$12</f>
        <v>0</v>
      </c>
      <c r="Q17" s="32">
        <f>'[4]158'!$K$12</f>
        <v>0</v>
      </c>
      <c r="R17" s="32">
        <f>'[4]158'!$L$12</f>
        <v>0</v>
      </c>
      <c r="S17" s="32">
        <f>'[4]158'!$O$12</f>
        <v>0</v>
      </c>
      <c r="T17" s="32">
        <f>'[4]158'!$M$12</f>
        <v>0</v>
      </c>
      <c r="U17" s="27" t="e">
        <f t="shared" si="5"/>
        <v>#REF!</v>
      </c>
      <c r="V17" s="17">
        <f t="shared" si="2"/>
        <v>5.8207660913467407E-11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</row>
    <row r="18" spans="1:506" s="36" customFormat="1" ht="24.95" customHeight="1" x14ac:dyDescent="0.25">
      <c r="A18" s="28" t="e">
        <f t="shared" si="3"/>
        <v>#REF!</v>
      </c>
      <c r="B18" s="29">
        <f t="shared" si="4"/>
        <v>3100</v>
      </c>
      <c r="C18" s="34">
        <f>'[4]159'!$K$2</f>
        <v>3106.5</v>
      </c>
      <c r="D18" s="30">
        <f t="shared" si="6"/>
        <v>41725.041666666679</v>
      </c>
      <c r="E18" s="35">
        <f>'[4]159'!$G$2</f>
        <v>41726.500000000015</v>
      </c>
      <c r="F18" s="31">
        <f t="shared" si="0"/>
        <v>35.000000000058208</v>
      </c>
      <c r="G18" s="31">
        <f t="shared" si="1"/>
        <v>6.5</v>
      </c>
      <c r="H18" s="32">
        <f>'[4]159'!$A$12</f>
        <v>10</v>
      </c>
      <c r="I18" s="32">
        <f>'[4]159'!$B$12</f>
        <v>10.666666666666666</v>
      </c>
      <c r="J18" s="32">
        <f>'[4]159'!$C$12</f>
        <v>0.66666666666666696</v>
      </c>
      <c r="K18" s="32">
        <f>'[4]159'!$D$12</f>
        <v>6.3333333333333339</v>
      </c>
      <c r="L18" s="32">
        <f>'[4]159'!$G$12</f>
        <v>0.49999999999999889</v>
      </c>
      <c r="M18" s="32">
        <f>'[4]159'!$H$12</f>
        <v>6.8333333333333357</v>
      </c>
      <c r="N18" s="18">
        <f t="shared" si="7"/>
        <v>35</v>
      </c>
      <c r="O18" s="32">
        <f>'[4]159'!$I$12</f>
        <v>0</v>
      </c>
      <c r="P18" s="32">
        <f>'[4]159'!$J$12</f>
        <v>0</v>
      </c>
      <c r="Q18" s="32">
        <f>'[4]159'!$K$12</f>
        <v>0</v>
      </c>
      <c r="R18" s="32">
        <f>'[4]159'!$L$12</f>
        <v>0</v>
      </c>
      <c r="S18" s="32">
        <f>'[4]159'!$O$12</f>
        <v>0</v>
      </c>
      <c r="T18" s="32">
        <f>'[4]159'!$M$12</f>
        <v>0</v>
      </c>
      <c r="U18" s="27" t="e">
        <f t="shared" si="5"/>
        <v>#REF!</v>
      </c>
      <c r="V18" s="17">
        <f t="shared" si="2"/>
        <v>5.8207660913467407E-11</v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</row>
    <row r="19" spans="1:506" s="36" customFormat="1" ht="24.95" customHeight="1" x14ac:dyDescent="0.25">
      <c r="A19" s="28" t="e">
        <f t="shared" si="3"/>
        <v>#REF!</v>
      </c>
      <c r="B19" s="29">
        <f t="shared" si="4"/>
        <v>3106.5</v>
      </c>
      <c r="C19" s="34">
        <f>'[4]160'!$K$2</f>
        <v>3127</v>
      </c>
      <c r="D19" s="30">
        <f t="shared" si="6"/>
        <v>41726.500000000015</v>
      </c>
      <c r="E19" s="35">
        <f>'[4]160'!$G$2</f>
        <v>41728.229166666679</v>
      </c>
      <c r="F19" s="31">
        <f t="shared" si="0"/>
        <v>41.499999999941792</v>
      </c>
      <c r="G19" s="31">
        <f t="shared" si="1"/>
        <v>20.5</v>
      </c>
      <c r="H19" s="32">
        <f>'[4]160'!$A$12</f>
        <v>20.75</v>
      </c>
      <c r="I19" s="32">
        <f>'[4]160'!$B$12</f>
        <v>10.916666666666668</v>
      </c>
      <c r="J19" s="32">
        <f>'[4]160'!$C$12</f>
        <v>0.66666666666666696</v>
      </c>
      <c r="K19" s="32">
        <f>'[4]160'!$D$12</f>
        <v>4.0833333333333339</v>
      </c>
      <c r="L19" s="32">
        <f>'[4]160'!$G$12</f>
        <v>0.99999999999999911</v>
      </c>
      <c r="M19" s="32">
        <f>'[4]160'!$H$12</f>
        <v>4.083333333333333</v>
      </c>
      <c r="N19" s="18">
        <f t="shared" si="7"/>
        <v>41.500000000000007</v>
      </c>
      <c r="O19" s="32">
        <f>'[4]160'!$I$12</f>
        <v>0</v>
      </c>
      <c r="P19" s="32">
        <f>'[4]160'!$J$12</f>
        <v>0</v>
      </c>
      <c r="Q19" s="32">
        <f>'[4]160'!$K$12</f>
        <v>0</v>
      </c>
      <c r="R19" s="32">
        <f>'[4]160'!$L$12</f>
        <v>0</v>
      </c>
      <c r="S19" s="32">
        <f>'[4]160'!$O$12</f>
        <v>0</v>
      </c>
      <c r="T19" s="32">
        <f>'[4]160'!$M$12</f>
        <v>0</v>
      </c>
      <c r="U19" s="27" t="e">
        <f t="shared" si="5"/>
        <v>#REF!</v>
      </c>
      <c r="V19" s="17">
        <f t="shared" si="2"/>
        <v>-5.8214766340825008E-11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</row>
    <row r="20" spans="1:506" s="36" customFormat="1" ht="24.95" customHeight="1" x14ac:dyDescent="0.25">
      <c r="A20" s="28" t="e">
        <f t="shared" si="3"/>
        <v>#REF!</v>
      </c>
      <c r="B20" s="29">
        <f t="shared" si="4"/>
        <v>3127</v>
      </c>
      <c r="C20" s="34">
        <f>'[4]161'!$K$2</f>
        <v>3141.3</v>
      </c>
      <c r="D20" s="30">
        <f t="shared" si="6"/>
        <v>41728.229166666679</v>
      </c>
      <c r="E20" s="35">
        <f>'[4]161'!$G$2</f>
        <v>41729.687500000015</v>
      </c>
      <c r="F20" s="31">
        <f t="shared" si="0"/>
        <v>35.000000000058208</v>
      </c>
      <c r="G20" s="31">
        <f t="shared" si="1"/>
        <v>14.300000000000182</v>
      </c>
      <c r="H20" s="32">
        <f>'[4]161'!$A$12</f>
        <v>16.583333333333336</v>
      </c>
      <c r="I20" s="32">
        <f>'[4]161'!$B$12</f>
        <v>11.583333333333332</v>
      </c>
      <c r="J20" s="32">
        <f>'[4]161'!$C$12</f>
        <v>0.49999999999999822</v>
      </c>
      <c r="K20" s="32">
        <f>'[4]161'!$D$12</f>
        <v>3.1666666666666679</v>
      </c>
      <c r="L20" s="32">
        <f>'[4]161'!$G$12</f>
        <v>3.1666666666666674</v>
      </c>
      <c r="M20" s="32">
        <f>'[4]161'!$H$12</f>
        <v>0</v>
      </c>
      <c r="N20" s="18">
        <f t="shared" ref="N20:N39" si="8">SUM(H20:M20)</f>
        <v>35</v>
      </c>
      <c r="O20" s="32">
        <f>'[4]161'!$I$12</f>
        <v>0</v>
      </c>
      <c r="P20" s="32">
        <f>'[4]161'!$J$12</f>
        <v>0</v>
      </c>
      <c r="Q20" s="32">
        <f>'[4]161'!$K$12</f>
        <v>0</v>
      </c>
      <c r="R20" s="32">
        <f>'[4]161'!$L$12</f>
        <v>0</v>
      </c>
      <c r="S20" s="32">
        <f>'[4]161'!$O$12</f>
        <v>0</v>
      </c>
      <c r="T20" s="32">
        <f>'[4]161'!$M$12</f>
        <v>0</v>
      </c>
      <c r="U20" s="27" t="e">
        <f t="shared" si="5"/>
        <v>#REF!</v>
      </c>
      <c r="V20" s="17">
        <f t="shared" si="2"/>
        <v>5.8207660913467407E-11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</row>
    <row r="21" spans="1:506" s="36" customFormat="1" ht="24.95" customHeight="1" x14ac:dyDescent="0.25">
      <c r="A21" s="28" t="e">
        <f t="shared" si="3"/>
        <v>#REF!</v>
      </c>
      <c r="B21" s="29">
        <f t="shared" si="4"/>
        <v>3141.3</v>
      </c>
      <c r="C21" s="34">
        <f>'[4]162'!$K$2</f>
        <v>3155</v>
      </c>
      <c r="D21" s="30">
        <f t="shared" si="6"/>
        <v>41729.687500000015</v>
      </c>
      <c r="E21" s="35">
        <f>'[4]162'!$G$2</f>
        <v>41731.000000000015</v>
      </c>
      <c r="F21" s="31">
        <f t="shared" si="0"/>
        <v>31.5</v>
      </c>
      <c r="G21" s="31">
        <f t="shared" si="1"/>
        <v>13.699999999999818</v>
      </c>
      <c r="H21" s="32">
        <f>'[4]162'!$A$12</f>
        <v>13.5</v>
      </c>
      <c r="I21" s="32">
        <f>'[4]162'!$B$12</f>
        <v>10.833333333333332</v>
      </c>
      <c r="J21" s="32">
        <f>'[4]162'!$C$12</f>
        <v>0.33333333333333348</v>
      </c>
      <c r="K21" s="32">
        <f>'[4]162'!$D$12</f>
        <v>4.416666666666667</v>
      </c>
      <c r="L21" s="32">
        <f>'[4]162'!$G$12</f>
        <v>2.4166666666666674</v>
      </c>
      <c r="M21" s="32">
        <f>'[4]162'!$H$12</f>
        <v>0</v>
      </c>
      <c r="N21" s="18">
        <f t="shared" si="8"/>
        <v>31.5</v>
      </c>
      <c r="O21" s="32">
        <f>'[4]162'!$I$12</f>
        <v>0</v>
      </c>
      <c r="P21" s="32">
        <f>'[4]162'!$J$12</f>
        <v>0</v>
      </c>
      <c r="Q21" s="32">
        <f>'[4]162'!$K$12</f>
        <v>0</v>
      </c>
      <c r="R21" s="32">
        <f>'[4]162'!$L$12</f>
        <v>0</v>
      </c>
      <c r="S21" s="32">
        <f>'[4]162'!$O$12</f>
        <v>0</v>
      </c>
      <c r="T21" s="32">
        <f>'[4]162'!$M$12</f>
        <v>0</v>
      </c>
      <c r="U21" s="27" t="e">
        <f t="shared" si="5"/>
        <v>#REF!</v>
      </c>
      <c r="V21" s="17">
        <f t="shared" si="2"/>
        <v>0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</row>
    <row r="22" spans="1:506" s="36" customFormat="1" ht="24.95" customHeight="1" x14ac:dyDescent="0.25">
      <c r="A22" s="28" t="e">
        <f t="shared" si="3"/>
        <v>#REF!</v>
      </c>
      <c r="B22" s="29">
        <f t="shared" si="4"/>
        <v>3155</v>
      </c>
      <c r="C22" s="34">
        <f>'[4]163'!$K$2</f>
        <v>3180</v>
      </c>
      <c r="D22" s="30">
        <f t="shared" si="6"/>
        <v>41731.000000000015</v>
      </c>
      <c r="E22" s="35">
        <f>'[4]163'!$G$2</f>
        <v>41733.000000000015</v>
      </c>
      <c r="F22" s="31">
        <f t="shared" si="0"/>
        <v>48</v>
      </c>
      <c r="G22" s="31">
        <f t="shared" si="1"/>
        <v>25</v>
      </c>
      <c r="H22" s="32">
        <f>'[4]163'!$A$12</f>
        <v>43.583333333333329</v>
      </c>
      <c r="I22" s="32">
        <f>'[4]163'!$B$12</f>
        <v>-4.3333333333333348</v>
      </c>
      <c r="J22" s="32">
        <f>'[4]163'!$C$12</f>
        <v>0.33333333333333215</v>
      </c>
      <c r="K22" s="32">
        <f>'[4]163'!$D$12</f>
        <v>1</v>
      </c>
      <c r="L22" s="32">
        <f>'[4]163'!$G$12</f>
        <v>0.58333333333333526</v>
      </c>
      <c r="M22" s="32">
        <f>'[4]163'!$H$12</f>
        <v>3.8333333333333348</v>
      </c>
      <c r="N22" s="18">
        <f t="shared" si="8"/>
        <v>45</v>
      </c>
      <c r="O22" s="32">
        <f>'[4]163'!$I$12</f>
        <v>0</v>
      </c>
      <c r="P22" s="32">
        <f>'[4]163'!$J$12</f>
        <v>3</v>
      </c>
      <c r="Q22" s="32">
        <f>'[4]163'!$K$12</f>
        <v>0</v>
      </c>
      <c r="R22" s="32">
        <f>'[4]163'!$L$12</f>
        <v>0</v>
      </c>
      <c r="S22" s="32">
        <f>'[4]163'!$O$12</f>
        <v>0</v>
      </c>
      <c r="T22" s="32">
        <f>'[4]163'!$M$12</f>
        <v>0</v>
      </c>
      <c r="U22" s="27" t="e">
        <f t="shared" si="5"/>
        <v>#REF!</v>
      </c>
      <c r="V22" s="17">
        <f t="shared" si="2"/>
        <v>0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</row>
    <row r="23" spans="1:506" s="36" customFormat="1" ht="24.95" customHeight="1" x14ac:dyDescent="0.25">
      <c r="A23" s="28" t="e">
        <f t="shared" si="3"/>
        <v>#REF!</v>
      </c>
      <c r="B23" s="29">
        <f t="shared" si="4"/>
        <v>3180</v>
      </c>
      <c r="C23" s="34">
        <f>'[4]164'!$K$2</f>
        <v>0</v>
      </c>
      <c r="D23" s="30">
        <f t="shared" si="6"/>
        <v>41733.000000000015</v>
      </c>
      <c r="E23" s="35">
        <f>'[4]164'!$G$2</f>
        <v>41733.000000000015</v>
      </c>
      <c r="F23" s="31">
        <f t="shared" si="0"/>
        <v>0</v>
      </c>
      <c r="G23" s="31">
        <f t="shared" si="1"/>
        <v>-3180</v>
      </c>
      <c r="H23" s="32">
        <f>'[4]164'!$A$12</f>
        <v>0</v>
      </c>
      <c r="I23" s="32">
        <f>'[4]164'!$B$12</f>
        <v>0</v>
      </c>
      <c r="J23" s="32">
        <f>'[4]164'!$C$12</f>
        <v>0</v>
      </c>
      <c r="K23" s="32">
        <f>'[4]164'!$D$12</f>
        <v>0</v>
      </c>
      <c r="L23" s="32">
        <f>'[4]164'!$G$12</f>
        <v>0</v>
      </c>
      <c r="M23" s="32">
        <f>'[4]164'!$H$12</f>
        <v>0</v>
      </c>
      <c r="N23" s="18">
        <f t="shared" si="8"/>
        <v>0</v>
      </c>
      <c r="O23" s="32">
        <f>'[4]164'!$I$12</f>
        <v>0</v>
      </c>
      <c r="P23" s="32">
        <f>'[4]164'!$J$12</f>
        <v>0</v>
      </c>
      <c r="Q23" s="32">
        <f>'[4]164'!$K$12</f>
        <v>0</v>
      </c>
      <c r="R23" s="32">
        <f>'[4]164'!$L$12</f>
        <v>0</v>
      </c>
      <c r="S23" s="32">
        <f>'[4]164'!$O$12</f>
        <v>0</v>
      </c>
      <c r="T23" s="32">
        <f>'[4]164'!$M$12</f>
        <v>0</v>
      </c>
      <c r="U23" s="27" t="e">
        <f t="shared" si="5"/>
        <v>#REF!</v>
      </c>
      <c r="V23" s="17">
        <f t="shared" si="2"/>
        <v>0</v>
      </c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</row>
    <row r="24" spans="1:506" s="36" customFormat="1" ht="24.95" customHeight="1" x14ac:dyDescent="0.25">
      <c r="A24" s="28" t="e">
        <f t="shared" si="3"/>
        <v>#REF!</v>
      </c>
      <c r="B24" s="29">
        <f t="shared" si="4"/>
        <v>0</v>
      </c>
      <c r="C24" s="34">
        <f>'[4]165'!$K$2</f>
        <v>0</v>
      </c>
      <c r="D24" s="30">
        <f t="shared" si="6"/>
        <v>41733.000000000015</v>
      </c>
      <c r="E24" s="35">
        <f>'[4]165'!$G$2</f>
        <v>41733.000000000015</v>
      </c>
      <c r="F24" s="31">
        <f t="shared" ref="F24:F39" si="9">(E24-D24)*24</f>
        <v>0</v>
      </c>
      <c r="G24" s="31">
        <f t="shared" si="1"/>
        <v>0</v>
      </c>
      <c r="H24" s="32">
        <f>'[4]165'!$A$12</f>
        <v>0</v>
      </c>
      <c r="I24" s="32">
        <f>'[4]165'!$B$12</f>
        <v>0</v>
      </c>
      <c r="J24" s="32">
        <f>'[4]165'!$C$12</f>
        <v>0</v>
      </c>
      <c r="K24" s="32">
        <f>'[4]165'!$D$12</f>
        <v>0</v>
      </c>
      <c r="L24" s="32">
        <f>'[4]165'!$G$12</f>
        <v>0</v>
      </c>
      <c r="M24" s="32">
        <f>'[4]165'!$H$12</f>
        <v>0</v>
      </c>
      <c r="N24" s="18">
        <f t="shared" si="8"/>
        <v>0</v>
      </c>
      <c r="O24" s="32">
        <f>'[4]165'!$I$12</f>
        <v>0</v>
      </c>
      <c r="P24" s="32">
        <f>'[4]165'!$J$12</f>
        <v>0</v>
      </c>
      <c r="Q24" s="32">
        <f>'[4]165'!$K$12</f>
        <v>0</v>
      </c>
      <c r="R24" s="32">
        <f>'[4]165'!$L$12</f>
        <v>0</v>
      </c>
      <c r="S24" s="32">
        <f>'[4]165'!$O$12</f>
        <v>0</v>
      </c>
      <c r="T24" s="32">
        <f>'[4]165'!$M$12</f>
        <v>0</v>
      </c>
      <c r="U24" s="27" t="e">
        <f t="shared" si="5"/>
        <v>#REF!</v>
      </c>
      <c r="V24" s="17">
        <f t="shared" si="2"/>
        <v>0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</row>
    <row r="25" spans="1:506" s="36" customFormat="1" ht="24.95" customHeight="1" x14ac:dyDescent="0.25">
      <c r="A25" s="28" t="e">
        <f t="shared" si="3"/>
        <v>#REF!</v>
      </c>
      <c r="B25" s="29">
        <f t="shared" si="4"/>
        <v>0</v>
      </c>
      <c r="C25" s="34">
        <f>'[4]166'!$K$2</f>
        <v>0</v>
      </c>
      <c r="D25" s="30">
        <f t="shared" si="6"/>
        <v>41733.000000000015</v>
      </c>
      <c r="E25" s="35">
        <f>'[4]166'!$G$2</f>
        <v>41733.000000000015</v>
      </c>
      <c r="F25" s="31">
        <f t="shared" si="9"/>
        <v>0</v>
      </c>
      <c r="G25" s="31">
        <f t="shared" si="1"/>
        <v>0</v>
      </c>
      <c r="H25" s="32">
        <f>'[4]166'!$A$12</f>
        <v>0</v>
      </c>
      <c r="I25" s="32">
        <f>'[4]166'!$B$12</f>
        <v>0</v>
      </c>
      <c r="J25" s="32">
        <f>'[4]166'!$C$12</f>
        <v>0</v>
      </c>
      <c r="K25" s="32">
        <f>'[4]166'!$D$12</f>
        <v>0</v>
      </c>
      <c r="L25" s="32">
        <f>'[4]166'!$G$12</f>
        <v>0</v>
      </c>
      <c r="M25" s="32">
        <f>'[4]166'!$H$12</f>
        <v>0</v>
      </c>
      <c r="N25" s="18">
        <f t="shared" si="8"/>
        <v>0</v>
      </c>
      <c r="O25" s="32">
        <f>'[4]166'!$I$12</f>
        <v>0</v>
      </c>
      <c r="P25" s="32">
        <f>'[4]166'!$J$12</f>
        <v>0</v>
      </c>
      <c r="Q25" s="32">
        <f>'[4]166'!$K$12</f>
        <v>0</v>
      </c>
      <c r="R25" s="32">
        <f>'[4]166'!$L$12</f>
        <v>0</v>
      </c>
      <c r="S25" s="32">
        <f>'[4]166'!$O$12</f>
        <v>0</v>
      </c>
      <c r="T25" s="32">
        <f>'[4]166'!$M$12</f>
        <v>0</v>
      </c>
      <c r="U25" s="27" t="e">
        <f t="shared" si="5"/>
        <v>#REF!</v>
      </c>
      <c r="V25" s="17">
        <f t="shared" si="2"/>
        <v>0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</row>
    <row r="26" spans="1:506" s="36" customFormat="1" ht="24.95" customHeight="1" x14ac:dyDescent="0.25">
      <c r="A26" s="28" t="e">
        <f t="shared" si="3"/>
        <v>#REF!</v>
      </c>
      <c r="B26" s="29">
        <f t="shared" si="4"/>
        <v>0</v>
      </c>
      <c r="C26" s="34">
        <f>'[4]167'!$K$2</f>
        <v>0</v>
      </c>
      <c r="D26" s="30">
        <f t="shared" si="6"/>
        <v>41733.000000000015</v>
      </c>
      <c r="E26" s="35">
        <f>'[4]167'!$G$2</f>
        <v>41733.000000000015</v>
      </c>
      <c r="F26" s="31">
        <f t="shared" si="9"/>
        <v>0</v>
      </c>
      <c r="G26" s="31">
        <f t="shared" si="1"/>
        <v>0</v>
      </c>
      <c r="H26" s="32">
        <f>'[4]167'!$A$12</f>
        <v>0</v>
      </c>
      <c r="I26" s="32">
        <f>'[4]167'!$B$12</f>
        <v>0</v>
      </c>
      <c r="J26" s="32">
        <f>'[4]167'!$C$12</f>
        <v>0</v>
      </c>
      <c r="K26" s="32">
        <f>'[4]167'!$D$12</f>
        <v>0</v>
      </c>
      <c r="L26" s="32">
        <f>'[4]167'!$G$12</f>
        <v>0</v>
      </c>
      <c r="M26" s="32">
        <f>'[4]167'!$H$12</f>
        <v>0</v>
      </c>
      <c r="N26" s="18">
        <f t="shared" si="8"/>
        <v>0</v>
      </c>
      <c r="O26" s="32">
        <f>'[4]167'!$I$12</f>
        <v>0</v>
      </c>
      <c r="P26" s="32">
        <f>'[4]167'!$J$12</f>
        <v>0</v>
      </c>
      <c r="Q26" s="32">
        <f>'[4]167'!$K$12</f>
        <v>0</v>
      </c>
      <c r="R26" s="32">
        <f>'[4]167'!$L$12</f>
        <v>0</v>
      </c>
      <c r="S26" s="32">
        <f>'[4]167'!$O$12</f>
        <v>0</v>
      </c>
      <c r="T26" s="32">
        <f>'[4]167'!$M$12</f>
        <v>0</v>
      </c>
      <c r="U26" s="27" t="e">
        <f t="shared" si="5"/>
        <v>#REF!</v>
      </c>
      <c r="V26" s="17">
        <f t="shared" si="2"/>
        <v>0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</row>
    <row r="27" spans="1:506" s="36" customFormat="1" ht="24.95" customHeight="1" x14ac:dyDescent="0.25">
      <c r="A27" s="28" t="e">
        <f t="shared" si="3"/>
        <v>#REF!</v>
      </c>
      <c r="B27" s="29">
        <f t="shared" si="4"/>
        <v>0</v>
      </c>
      <c r="C27" s="34">
        <f>'[4]168'!$K$2</f>
        <v>0</v>
      </c>
      <c r="D27" s="30">
        <f t="shared" si="6"/>
        <v>41733.000000000015</v>
      </c>
      <c r="E27" s="35">
        <f>'[4]168'!$G$2</f>
        <v>41733.000000000015</v>
      </c>
      <c r="F27" s="31">
        <f t="shared" si="9"/>
        <v>0</v>
      </c>
      <c r="G27" s="31">
        <f t="shared" si="1"/>
        <v>0</v>
      </c>
      <c r="H27" s="32">
        <f>'[4]168'!$A$12</f>
        <v>0</v>
      </c>
      <c r="I27" s="32">
        <f>'[4]168'!$B$12</f>
        <v>0</v>
      </c>
      <c r="J27" s="32">
        <f>'[4]168'!$C$12</f>
        <v>0</v>
      </c>
      <c r="K27" s="32">
        <f>'[4]168'!$D$12</f>
        <v>0</v>
      </c>
      <c r="L27" s="32">
        <f>'[4]168'!$G$12</f>
        <v>0</v>
      </c>
      <c r="M27" s="32">
        <f>'[4]168'!$H$12</f>
        <v>0</v>
      </c>
      <c r="N27" s="18">
        <f t="shared" si="8"/>
        <v>0</v>
      </c>
      <c r="O27" s="32">
        <f>'[4]168'!$I$12</f>
        <v>0</v>
      </c>
      <c r="P27" s="32">
        <f>'[4]168'!$J$12</f>
        <v>0</v>
      </c>
      <c r="Q27" s="32">
        <f>'[4]168'!$K$12</f>
        <v>0</v>
      </c>
      <c r="R27" s="32">
        <f>'[4]168'!$L$12</f>
        <v>0</v>
      </c>
      <c r="S27" s="32">
        <f>'[4]168'!$O$12</f>
        <v>0</v>
      </c>
      <c r="T27" s="32">
        <f>'[4]168'!$M$12</f>
        <v>0</v>
      </c>
      <c r="U27" s="27" t="e">
        <f t="shared" si="5"/>
        <v>#REF!</v>
      </c>
      <c r="V27" s="17">
        <f t="shared" si="2"/>
        <v>0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</row>
    <row r="28" spans="1:506" s="36" customFormat="1" ht="24.95" customHeight="1" x14ac:dyDescent="0.25">
      <c r="A28" s="28" t="e">
        <f t="shared" si="3"/>
        <v>#REF!</v>
      </c>
      <c r="B28" s="29">
        <f t="shared" si="4"/>
        <v>0</v>
      </c>
      <c r="C28" s="34">
        <f>'[4]169'!$K$2</f>
        <v>0</v>
      </c>
      <c r="D28" s="30">
        <f t="shared" si="6"/>
        <v>41733.000000000015</v>
      </c>
      <c r="E28" s="35">
        <f>'[4]169'!$G$2</f>
        <v>41733.000000000015</v>
      </c>
      <c r="F28" s="31">
        <f t="shared" si="9"/>
        <v>0</v>
      </c>
      <c r="G28" s="31">
        <f t="shared" si="1"/>
        <v>0</v>
      </c>
      <c r="H28" s="32">
        <f>'[4]169'!$A$12</f>
        <v>0</v>
      </c>
      <c r="I28" s="32">
        <f>'[4]169'!$B$12</f>
        <v>0</v>
      </c>
      <c r="J28" s="32">
        <f>'[4]169'!$C$12</f>
        <v>0</v>
      </c>
      <c r="K28" s="32">
        <f>'[4]169'!$D$12</f>
        <v>0</v>
      </c>
      <c r="L28" s="32">
        <f>'[4]169'!$G$12</f>
        <v>0</v>
      </c>
      <c r="M28" s="32">
        <f>'[4]169'!$H$12</f>
        <v>0</v>
      </c>
      <c r="N28" s="18">
        <f t="shared" si="8"/>
        <v>0</v>
      </c>
      <c r="O28" s="32">
        <f>'[4]169'!$I$12</f>
        <v>0</v>
      </c>
      <c r="P28" s="32">
        <f>'[4]169'!$J$12</f>
        <v>0</v>
      </c>
      <c r="Q28" s="32">
        <f>'[4]169'!$K$12</f>
        <v>0</v>
      </c>
      <c r="R28" s="32">
        <f>'[4]169'!$L$12</f>
        <v>0</v>
      </c>
      <c r="S28" s="32">
        <f>'[4]169'!$O$12</f>
        <v>0</v>
      </c>
      <c r="T28" s="32">
        <f>'[4]169'!$M$12</f>
        <v>0</v>
      </c>
      <c r="U28" s="27" t="e">
        <f t="shared" si="5"/>
        <v>#REF!</v>
      </c>
      <c r="V28" s="17">
        <f t="shared" si="2"/>
        <v>0</v>
      </c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</row>
    <row r="29" spans="1:506" s="36" customFormat="1" ht="24.95" customHeight="1" x14ac:dyDescent="0.25">
      <c r="A29" s="28" t="e">
        <f t="shared" si="3"/>
        <v>#REF!</v>
      </c>
      <c r="B29" s="29">
        <f t="shared" si="4"/>
        <v>0</v>
      </c>
      <c r="C29" s="34">
        <f>'[4]170'!$K$2</f>
        <v>0</v>
      </c>
      <c r="D29" s="30">
        <f t="shared" si="6"/>
        <v>41733.000000000015</v>
      </c>
      <c r="E29" s="35">
        <f>'[4]170'!$G$2</f>
        <v>41733.000000000015</v>
      </c>
      <c r="F29" s="31">
        <f t="shared" si="9"/>
        <v>0</v>
      </c>
      <c r="G29" s="31">
        <f t="shared" si="1"/>
        <v>0</v>
      </c>
      <c r="H29" s="32">
        <f>'[4]170'!$A$12</f>
        <v>0</v>
      </c>
      <c r="I29" s="32">
        <f>'[4]170'!$B$12</f>
        <v>0</v>
      </c>
      <c r="J29" s="32">
        <f>'[4]170'!$C$12</f>
        <v>0</v>
      </c>
      <c r="K29" s="32">
        <f>'[4]170'!$D$12</f>
        <v>0</v>
      </c>
      <c r="L29" s="32">
        <f>'[4]170'!$G$12</f>
        <v>0</v>
      </c>
      <c r="M29" s="32">
        <f>'[4]170'!$H$12</f>
        <v>0</v>
      </c>
      <c r="N29" s="18">
        <f t="shared" si="8"/>
        <v>0</v>
      </c>
      <c r="O29" s="32">
        <f>'[4]170'!$I$12</f>
        <v>0</v>
      </c>
      <c r="P29" s="32">
        <f>'[4]170'!$J$12</f>
        <v>0</v>
      </c>
      <c r="Q29" s="32">
        <f>'[4]170'!$K$12</f>
        <v>0</v>
      </c>
      <c r="R29" s="32">
        <f>'[4]170'!$L$12</f>
        <v>0</v>
      </c>
      <c r="S29" s="32">
        <f>'[4]170'!$O$12</f>
        <v>0</v>
      </c>
      <c r="T29" s="32">
        <f>'[4]170'!$M$12</f>
        <v>0</v>
      </c>
      <c r="U29" s="27" t="e">
        <f t="shared" si="5"/>
        <v>#REF!</v>
      </c>
      <c r="V29" s="17">
        <f t="shared" si="2"/>
        <v>0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</row>
    <row r="30" spans="1:506" s="36" customFormat="1" ht="24.95" customHeight="1" x14ac:dyDescent="0.25">
      <c r="A30" s="28" t="e">
        <f t="shared" si="3"/>
        <v>#REF!</v>
      </c>
      <c r="B30" s="29">
        <f t="shared" si="4"/>
        <v>0</v>
      </c>
      <c r="C30" s="34">
        <f>'[4]171'!$K$2</f>
        <v>0</v>
      </c>
      <c r="D30" s="30">
        <f t="shared" si="6"/>
        <v>41733.000000000015</v>
      </c>
      <c r="E30" s="35">
        <f>'[4]171'!$G$2</f>
        <v>41733.000000000015</v>
      </c>
      <c r="F30" s="31">
        <f t="shared" si="9"/>
        <v>0</v>
      </c>
      <c r="G30" s="31">
        <f t="shared" si="1"/>
        <v>0</v>
      </c>
      <c r="H30" s="32">
        <f>'[4]171'!$A$12</f>
        <v>0</v>
      </c>
      <c r="I30" s="32">
        <f>'[4]171'!$B$12</f>
        <v>0</v>
      </c>
      <c r="J30" s="32">
        <f>'[4]171'!$C$12</f>
        <v>0</v>
      </c>
      <c r="K30" s="32">
        <f>'[4]171'!$D$12</f>
        <v>0</v>
      </c>
      <c r="L30" s="32">
        <f>'[4]171'!$G$12</f>
        <v>0</v>
      </c>
      <c r="M30" s="32">
        <f>'[4]171'!$H$12</f>
        <v>0</v>
      </c>
      <c r="N30" s="18">
        <f t="shared" si="8"/>
        <v>0</v>
      </c>
      <c r="O30" s="32">
        <f>'[4]171'!$I$12</f>
        <v>0</v>
      </c>
      <c r="P30" s="32">
        <f>'[4]171'!$J$12</f>
        <v>0</v>
      </c>
      <c r="Q30" s="32">
        <f>'[4]171'!$K$12</f>
        <v>0</v>
      </c>
      <c r="R30" s="32">
        <f>'[4]171'!$L$12</f>
        <v>0</v>
      </c>
      <c r="S30" s="32">
        <f>'[4]171'!$O$12</f>
        <v>0</v>
      </c>
      <c r="T30" s="32">
        <f>'[4]171'!$M$12</f>
        <v>0</v>
      </c>
      <c r="U30" s="27" t="e">
        <f t="shared" si="5"/>
        <v>#REF!</v>
      </c>
      <c r="V30" s="17">
        <f t="shared" si="2"/>
        <v>0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</row>
    <row r="31" spans="1:506" s="36" customFormat="1" ht="24.95" customHeight="1" x14ac:dyDescent="0.25">
      <c r="A31" s="28" t="e">
        <f t="shared" si="3"/>
        <v>#REF!</v>
      </c>
      <c r="B31" s="29">
        <f t="shared" si="4"/>
        <v>0</v>
      </c>
      <c r="C31" s="34">
        <f>'[4]172'!$K$2</f>
        <v>0</v>
      </c>
      <c r="D31" s="30">
        <f t="shared" si="6"/>
        <v>41733.000000000015</v>
      </c>
      <c r="E31" s="35">
        <f>'[4]172'!$G$2</f>
        <v>41733.000000000015</v>
      </c>
      <c r="F31" s="31">
        <f t="shared" si="9"/>
        <v>0</v>
      </c>
      <c r="G31" s="31">
        <f t="shared" si="1"/>
        <v>0</v>
      </c>
      <c r="H31" s="32">
        <f>'[4]172'!$A$12</f>
        <v>0</v>
      </c>
      <c r="I31" s="32">
        <f>'[4]172'!$B$12</f>
        <v>0</v>
      </c>
      <c r="J31" s="32">
        <f>'[4]172'!$C$12</f>
        <v>0</v>
      </c>
      <c r="K31" s="32">
        <f>'[4]172'!$D$12</f>
        <v>0</v>
      </c>
      <c r="L31" s="32">
        <f>'[4]172'!$G$12</f>
        <v>0</v>
      </c>
      <c r="M31" s="32">
        <f>'[4]172'!$H$12</f>
        <v>0</v>
      </c>
      <c r="N31" s="18">
        <f t="shared" si="8"/>
        <v>0</v>
      </c>
      <c r="O31" s="32">
        <f>'[4]172'!$I$12</f>
        <v>0</v>
      </c>
      <c r="P31" s="32">
        <f>'[4]172'!$J$12</f>
        <v>0</v>
      </c>
      <c r="Q31" s="32">
        <f>'[4]172'!$K$12</f>
        <v>0</v>
      </c>
      <c r="R31" s="32">
        <f>'[4]172'!$L$12</f>
        <v>0</v>
      </c>
      <c r="S31" s="32">
        <f>'[4]172'!$O$12</f>
        <v>0</v>
      </c>
      <c r="T31" s="32">
        <f>'[4]172'!$M$12</f>
        <v>0</v>
      </c>
      <c r="U31" s="27" t="e">
        <f t="shared" si="5"/>
        <v>#REF!</v>
      </c>
      <c r="V31" s="17">
        <f t="shared" si="2"/>
        <v>0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15"/>
      <c r="MB31" s="15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15"/>
      <c r="NI31" s="15"/>
      <c r="NJ31" s="15"/>
      <c r="NK31" s="15"/>
      <c r="NL31" s="15"/>
      <c r="NM31" s="15"/>
      <c r="NN31" s="15"/>
      <c r="NO31" s="15"/>
      <c r="NP31" s="15"/>
      <c r="NQ31" s="15"/>
      <c r="NR31" s="15"/>
      <c r="NS31" s="15"/>
      <c r="NT31" s="15"/>
      <c r="NU31" s="15"/>
      <c r="NV31" s="15"/>
      <c r="NW31" s="15"/>
      <c r="NX31" s="15"/>
      <c r="NY31" s="15"/>
      <c r="NZ31" s="15"/>
      <c r="OA31" s="15"/>
      <c r="OB31" s="15"/>
      <c r="OC31" s="15"/>
      <c r="OD31" s="15"/>
      <c r="OE31" s="15"/>
      <c r="OF31" s="15"/>
      <c r="OG31" s="15"/>
      <c r="OH31" s="15"/>
      <c r="OI31" s="15"/>
      <c r="OJ31" s="15"/>
      <c r="OK31" s="15"/>
      <c r="OL31" s="15"/>
      <c r="OM31" s="15"/>
      <c r="ON31" s="15"/>
      <c r="OO31" s="15"/>
      <c r="OP31" s="15"/>
      <c r="OQ31" s="15"/>
      <c r="OR31" s="15"/>
      <c r="OS31" s="15"/>
      <c r="OT31" s="15"/>
      <c r="OU31" s="15"/>
      <c r="OV31" s="15"/>
      <c r="OW31" s="15"/>
      <c r="OX31" s="15"/>
      <c r="OY31" s="15"/>
      <c r="OZ31" s="15"/>
      <c r="PA31" s="15"/>
      <c r="PB31" s="15"/>
      <c r="PC31" s="15"/>
      <c r="PD31" s="15"/>
      <c r="PE31" s="15"/>
      <c r="PF31" s="15"/>
      <c r="PG31" s="15"/>
      <c r="PH31" s="15"/>
      <c r="PI31" s="15"/>
      <c r="PJ31" s="15"/>
      <c r="PK31" s="15"/>
      <c r="PL31" s="15"/>
      <c r="PM31" s="15"/>
      <c r="PN31" s="15"/>
      <c r="PO31" s="15"/>
      <c r="PP31" s="15"/>
      <c r="PQ31" s="15"/>
      <c r="PR31" s="15"/>
      <c r="PS31" s="15"/>
      <c r="PT31" s="15"/>
      <c r="PU31" s="15"/>
      <c r="PV31" s="15"/>
      <c r="PW31" s="15"/>
      <c r="PX31" s="15"/>
      <c r="PY31" s="15"/>
      <c r="PZ31" s="15"/>
      <c r="QA31" s="15"/>
      <c r="QB31" s="15"/>
      <c r="QC31" s="15"/>
      <c r="QD31" s="15"/>
      <c r="QE31" s="15"/>
      <c r="QF31" s="15"/>
      <c r="QG31" s="15"/>
      <c r="QH31" s="15"/>
      <c r="QI31" s="15"/>
      <c r="QJ31" s="15"/>
      <c r="QK31" s="15"/>
      <c r="QL31" s="15"/>
      <c r="QM31" s="15"/>
      <c r="QN31" s="15"/>
      <c r="QO31" s="15"/>
      <c r="QP31" s="15"/>
      <c r="QQ31" s="15"/>
      <c r="QR31" s="15"/>
      <c r="QS31" s="15"/>
      <c r="QT31" s="15"/>
      <c r="QU31" s="15"/>
      <c r="QV31" s="15"/>
      <c r="QW31" s="15"/>
      <c r="QX31" s="15"/>
      <c r="QY31" s="15"/>
      <c r="QZ31" s="15"/>
      <c r="RA31" s="15"/>
      <c r="RB31" s="15"/>
      <c r="RC31" s="15"/>
      <c r="RD31" s="15"/>
      <c r="RE31" s="15"/>
      <c r="RF31" s="15"/>
      <c r="RG31" s="15"/>
      <c r="RH31" s="15"/>
      <c r="RI31" s="15"/>
      <c r="RJ31" s="15"/>
      <c r="RK31" s="15"/>
      <c r="RL31" s="15"/>
      <c r="RM31" s="15"/>
      <c r="RN31" s="15"/>
      <c r="RO31" s="15"/>
      <c r="RP31" s="15"/>
      <c r="RQ31" s="15"/>
      <c r="RR31" s="15"/>
      <c r="RS31" s="15"/>
      <c r="RT31" s="15"/>
      <c r="RU31" s="15"/>
      <c r="RV31" s="15"/>
      <c r="RW31" s="15"/>
      <c r="RX31" s="15"/>
      <c r="RY31" s="15"/>
      <c r="RZ31" s="15"/>
      <c r="SA31" s="15"/>
      <c r="SB31" s="15"/>
      <c r="SC31" s="15"/>
      <c r="SD31" s="15"/>
      <c r="SE31" s="15"/>
      <c r="SF31" s="15"/>
      <c r="SG31" s="15"/>
      <c r="SH31" s="15"/>
      <c r="SI31" s="15"/>
      <c r="SJ31" s="15"/>
      <c r="SK31" s="15"/>
      <c r="SL31" s="15"/>
    </row>
    <row r="32" spans="1:506" s="36" customFormat="1" ht="24.95" customHeight="1" x14ac:dyDescent="0.25">
      <c r="A32" s="28" t="e">
        <f t="shared" si="3"/>
        <v>#REF!</v>
      </c>
      <c r="B32" s="29">
        <f t="shared" si="4"/>
        <v>0</v>
      </c>
      <c r="C32" s="34">
        <f>'[4]173'!$K$2</f>
        <v>0</v>
      </c>
      <c r="D32" s="30">
        <f t="shared" si="6"/>
        <v>41733.000000000015</v>
      </c>
      <c r="E32" s="35">
        <f>'[4]173'!$G$2</f>
        <v>41733.000000000015</v>
      </c>
      <c r="F32" s="31">
        <f t="shared" si="9"/>
        <v>0</v>
      </c>
      <c r="G32" s="31">
        <f t="shared" si="1"/>
        <v>0</v>
      </c>
      <c r="H32" s="32">
        <f>'[4]173'!$A$12</f>
        <v>0</v>
      </c>
      <c r="I32" s="32">
        <f>'[4]173'!$B$12</f>
        <v>0</v>
      </c>
      <c r="J32" s="32">
        <f>'[4]173'!$C$12</f>
        <v>0</v>
      </c>
      <c r="K32" s="32">
        <f>'[4]173'!$D$12</f>
        <v>0</v>
      </c>
      <c r="L32" s="32">
        <f>'[4]173'!$G$12</f>
        <v>0</v>
      </c>
      <c r="M32" s="32">
        <f>'[4]173'!$H$12</f>
        <v>0</v>
      </c>
      <c r="N32" s="18">
        <f t="shared" si="8"/>
        <v>0</v>
      </c>
      <c r="O32" s="32">
        <f>'[4]173'!$I$12</f>
        <v>0</v>
      </c>
      <c r="P32" s="32">
        <f>'[4]173'!$J$12</f>
        <v>0</v>
      </c>
      <c r="Q32" s="32">
        <f>'[4]173'!$K$12</f>
        <v>0</v>
      </c>
      <c r="R32" s="32">
        <f>'[4]173'!$L$12</f>
        <v>0</v>
      </c>
      <c r="S32" s="32">
        <f>'[4]173'!$O$12</f>
        <v>0</v>
      </c>
      <c r="T32" s="32">
        <f>'[4]173'!$M$12</f>
        <v>0</v>
      </c>
      <c r="U32" s="27" t="e">
        <f t="shared" si="5"/>
        <v>#REF!</v>
      </c>
      <c r="V32" s="17">
        <f t="shared" si="2"/>
        <v>0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  <c r="KH32" s="15"/>
      <c r="KI32" s="15"/>
      <c r="KJ32" s="15"/>
      <c r="KK32" s="15"/>
      <c r="KL32" s="15"/>
      <c r="KM32" s="15"/>
      <c r="KN32" s="15"/>
      <c r="KO32" s="15"/>
      <c r="KP32" s="15"/>
      <c r="KQ32" s="15"/>
      <c r="KR32" s="15"/>
      <c r="KS32" s="15"/>
      <c r="KT32" s="15"/>
      <c r="KU32" s="15"/>
      <c r="KV32" s="15"/>
      <c r="KW32" s="15"/>
      <c r="KX32" s="15"/>
      <c r="KY32" s="15"/>
      <c r="KZ32" s="15"/>
      <c r="LA32" s="15"/>
      <c r="LB32" s="15"/>
      <c r="LC32" s="15"/>
      <c r="LD32" s="15"/>
      <c r="LE32" s="15"/>
      <c r="LF32" s="15"/>
      <c r="LG32" s="15"/>
      <c r="LH32" s="15"/>
      <c r="LI32" s="15"/>
      <c r="LJ32" s="15"/>
      <c r="LK32" s="15"/>
      <c r="LL32" s="15"/>
      <c r="LM32" s="15"/>
      <c r="LN32" s="15"/>
      <c r="LO32" s="15"/>
      <c r="LP32" s="15"/>
      <c r="LQ32" s="15"/>
      <c r="LR32" s="15"/>
      <c r="LS32" s="15"/>
      <c r="LT32" s="15"/>
      <c r="LU32" s="15"/>
      <c r="LV32" s="15"/>
      <c r="LW32" s="15"/>
      <c r="LX32" s="15"/>
      <c r="LY32" s="15"/>
      <c r="LZ32" s="15"/>
      <c r="MA32" s="15"/>
      <c r="MB32" s="15"/>
      <c r="MC32" s="15"/>
      <c r="MD32" s="15"/>
      <c r="ME32" s="15"/>
      <c r="MF32" s="15"/>
      <c r="MG32" s="15"/>
      <c r="MH32" s="15"/>
      <c r="MI32" s="15"/>
      <c r="MJ32" s="15"/>
      <c r="MK32" s="15"/>
      <c r="ML32" s="15"/>
      <c r="MM32" s="15"/>
      <c r="MN32" s="15"/>
      <c r="MO32" s="15"/>
      <c r="MP32" s="15"/>
      <c r="MQ32" s="15"/>
      <c r="MR32" s="15"/>
      <c r="MS32" s="15"/>
      <c r="MT32" s="15"/>
      <c r="MU32" s="15"/>
      <c r="MV32" s="15"/>
      <c r="MW32" s="15"/>
      <c r="MX32" s="15"/>
      <c r="MY32" s="15"/>
      <c r="MZ32" s="15"/>
      <c r="NA32" s="15"/>
      <c r="NB32" s="15"/>
      <c r="NC32" s="15"/>
      <c r="ND32" s="15"/>
      <c r="NE32" s="15"/>
      <c r="NF32" s="15"/>
      <c r="NG32" s="15"/>
      <c r="NH32" s="15"/>
      <c r="NI32" s="15"/>
      <c r="NJ32" s="15"/>
      <c r="NK32" s="15"/>
      <c r="NL32" s="15"/>
      <c r="NM32" s="15"/>
      <c r="NN32" s="15"/>
      <c r="NO32" s="15"/>
      <c r="NP32" s="15"/>
      <c r="NQ32" s="15"/>
      <c r="NR32" s="15"/>
      <c r="NS32" s="15"/>
      <c r="NT32" s="15"/>
      <c r="NU32" s="15"/>
      <c r="NV32" s="15"/>
      <c r="NW32" s="15"/>
      <c r="NX32" s="15"/>
      <c r="NY32" s="15"/>
      <c r="NZ32" s="15"/>
      <c r="OA32" s="15"/>
      <c r="OB32" s="15"/>
      <c r="OC32" s="15"/>
      <c r="OD32" s="15"/>
      <c r="OE32" s="15"/>
      <c r="OF32" s="15"/>
      <c r="OG32" s="15"/>
      <c r="OH32" s="15"/>
      <c r="OI32" s="15"/>
      <c r="OJ32" s="15"/>
      <c r="OK32" s="15"/>
      <c r="OL32" s="15"/>
      <c r="OM32" s="15"/>
      <c r="ON32" s="15"/>
      <c r="OO32" s="15"/>
      <c r="OP32" s="15"/>
      <c r="OQ32" s="15"/>
      <c r="OR32" s="15"/>
      <c r="OS32" s="15"/>
      <c r="OT32" s="15"/>
      <c r="OU32" s="15"/>
      <c r="OV32" s="15"/>
      <c r="OW32" s="15"/>
      <c r="OX32" s="15"/>
      <c r="OY32" s="15"/>
      <c r="OZ32" s="15"/>
      <c r="PA32" s="15"/>
      <c r="PB32" s="15"/>
      <c r="PC32" s="15"/>
      <c r="PD32" s="15"/>
      <c r="PE32" s="15"/>
      <c r="PF32" s="15"/>
      <c r="PG32" s="15"/>
      <c r="PH32" s="15"/>
      <c r="PI32" s="15"/>
      <c r="PJ32" s="15"/>
      <c r="PK32" s="15"/>
      <c r="PL32" s="15"/>
      <c r="PM32" s="15"/>
      <c r="PN32" s="15"/>
      <c r="PO32" s="15"/>
      <c r="PP32" s="15"/>
      <c r="PQ32" s="15"/>
      <c r="PR32" s="15"/>
      <c r="PS32" s="15"/>
      <c r="PT32" s="15"/>
      <c r="PU32" s="15"/>
      <c r="PV32" s="15"/>
      <c r="PW32" s="15"/>
      <c r="PX32" s="15"/>
      <c r="PY32" s="15"/>
      <c r="PZ32" s="15"/>
      <c r="QA32" s="15"/>
      <c r="QB32" s="15"/>
      <c r="QC32" s="15"/>
      <c r="QD32" s="15"/>
      <c r="QE32" s="15"/>
      <c r="QF32" s="15"/>
      <c r="QG32" s="15"/>
      <c r="QH32" s="15"/>
      <c r="QI32" s="15"/>
      <c r="QJ32" s="15"/>
      <c r="QK32" s="15"/>
      <c r="QL32" s="15"/>
      <c r="QM32" s="15"/>
      <c r="QN32" s="15"/>
      <c r="QO32" s="15"/>
      <c r="QP32" s="15"/>
      <c r="QQ32" s="15"/>
      <c r="QR32" s="15"/>
      <c r="QS32" s="15"/>
      <c r="QT32" s="15"/>
      <c r="QU32" s="15"/>
      <c r="QV32" s="15"/>
      <c r="QW32" s="15"/>
      <c r="QX32" s="15"/>
      <c r="QY32" s="15"/>
      <c r="QZ32" s="15"/>
      <c r="RA32" s="15"/>
      <c r="RB32" s="15"/>
      <c r="RC32" s="15"/>
      <c r="RD32" s="15"/>
      <c r="RE32" s="15"/>
      <c r="RF32" s="15"/>
      <c r="RG32" s="15"/>
      <c r="RH32" s="15"/>
      <c r="RI32" s="15"/>
      <c r="RJ32" s="15"/>
      <c r="RK32" s="15"/>
      <c r="RL32" s="15"/>
      <c r="RM32" s="15"/>
      <c r="RN32" s="15"/>
      <c r="RO32" s="15"/>
      <c r="RP32" s="15"/>
      <c r="RQ32" s="15"/>
      <c r="RR32" s="15"/>
      <c r="RS32" s="15"/>
      <c r="RT32" s="15"/>
      <c r="RU32" s="15"/>
      <c r="RV32" s="15"/>
      <c r="RW32" s="15"/>
      <c r="RX32" s="15"/>
      <c r="RY32" s="15"/>
      <c r="RZ32" s="15"/>
      <c r="SA32" s="15"/>
      <c r="SB32" s="15"/>
      <c r="SC32" s="15"/>
      <c r="SD32" s="15"/>
      <c r="SE32" s="15"/>
      <c r="SF32" s="15"/>
      <c r="SG32" s="15"/>
      <c r="SH32" s="15"/>
      <c r="SI32" s="15"/>
      <c r="SJ32" s="15"/>
      <c r="SK32" s="15"/>
      <c r="SL32" s="15"/>
    </row>
    <row r="33" spans="1:506" s="36" customFormat="1" ht="24.95" customHeight="1" x14ac:dyDescent="0.25">
      <c r="A33" s="28" t="e">
        <f t="shared" si="3"/>
        <v>#REF!</v>
      </c>
      <c r="B33" s="29">
        <f t="shared" si="4"/>
        <v>0</v>
      </c>
      <c r="C33" s="34">
        <f>'[4]174'!$K$2</f>
        <v>0</v>
      </c>
      <c r="D33" s="30">
        <f t="shared" si="6"/>
        <v>41733.000000000015</v>
      </c>
      <c r="E33" s="35">
        <f>'[4]174'!$G$2</f>
        <v>41733.000000000015</v>
      </c>
      <c r="F33" s="31">
        <f t="shared" si="9"/>
        <v>0</v>
      </c>
      <c r="G33" s="31">
        <f t="shared" si="1"/>
        <v>0</v>
      </c>
      <c r="H33" s="32">
        <f>'[4]174'!$A$12</f>
        <v>0</v>
      </c>
      <c r="I33" s="32">
        <f>'[4]174'!$B$12</f>
        <v>0</v>
      </c>
      <c r="J33" s="32">
        <f>'[4]174'!$C$12</f>
        <v>0</v>
      </c>
      <c r="K33" s="32">
        <f>'[4]174'!$D$12</f>
        <v>0</v>
      </c>
      <c r="L33" s="32">
        <f>'[4]174'!$G$12</f>
        <v>0</v>
      </c>
      <c r="M33" s="32">
        <f>'[4]174'!$H$12</f>
        <v>0</v>
      </c>
      <c r="N33" s="18">
        <f t="shared" si="8"/>
        <v>0</v>
      </c>
      <c r="O33" s="32">
        <f>'[4]174'!$I$12</f>
        <v>0</v>
      </c>
      <c r="P33" s="32">
        <f>'[4]174'!$J$12</f>
        <v>0</v>
      </c>
      <c r="Q33" s="32">
        <f>'[4]174'!$K$12</f>
        <v>0</v>
      </c>
      <c r="R33" s="32">
        <f>'[4]174'!$L$12</f>
        <v>0</v>
      </c>
      <c r="S33" s="32">
        <f>'[4]174'!$O$12</f>
        <v>0</v>
      </c>
      <c r="T33" s="32">
        <f>'[4]174'!$M$12</f>
        <v>0</v>
      </c>
      <c r="U33" s="27" t="e">
        <f t="shared" si="5"/>
        <v>#REF!</v>
      </c>
      <c r="V33" s="17">
        <f t="shared" si="2"/>
        <v>0</v>
      </c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  <c r="KH33" s="15"/>
      <c r="KI33" s="15"/>
      <c r="KJ33" s="15"/>
      <c r="KK33" s="15"/>
      <c r="KL33" s="15"/>
      <c r="KM33" s="15"/>
      <c r="KN33" s="15"/>
      <c r="KO33" s="15"/>
      <c r="KP33" s="15"/>
      <c r="KQ33" s="15"/>
      <c r="KR33" s="15"/>
      <c r="KS33" s="15"/>
      <c r="KT33" s="15"/>
      <c r="KU33" s="15"/>
      <c r="KV33" s="15"/>
      <c r="KW33" s="15"/>
      <c r="KX33" s="15"/>
      <c r="KY33" s="15"/>
      <c r="KZ33" s="15"/>
      <c r="LA33" s="15"/>
      <c r="LB33" s="15"/>
      <c r="LC33" s="15"/>
      <c r="LD33" s="15"/>
      <c r="LE33" s="15"/>
      <c r="LF33" s="15"/>
      <c r="LG33" s="15"/>
      <c r="LH33" s="15"/>
      <c r="LI33" s="15"/>
      <c r="LJ33" s="15"/>
      <c r="LK33" s="15"/>
      <c r="LL33" s="15"/>
      <c r="LM33" s="15"/>
      <c r="LN33" s="15"/>
      <c r="LO33" s="15"/>
      <c r="LP33" s="15"/>
      <c r="LQ33" s="15"/>
      <c r="LR33" s="15"/>
      <c r="LS33" s="15"/>
      <c r="LT33" s="15"/>
      <c r="LU33" s="15"/>
      <c r="LV33" s="15"/>
      <c r="LW33" s="15"/>
      <c r="LX33" s="15"/>
      <c r="LY33" s="15"/>
      <c r="LZ33" s="15"/>
      <c r="MA33" s="15"/>
      <c r="MB33" s="15"/>
      <c r="MC33" s="15"/>
      <c r="MD33" s="15"/>
      <c r="ME33" s="15"/>
      <c r="MF33" s="15"/>
      <c r="MG33" s="15"/>
      <c r="MH33" s="15"/>
      <c r="MI33" s="15"/>
      <c r="MJ33" s="15"/>
      <c r="MK33" s="15"/>
      <c r="ML33" s="15"/>
      <c r="MM33" s="15"/>
      <c r="MN33" s="15"/>
      <c r="MO33" s="15"/>
      <c r="MP33" s="15"/>
      <c r="MQ33" s="15"/>
      <c r="MR33" s="15"/>
      <c r="MS33" s="15"/>
      <c r="MT33" s="15"/>
      <c r="MU33" s="15"/>
      <c r="MV33" s="15"/>
      <c r="MW33" s="15"/>
      <c r="MX33" s="15"/>
      <c r="MY33" s="15"/>
      <c r="MZ33" s="15"/>
      <c r="NA33" s="15"/>
      <c r="NB33" s="15"/>
      <c r="NC33" s="15"/>
      <c r="ND33" s="15"/>
      <c r="NE33" s="15"/>
      <c r="NF33" s="15"/>
      <c r="NG33" s="15"/>
      <c r="NH33" s="15"/>
      <c r="NI33" s="15"/>
      <c r="NJ33" s="15"/>
      <c r="NK33" s="15"/>
      <c r="NL33" s="15"/>
      <c r="NM33" s="15"/>
      <c r="NN33" s="15"/>
      <c r="NO33" s="15"/>
      <c r="NP33" s="15"/>
      <c r="NQ33" s="15"/>
      <c r="NR33" s="15"/>
      <c r="NS33" s="15"/>
      <c r="NT33" s="15"/>
      <c r="NU33" s="15"/>
      <c r="NV33" s="15"/>
      <c r="NW33" s="15"/>
      <c r="NX33" s="15"/>
      <c r="NY33" s="15"/>
      <c r="NZ33" s="15"/>
      <c r="OA33" s="15"/>
      <c r="OB33" s="15"/>
      <c r="OC33" s="15"/>
      <c r="OD33" s="15"/>
      <c r="OE33" s="15"/>
      <c r="OF33" s="15"/>
      <c r="OG33" s="15"/>
      <c r="OH33" s="15"/>
      <c r="OI33" s="15"/>
      <c r="OJ33" s="15"/>
      <c r="OK33" s="15"/>
      <c r="OL33" s="15"/>
      <c r="OM33" s="15"/>
      <c r="ON33" s="15"/>
      <c r="OO33" s="15"/>
      <c r="OP33" s="15"/>
      <c r="OQ33" s="15"/>
      <c r="OR33" s="15"/>
      <c r="OS33" s="15"/>
      <c r="OT33" s="15"/>
      <c r="OU33" s="15"/>
      <c r="OV33" s="15"/>
      <c r="OW33" s="15"/>
      <c r="OX33" s="15"/>
      <c r="OY33" s="15"/>
      <c r="OZ33" s="15"/>
      <c r="PA33" s="15"/>
      <c r="PB33" s="15"/>
      <c r="PC33" s="15"/>
      <c r="PD33" s="15"/>
      <c r="PE33" s="15"/>
      <c r="PF33" s="15"/>
      <c r="PG33" s="15"/>
      <c r="PH33" s="15"/>
      <c r="PI33" s="15"/>
      <c r="PJ33" s="15"/>
      <c r="PK33" s="15"/>
      <c r="PL33" s="15"/>
      <c r="PM33" s="15"/>
      <c r="PN33" s="15"/>
      <c r="PO33" s="15"/>
      <c r="PP33" s="15"/>
      <c r="PQ33" s="15"/>
      <c r="PR33" s="15"/>
      <c r="PS33" s="15"/>
      <c r="PT33" s="15"/>
      <c r="PU33" s="15"/>
      <c r="PV33" s="15"/>
      <c r="PW33" s="15"/>
      <c r="PX33" s="15"/>
      <c r="PY33" s="15"/>
      <c r="PZ33" s="15"/>
      <c r="QA33" s="15"/>
      <c r="QB33" s="15"/>
      <c r="QC33" s="15"/>
      <c r="QD33" s="15"/>
      <c r="QE33" s="15"/>
      <c r="QF33" s="15"/>
      <c r="QG33" s="15"/>
      <c r="QH33" s="15"/>
      <c r="QI33" s="15"/>
      <c r="QJ33" s="15"/>
      <c r="QK33" s="15"/>
      <c r="QL33" s="15"/>
      <c r="QM33" s="15"/>
      <c r="QN33" s="15"/>
      <c r="QO33" s="15"/>
      <c r="QP33" s="15"/>
      <c r="QQ33" s="15"/>
      <c r="QR33" s="15"/>
      <c r="QS33" s="15"/>
      <c r="QT33" s="15"/>
      <c r="QU33" s="15"/>
      <c r="QV33" s="15"/>
      <c r="QW33" s="15"/>
      <c r="QX33" s="15"/>
      <c r="QY33" s="15"/>
      <c r="QZ33" s="15"/>
      <c r="RA33" s="15"/>
      <c r="RB33" s="15"/>
      <c r="RC33" s="15"/>
      <c r="RD33" s="15"/>
      <c r="RE33" s="15"/>
      <c r="RF33" s="15"/>
      <c r="RG33" s="15"/>
      <c r="RH33" s="15"/>
      <c r="RI33" s="15"/>
      <c r="RJ33" s="15"/>
      <c r="RK33" s="15"/>
      <c r="RL33" s="15"/>
      <c r="RM33" s="15"/>
      <c r="RN33" s="15"/>
      <c r="RO33" s="15"/>
      <c r="RP33" s="15"/>
      <c r="RQ33" s="15"/>
      <c r="RR33" s="15"/>
      <c r="RS33" s="15"/>
      <c r="RT33" s="15"/>
      <c r="RU33" s="15"/>
      <c r="RV33" s="15"/>
      <c r="RW33" s="15"/>
      <c r="RX33" s="15"/>
      <c r="RY33" s="15"/>
      <c r="RZ33" s="15"/>
      <c r="SA33" s="15"/>
      <c r="SB33" s="15"/>
      <c r="SC33" s="15"/>
      <c r="SD33" s="15"/>
      <c r="SE33" s="15"/>
      <c r="SF33" s="15"/>
      <c r="SG33" s="15"/>
      <c r="SH33" s="15"/>
      <c r="SI33" s="15"/>
      <c r="SJ33" s="15"/>
      <c r="SK33" s="15"/>
      <c r="SL33" s="15"/>
    </row>
    <row r="34" spans="1:506" s="36" customFormat="1" ht="24.95" customHeight="1" x14ac:dyDescent="0.25">
      <c r="A34" s="28" t="e">
        <f t="shared" si="3"/>
        <v>#REF!</v>
      </c>
      <c r="B34" s="29">
        <f t="shared" si="4"/>
        <v>0</v>
      </c>
      <c r="C34" s="34">
        <f>'[4]175'!$K$2</f>
        <v>0</v>
      </c>
      <c r="D34" s="30">
        <f t="shared" si="6"/>
        <v>41733.000000000015</v>
      </c>
      <c r="E34" s="35">
        <f>'[4]175'!$G$2</f>
        <v>41733.000000000015</v>
      </c>
      <c r="F34" s="31">
        <f t="shared" si="9"/>
        <v>0</v>
      </c>
      <c r="G34" s="31">
        <f t="shared" si="1"/>
        <v>0</v>
      </c>
      <c r="H34" s="32">
        <f>'[4]175'!$A$12</f>
        <v>0</v>
      </c>
      <c r="I34" s="32">
        <f>'[4]175'!$B$12</f>
        <v>0</v>
      </c>
      <c r="J34" s="32">
        <f>'[4]175'!$C$12</f>
        <v>0</v>
      </c>
      <c r="K34" s="32">
        <f>'[4]175'!$D$12</f>
        <v>0</v>
      </c>
      <c r="L34" s="32">
        <f>'[4]175'!$G$12</f>
        <v>0</v>
      </c>
      <c r="M34" s="32">
        <f>'[4]175'!$H$12</f>
        <v>0</v>
      </c>
      <c r="N34" s="18">
        <f t="shared" si="8"/>
        <v>0</v>
      </c>
      <c r="O34" s="32">
        <f>'[4]175'!$I$12</f>
        <v>0</v>
      </c>
      <c r="P34" s="32">
        <f>'[4]175'!$J$12</f>
        <v>0</v>
      </c>
      <c r="Q34" s="32">
        <f>'[4]175'!$K$12</f>
        <v>0</v>
      </c>
      <c r="R34" s="32">
        <f>'[4]175'!$L$12</f>
        <v>0</v>
      </c>
      <c r="S34" s="32">
        <f>'[4]175'!$O$12</f>
        <v>0</v>
      </c>
      <c r="T34" s="32">
        <f>'[4]175'!$M$12</f>
        <v>0</v>
      </c>
      <c r="U34" s="27" t="e">
        <f t="shared" si="5"/>
        <v>#REF!</v>
      </c>
      <c r="V34" s="17">
        <f t="shared" ref="V34:V39" si="10">F34-N34-O34-P34-Q34-R34-T34-S34</f>
        <v>0</v>
      </c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</row>
    <row r="35" spans="1:506" s="36" customFormat="1" ht="24.95" customHeight="1" x14ac:dyDescent="0.25">
      <c r="A35" s="28" t="e">
        <f t="shared" si="3"/>
        <v>#REF!</v>
      </c>
      <c r="B35" s="29">
        <f t="shared" si="4"/>
        <v>0</v>
      </c>
      <c r="C35" s="34">
        <f>'[4]176'!$K$2</f>
        <v>0</v>
      </c>
      <c r="D35" s="30">
        <f t="shared" si="6"/>
        <v>41733.000000000015</v>
      </c>
      <c r="E35" s="35">
        <f>'[4]176'!$G$2</f>
        <v>41733.000000000015</v>
      </c>
      <c r="F35" s="31">
        <f t="shared" si="9"/>
        <v>0</v>
      </c>
      <c r="G35" s="31">
        <f t="shared" si="1"/>
        <v>0</v>
      </c>
      <c r="H35" s="32">
        <f>'[4]176'!$A$12</f>
        <v>0</v>
      </c>
      <c r="I35" s="32">
        <f>'[4]176'!$B$12</f>
        <v>0</v>
      </c>
      <c r="J35" s="32">
        <f>'[4]176'!$C$12</f>
        <v>0</v>
      </c>
      <c r="K35" s="32">
        <f>'[4]176'!$D$12</f>
        <v>0</v>
      </c>
      <c r="L35" s="32">
        <f>'[4]176'!$G$12</f>
        <v>0</v>
      </c>
      <c r="M35" s="32">
        <f>'[4]176'!$H$12</f>
        <v>0</v>
      </c>
      <c r="N35" s="18">
        <f t="shared" si="8"/>
        <v>0</v>
      </c>
      <c r="O35" s="32">
        <f>'[4]176'!$I$12</f>
        <v>0</v>
      </c>
      <c r="P35" s="32">
        <f>'[4]176'!$J$12</f>
        <v>0</v>
      </c>
      <c r="Q35" s="32">
        <f>'[4]176'!$K$12</f>
        <v>0</v>
      </c>
      <c r="R35" s="32">
        <f>'[4]176'!$L$12</f>
        <v>0</v>
      </c>
      <c r="S35" s="32">
        <f>'[4]176'!$O$12</f>
        <v>0</v>
      </c>
      <c r="T35" s="32">
        <f>'[4]176'!$M$12</f>
        <v>0</v>
      </c>
      <c r="U35" s="27" t="e">
        <f t="shared" si="5"/>
        <v>#REF!</v>
      </c>
      <c r="V35" s="17">
        <f t="shared" si="10"/>
        <v>0</v>
      </c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</row>
    <row r="36" spans="1:506" s="36" customFormat="1" ht="24.95" customHeight="1" x14ac:dyDescent="0.25">
      <c r="A36" s="28" t="e">
        <f t="shared" si="3"/>
        <v>#REF!</v>
      </c>
      <c r="B36" s="29">
        <f t="shared" si="4"/>
        <v>0</v>
      </c>
      <c r="C36" s="34">
        <f>'[4]177'!$K$2</f>
        <v>0</v>
      </c>
      <c r="D36" s="30">
        <f t="shared" si="6"/>
        <v>41733.000000000015</v>
      </c>
      <c r="E36" s="35">
        <f>'[4]177'!$G$2</f>
        <v>41733.000000000015</v>
      </c>
      <c r="F36" s="31">
        <f t="shared" si="9"/>
        <v>0</v>
      </c>
      <c r="G36" s="31">
        <f t="shared" si="1"/>
        <v>0</v>
      </c>
      <c r="H36" s="32">
        <f>'[4]177'!$A$12</f>
        <v>0</v>
      </c>
      <c r="I36" s="32">
        <f>'[4]177'!$B$12</f>
        <v>0</v>
      </c>
      <c r="J36" s="32">
        <f>'[4]177'!$C$12</f>
        <v>0</v>
      </c>
      <c r="K36" s="32">
        <f>'[4]177'!$D$12</f>
        <v>0</v>
      </c>
      <c r="L36" s="32">
        <f>'[4]177'!$G$12</f>
        <v>0</v>
      </c>
      <c r="M36" s="32">
        <f>'[4]177'!$H$12</f>
        <v>0</v>
      </c>
      <c r="N36" s="18">
        <f t="shared" si="8"/>
        <v>0</v>
      </c>
      <c r="O36" s="32">
        <f>'[4]177'!$I$12</f>
        <v>0</v>
      </c>
      <c r="P36" s="32">
        <f>'[4]177'!$J$12</f>
        <v>0</v>
      </c>
      <c r="Q36" s="32">
        <f>'[4]177'!$K$12</f>
        <v>0</v>
      </c>
      <c r="R36" s="32">
        <f>'[4]177'!$L$12</f>
        <v>0</v>
      </c>
      <c r="S36" s="32">
        <f>'[4]177'!$O$12</f>
        <v>0</v>
      </c>
      <c r="T36" s="32">
        <f>'[4]177'!$M$12</f>
        <v>0</v>
      </c>
      <c r="U36" s="27" t="e">
        <f t="shared" si="5"/>
        <v>#REF!</v>
      </c>
      <c r="V36" s="17">
        <f t="shared" si="10"/>
        <v>0</v>
      </c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</row>
    <row r="37" spans="1:506" s="36" customFormat="1" ht="24.95" customHeight="1" x14ac:dyDescent="0.25">
      <c r="A37" s="28" t="e">
        <f t="shared" si="3"/>
        <v>#REF!</v>
      </c>
      <c r="B37" s="29">
        <f t="shared" si="4"/>
        <v>0</v>
      </c>
      <c r="C37" s="34">
        <f>'[4]178'!$K$2</f>
        <v>0</v>
      </c>
      <c r="D37" s="30">
        <f t="shared" si="6"/>
        <v>41733.000000000015</v>
      </c>
      <c r="E37" s="35">
        <f>'[4]178'!$G$2</f>
        <v>41733.000000000015</v>
      </c>
      <c r="F37" s="31">
        <f t="shared" si="9"/>
        <v>0</v>
      </c>
      <c r="G37" s="31">
        <f t="shared" si="1"/>
        <v>0</v>
      </c>
      <c r="H37" s="32">
        <f>'[4]178'!$A$12</f>
        <v>0</v>
      </c>
      <c r="I37" s="32">
        <f>'[4]178'!$B$12</f>
        <v>0</v>
      </c>
      <c r="J37" s="32">
        <f>'[4]178'!$C$12</f>
        <v>0</v>
      </c>
      <c r="K37" s="32">
        <f>'[4]178'!$D$12</f>
        <v>0</v>
      </c>
      <c r="L37" s="32">
        <f>'[4]178'!$G$12</f>
        <v>0</v>
      </c>
      <c r="M37" s="32">
        <f>'[4]178'!$H$12</f>
        <v>0</v>
      </c>
      <c r="N37" s="18">
        <f t="shared" si="8"/>
        <v>0</v>
      </c>
      <c r="O37" s="32">
        <f>'[4]178'!$I$12</f>
        <v>0</v>
      </c>
      <c r="P37" s="32">
        <f>'[4]178'!$J$12</f>
        <v>0</v>
      </c>
      <c r="Q37" s="32">
        <f>'[4]178'!$K$12</f>
        <v>0</v>
      </c>
      <c r="R37" s="32">
        <f>'[4]178'!$L$12</f>
        <v>0</v>
      </c>
      <c r="S37" s="32">
        <f>'[4]178'!$O$12</f>
        <v>0</v>
      </c>
      <c r="T37" s="32">
        <f>'[4]178'!$M$12</f>
        <v>0</v>
      </c>
      <c r="U37" s="27" t="e">
        <f t="shared" si="5"/>
        <v>#REF!</v>
      </c>
      <c r="V37" s="17">
        <f t="shared" si="10"/>
        <v>0</v>
      </c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</row>
    <row r="38" spans="1:506" s="36" customFormat="1" ht="24.95" customHeight="1" x14ac:dyDescent="0.25">
      <c r="A38" s="28" t="e">
        <f t="shared" si="3"/>
        <v>#REF!</v>
      </c>
      <c r="B38" s="29">
        <f t="shared" si="4"/>
        <v>0</v>
      </c>
      <c r="C38" s="34">
        <f>'[4]179'!$K$2</f>
        <v>0</v>
      </c>
      <c r="D38" s="30">
        <f t="shared" si="6"/>
        <v>41733.000000000015</v>
      </c>
      <c r="E38" s="35">
        <f>'[4]179'!$G$2</f>
        <v>41733.000000000015</v>
      </c>
      <c r="F38" s="31">
        <f t="shared" si="9"/>
        <v>0</v>
      </c>
      <c r="G38" s="31">
        <f t="shared" si="1"/>
        <v>0</v>
      </c>
      <c r="H38" s="32">
        <f>'[4]179'!$A$12</f>
        <v>0</v>
      </c>
      <c r="I38" s="32">
        <f>'[4]179'!$B$12</f>
        <v>0</v>
      </c>
      <c r="J38" s="32">
        <f>'[4]179'!$C$12</f>
        <v>0</v>
      </c>
      <c r="K38" s="32">
        <f>'[4]179'!$D$12</f>
        <v>0</v>
      </c>
      <c r="L38" s="32">
        <f>'[4]179'!$G$12</f>
        <v>0</v>
      </c>
      <c r="M38" s="32">
        <f>'[4]179'!$H$12</f>
        <v>0</v>
      </c>
      <c r="N38" s="18">
        <f t="shared" si="8"/>
        <v>0</v>
      </c>
      <c r="O38" s="32">
        <f>'[4]179'!$I$12</f>
        <v>0</v>
      </c>
      <c r="P38" s="32">
        <f>'[4]179'!$J$12</f>
        <v>0</v>
      </c>
      <c r="Q38" s="32">
        <f>'[4]179'!$K$12</f>
        <v>0</v>
      </c>
      <c r="R38" s="32">
        <f>'[4]179'!$L$12</f>
        <v>0</v>
      </c>
      <c r="S38" s="32">
        <f>'[4]179'!$O$12</f>
        <v>0</v>
      </c>
      <c r="T38" s="32">
        <f>'[4]179'!$M$12</f>
        <v>0</v>
      </c>
      <c r="U38" s="27" t="e">
        <f t="shared" si="5"/>
        <v>#REF!</v>
      </c>
      <c r="V38" s="17">
        <f t="shared" si="10"/>
        <v>0</v>
      </c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</row>
    <row r="39" spans="1:506" s="36" customFormat="1" ht="24.95" customHeight="1" x14ac:dyDescent="0.25">
      <c r="A39" s="28" t="e">
        <f t="shared" si="3"/>
        <v>#REF!</v>
      </c>
      <c r="B39" s="29">
        <f t="shared" si="4"/>
        <v>0</v>
      </c>
      <c r="C39" s="34">
        <f>'[4]180'!$K$2</f>
        <v>0</v>
      </c>
      <c r="D39" s="30">
        <f t="shared" si="6"/>
        <v>41733.000000000015</v>
      </c>
      <c r="E39" s="35">
        <f>'[4]180'!$G$2</f>
        <v>41733.000000000015</v>
      </c>
      <c r="F39" s="31">
        <f t="shared" si="9"/>
        <v>0</v>
      </c>
      <c r="G39" s="31">
        <f t="shared" si="1"/>
        <v>0</v>
      </c>
      <c r="H39" s="32">
        <f>'[4]180'!$A$12</f>
        <v>0</v>
      </c>
      <c r="I39" s="32">
        <f>'[4]180'!$B$12</f>
        <v>0</v>
      </c>
      <c r="J39" s="32">
        <f>'[4]180'!$C$12</f>
        <v>0</v>
      </c>
      <c r="K39" s="32">
        <f>'[4]180'!$D$12</f>
        <v>0</v>
      </c>
      <c r="L39" s="32">
        <f>'[4]180'!$G$12</f>
        <v>0</v>
      </c>
      <c r="M39" s="32">
        <f>'[4]180'!$H$12</f>
        <v>0</v>
      </c>
      <c r="N39" s="33">
        <f t="shared" si="8"/>
        <v>0</v>
      </c>
      <c r="O39" s="32">
        <f>'[4]180'!$I$12</f>
        <v>0</v>
      </c>
      <c r="P39" s="32">
        <f>'[4]180'!$J$12</f>
        <v>0</v>
      </c>
      <c r="Q39" s="32">
        <f>'[4]180'!$K$12</f>
        <v>0</v>
      </c>
      <c r="R39" s="32">
        <f>'[4]180'!$L$12</f>
        <v>0</v>
      </c>
      <c r="S39" s="32">
        <f>'[4]180'!$O$12</f>
        <v>0</v>
      </c>
      <c r="T39" s="32">
        <f>'[4]180'!$M$12</f>
        <v>0</v>
      </c>
      <c r="U39" s="27" t="e">
        <f t="shared" si="5"/>
        <v>#REF!</v>
      </c>
      <c r="V39" s="17">
        <f t="shared" si="10"/>
        <v>0</v>
      </c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</row>
    <row r="40" spans="1:506" ht="15" customHeight="1" x14ac:dyDescent="0.2">
      <c r="A40" s="24"/>
      <c r="B40" s="24"/>
      <c r="C40" s="24"/>
      <c r="D40" s="24"/>
      <c r="E40" s="24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</row>
    <row r="41" spans="1:506" ht="15" customHeight="1" x14ac:dyDescent="0.2">
      <c r="A41" s="24"/>
      <c r="B41" s="24"/>
      <c r="C41" s="24"/>
      <c r="D41" s="24"/>
      <c r="E41" s="23" t="s">
        <v>24</v>
      </c>
      <c r="F41" s="22">
        <f>SUM(F9:F40)</f>
        <v>1001592.0000000002</v>
      </c>
      <c r="G41" s="13" t="e">
        <f>SUM(G9:G40)</f>
        <v>#REF!</v>
      </c>
      <c r="H41" s="13">
        <f>SUM(H9:H40)</f>
        <v>206.66666666666669</v>
      </c>
      <c r="I41" s="13">
        <f>SUM(I9:I40)</f>
        <v>100.66666666666666</v>
      </c>
      <c r="J41" s="13">
        <f>SUM(J9:J40)</f>
        <v>4.9999999999999982</v>
      </c>
      <c r="K41" s="13">
        <f>SUM(K9:K40)</f>
        <v>47.916666666666679</v>
      </c>
      <c r="L41" s="13" t="e">
        <f>SUM(#REF!)</f>
        <v>#REF!</v>
      </c>
      <c r="M41" s="13" t="e">
        <f>SUM(#REF!)</f>
        <v>#REF!</v>
      </c>
      <c r="N41" s="14">
        <f>SUM(N9:N40)</f>
        <v>488</v>
      </c>
      <c r="O41" s="13">
        <f>SUM(O9:O39)</f>
        <v>11.75</v>
      </c>
      <c r="P41" s="13">
        <f>SUM(P9:P40)</f>
        <v>15.666666666666668</v>
      </c>
      <c r="Q41" s="13">
        <f>SUM(Q9:Q40)</f>
        <v>0</v>
      </c>
      <c r="R41" s="13">
        <f>SUM(R9:R40)</f>
        <v>2.1666666666666643</v>
      </c>
      <c r="S41" s="13">
        <f>SUM(S9:S40)</f>
        <v>0</v>
      </c>
      <c r="T41" s="13">
        <f>SUM(T9:T40)</f>
        <v>0</v>
      </c>
      <c r="U41" s="13"/>
      <c r="V41" s="13">
        <f>SUM(V9:V40)</f>
        <v>1001074.416666667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</row>
    <row r="42" spans="1:506" ht="15" customHeight="1" x14ac:dyDescent="0.2">
      <c r="A42" s="24"/>
      <c r="B42" s="24"/>
      <c r="C42" s="24"/>
      <c r="D42" s="24"/>
      <c r="E42" s="24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</row>
    <row r="43" spans="1:506" ht="15" customHeight="1" x14ac:dyDescent="0.2">
      <c r="A43" s="24"/>
      <c r="B43" s="24"/>
      <c r="C43" s="24"/>
      <c r="D43" s="24"/>
      <c r="E43" s="24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</row>
    <row r="44" spans="1:506" ht="15" customHeight="1" x14ac:dyDescent="0.2">
      <c r="A44" s="24"/>
      <c r="B44" s="24"/>
      <c r="C44" s="24"/>
      <c r="D44" s="24"/>
      <c r="E44" s="24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</row>
    <row r="45" spans="1:506" ht="15" customHeight="1" x14ac:dyDescent="0.2">
      <c r="A45" s="24"/>
      <c r="B45" s="24"/>
      <c r="C45" s="24"/>
      <c r="D45" s="24"/>
      <c r="E45" s="24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</row>
    <row r="46" spans="1:506" ht="15" customHeight="1" x14ac:dyDescent="0.2">
      <c r="A46" s="24"/>
      <c r="B46" s="24"/>
      <c r="C46" s="24"/>
      <c r="D46" s="24"/>
      <c r="E46" s="24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</row>
    <row r="47" spans="1:506" ht="15" customHeight="1" x14ac:dyDescent="0.2">
      <c r="A47" s="24"/>
      <c r="B47" s="24"/>
      <c r="C47" s="24"/>
      <c r="D47" s="24"/>
      <c r="E47" s="24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</row>
    <row r="48" spans="1:506" ht="15" customHeight="1" x14ac:dyDescent="0.2">
      <c r="A48" s="24"/>
      <c r="B48" s="24"/>
      <c r="C48" s="24"/>
      <c r="D48" s="24"/>
      <c r="E48" s="24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</row>
    <row r="49" spans="1:506" ht="15" customHeight="1" x14ac:dyDescent="0.2">
      <c r="A49" s="24"/>
      <c r="B49" s="24"/>
      <c r="C49" s="24"/>
      <c r="D49" s="24"/>
      <c r="E49" s="24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</row>
    <row r="50" spans="1:506" ht="15" customHeight="1" x14ac:dyDescent="0.2">
      <c r="A50" s="24"/>
      <c r="B50" s="24"/>
      <c r="C50" s="24"/>
      <c r="D50" s="24"/>
      <c r="E50" s="24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</row>
    <row r="51" spans="1:506" ht="15" customHeight="1" x14ac:dyDescent="0.2">
      <c r="A51" s="24"/>
      <c r="B51" s="24"/>
      <c r="C51" s="24"/>
      <c r="D51" s="24"/>
      <c r="E51" s="24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</row>
    <row r="52" spans="1:506" ht="15" customHeight="1" x14ac:dyDescent="0.2">
      <c r="A52" s="24"/>
      <c r="B52" s="24"/>
      <c r="C52" s="24"/>
      <c r="D52" s="24"/>
      <c r="E52" s="24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</row>
    <row r="53" spans="1:506" ht="15" customHeight="1" x14ac:dyDescent="0.2">
      <c r="A53" s="24"/>
      <c r="B53" s="24"/>
      <c r="C53" s="24"/>
      <c r="D53" s="24"/>
      <c r="E53" s="2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</row>
    <row r="54" spans="1:506" ht="15" customHeight="1" x14ac:dyDescent="0.2">
      <c r="A54" s="24"/>
      <c r="B54" s="24"/>
      <c r="C54" s="24"/>
      <c r="D54" s="24"/>
      <c r="E54" s="2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</row>
    <row r="55" spans="1:506" ht="15" customHeight="1" x14ac:dyDescent="0.2">
      <c r="A55" s="24"/>
      <c r="B55" s="24"/>
      <c r="C55" s="24"/>
      <c r="D55" s="24"/>
      <c r="E55" s="24"/>
    </row>
    <row r="56" spans="1:506" ht="15" customHeight="1" x14ac:dyDescent="0.2">
      <c r="A56" s="24"/>
      <c r="B56" s="24"/>
      <c r="C56" s="24"/>
      <c r="D56" s="24"/>
      <c r="E56" s="24"/>
    </row>
    <row r="57" spans="1:506" ht="15" customHeight="1" x14ac:dyDescent="0.2">
      <c r="A57" s="24"/>
      <c r="B57" s="24"/>
      <c r="C57" s="24"/>
      <c r="D57" s="24"/>
      <c r="E57" s="24"/>
    </row>
  </sheetData>
  <sheetProtection formatCells="0" formatColumns="0" formatRows="0" insertColumns="0" insertRows="0" insertHyperlinks="0" deleteColumns="0" deleteRows="0" sort="0" autoFilter="0" pivotTables="0"/>
  <customSheetViews>
    <customSheetView guid="{36A3DAC7-7AF4-4BBB-8FBD-B6FC075EA888}" scale="55" showPageBreaks="1" zeroValues="0">
      <pane ySplit="7" topLeftCell="A103" activePane="bottomLeft" state="frozen"/>
      <selection pane="bottomLeft" activeCell="K109" sqref="K109"/>
    </customSheetView>
  </customSheetViews>
  <mergeCells count="19">
    <mergeCell ref="A3:G3"/>
    <mergeCell ref="U4:V4"/>
    <mergeCell ref="A1:V1"/>
    <mergeCell ref="A2:T2"/>
    <mergeCell ref="H5:V5"/>
    <mergeCell ref="L3:T3"/>
    <mergeCell ref="L4:T4"/>
    <mergeCell ref="H4:K4"/>
    <mergeCell ref="H3:K3"/>
    <mergeCell ref="U2:V2"/>
    <mergeCell ref="U3:V3"/>
    <mergeCell ref="D7:E7"/>
    <mergeCell ref="G5:G6"/>
    <mergeCell ref="D5:E5"/>
    <mergeCell ref="B7:C7"/>
    <mergeCell ref="A4:G4"/>
    <mergeCell ref="A5:A6"/>
    <mergeCell ref="F5:F6"/>
    <mergeCell ref="B5:C5"/>
  </mergeCells>
  <phoneticPr fontId="0" type="noConversion"/>
  <pageMargins left="0.39370078740157483" right="0.15748031496062992" top="0.6692913385826772" bottom="0.31496062992125984" header="0.51181102362204722" footer="0.51181102362204722"/>
  <pageSetup paperSize="9" scale="63" fitToWidth="2" pageOrder="overThenDown" orientation="landscape" horizontalDpi="75" verticalDpi="75" r:id="rId1"/>
  <headerFooter alignWithMargins="0"/>
  <colBreaks count="1" manualBreakCount="1">
    <brk id="20" min="1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ТЭП</vt:lpstr>
      <vt:lpstr>ТЭП!Область_печати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Valued eMachines Customer</cp:lastModifiedBy>
  <cp:lastPrinted>2007-08-02T03:21:35Z</cp:lastPrinted>
  <dcterms:created xsi:type="dcterms:W3CDTF">2002-03-04T05:49:37Z</dcterms:created>
  <dcterms:modified xsi:type="dcterms:W3CDTF">2014-04-04T13:06:31Z</dcterms:modified>
</cp:coreProperties>
</file>