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425" activeTab="1"/>
  </bookViews>
  <sheets>
    <sheet name="мой_склад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B3" i="2" l="1"/>
  <c r="C3" i="2"/>
  <c r="D3" i="2"/>
  <c r="E3" i="2"/>
  <c r="F3" i="2"/>
  <c r="B4" i="2"/>
  <c r="C4" i="2"/>
  <c r="D4" i="2"/>
  <c r="E4" i="2"/>
  <c r="F4" i="2"/>
  <c r="B5" i="2"/>
  <c r="C5" i="2"/>
  <c r="D5" i="2"/>
  <c r="E5" i="2"/>
  <c r="F5" i="2"/>
  <c r="B6" i="2"/>
  <c r="C6" i="2"/>
  <c r="D6" i="2"/>
  <c r="E6" i="2"/>
  <c r="F6" i="2"/>
  <c r="B7" i="2"/>
  <c r="C7" i="2"/>
  <c r="D7" i="2"/>
  <c r="E7" i="2"/>
  <c r="F7" i="2"/>
  <c r="B8" i="2"/>
  <c r="C8" i="2"/>
  <c r="D8" i="2"/>
  <c r="E8" i="2"/>
  <c r="F8" i="2"/>
  <c r="B9" i="2"/>
  <c r="C9" i="2"/>
  <c r="D9" i="2"/>
  <c r="E9" i="2"/>
  <c r="F9" i="2"/>
  <c r="B10" i="2"/>
  <c r="C10" i="2"/>
  <c r="D10" i="2"/>
  <c r="E10" i="2"/>
  <c r="F10" i="2"/>
  <c r="C2" i="2"/>
  <c r="D2" i="2"/>
  <c r="E2" i="2"/>
  <c r="F2" i="2"/>
  <c r="B2" i="2"/>
  <c r="G11" i="1" l="1"/>
  <c r="G3" i="1"/>
  <c r="G4" i="1"/>
  <c r="G5" i="1" s="1"/>
  <c r="G6" i="1" s="1"/>
  <c r="G7" i="1" s="1"/>
  <c r="G8" i="1" s="1"/>
  <c r="G9" i="1" s="1"/>
  <c r="G10" i="1" s="1"/>
  <c r="G2" i="1"/>
  <c r="E3" i="1"/>
  <c r="C11" i="1"/>
  <c r="E2" i="1"/>
  <c r="E4" i="1"/>
  <c r="E5" i="1"/>
  <c r="E6" i="1"/>
  <c r="E7" i="1"/>
  <c r="E8" i="1"/>
  <c r="E9" i="1"/>
  <c r="E10" i="1"/>
  <c r="E11" i="1" l="1"/>
</calcChain>
</file>

<file path=xl/sharedStrings.xml><?xml version="1.0" encoding="utf-8"?>
<sst xmlns="http://schemas.openxmlformats.org/spreadsheetml/2006/main" count="29" uniqueCount="16">
  <si>
    <t>ВГ 10м</t>
  </si>
  <si>
    <t>4”(102 мм )</t>
  </si>
  <si>
    <t>5”(127 мм )</t>
  </si>
  <si>
    <t>6”(152 мм )</t>
  </si>
  <si>
    <t>6,2”(160 мм )</t>
  </si>
  <si>
    <t>8”(203 мм )</t>
  </si>
  <si>
    <t>10”(254 мм )</t>
  </si>
  <si>
    <t>12”(305 мм)</t>
  </si>
  <si>
    <t>12,5”(315 мм )</t>
  </si>
  <si>
    <t>Наименование</t>
  </si>
  <si>
    <t>Параметр</t>
  </si>
  <si>
    <t>Цена</t>
  </si>
  <si>
    <t>Кол-во</t>
  </si>
  <si>
    <t>Сумма</t>
  </si>
  <si>
    <t>Итог</t>
  </si>
  <si>
    <t>5,5”(127 мм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</si>
</sst>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indexed="8"/>
      <name val="Times New Roman"/>
      <family val="1"/>
    </font>
    <font>
      <sz val="12"/>
      <color indexed="8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1" fillId="0" borderId="1" xfId="2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2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2" fillId="0" borderId="4" xfId="1" applyNumberFormat="1" applyFont="1" applyBorder="1" applyAlignment="1">
      <alignment horizontal="left" vertical="center"/>
    </xf>
    <xf numFmtId="0" fontId="2" fillId="0" borderId="2" xfId="3" applyNumberFormat="1" applyFont="1" applyBorder="1" applyAlignment="1">
      <alignment horizontal="left" vertical="center"/>
    </xf>
    <xf numFmtId="0" fontId="2" fillId="0" borderId="2" xfId="1" applyNumberFormat="1" applyFont="1" applyBorder="1" applyAlignment="1">
      <alignment horizontal="left" vertical="center"/>
    </xf>
    <xf numFmtId="0" fontId="2" fillId="0" borderId="2" xfId="4" applyNumberFormat="1" applyFont="1" applyBorder="1" applyAlignment="1">
      <alignment horizontal="left" vertical="center"/>
    </xf>
    <xf numFmtId="0" fontId="2" fillId="0" borderId="2" xfId="5" applyNumberFormat="1" applyFont="1" applyBorder="1" applyAlignment="1">
      <alignment horizontal="left" vertical="center"/>
    </xf>
    <xf numFmtId="0" fontId="2" fillId="0" borderId="2" xfId="2" applyNumberFormat="1" applyFont="1" applyBorder="1" applyAlignment="1">
      <alignment horizontal="left" vertical="center"/>
    </xf>
    <xf numFmtId="0" fontId="2" fillId="0" borderId="8" xfId="2" applyNumberFormat="1" applyFont="1" applyBorder="1" applyAlignment="1">
      <alignment horizontal="left" vertical="center"/>
    </xf>
    <xf numFmtId="0" fontId="0" fillId="3" borderId="0" xfId="0" applyFill="1"/>
    <xf numFmtId="0" fontId="4" fillId="2" borderId="1" xfId="0" applyFont="1" applyFill="1" applyBorder="1" applyAlignment="1">
      <alignment horizontal="center" vertical="center"/>
    </xf>
  </cellXfs>
  <cellStyles count="6">
    <cellStyle name="Обычный" xfId="0" builtinId="0"/>
    <cellStyle name="Обычный 11" xfId="2"/>
    <cellStyle name="Обычный 3" xfId="1"/>
    <cellStyle name="Обычный 76" xfId="5"/>
    <cellStyle name="Обычный 85" xfId="3"/>
    <cellStyle name="Обычный 9" xfId="4"/>
  </cellStyles>
  <dxfs count="13">
    <dxf>
      <alignment horizontal="center" vertical="center" textRotation="0" wrapText="0" relative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numFmt numFmtId="0" formatCode="General"/>
      <alignment horizontal="center" vertical="center" textRotation="0" wrapText="0" relative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alignment horizontal="center" vertical="center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auto="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auto="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alignment horizontal="center" vertical="center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2" displayName="Таблица2" ref="A1:E11" totalsRowCount="1" headerRowDxfId="12" headerRowBorderDxfId="11" tableBorderDxfId="10">
  <autoFilter ref="A1:E10"/>
  <tableColumns count="5">
    <tableColumn id="1" name="Наименование" totalsRowLabel="Итог" dataDxfId="9" totalsRowDxfId="8" dataCellStyle="Обычный 3"/>
    <tableColumn id="2" name="Параметр" dataDxfId="7" totalsRowDxfId="6" dataCellStyle="Обычный 11"/>
    <tableColumn id="3" name="Кол-во" totalsRowFunction="sum" dataDxfId="5" totalsRowDxfId="4" dataCellStyle="Обычный 11"/>
    <tableColumn id="4" name="Цена" dataDxfId="3" totalsRowDxfId="2"/>
    <tableColumn id="5" name="Сумма" totalsRowFunction="sum" dataDxfId="1" totalsRowDxfId="0">
      <calculatedColumnFormula>+Таблица2[[#This Row],[Цена]]*Таблица2[[#This Row],[Кол-во]]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1"/>
  <sheetViews>
    <sheetView workbookViewId="0">
      <selection activeCell="G12" sqref="G12"/>
    </sheetView>
  </sheetViews>
  <sheetFormatPr defaultRowHeight="14.25"/>
  <cols>
    <col min="1" max="1" width="16.875" style="5" customWidth="1"/>
    <col min="2" max="2" width="14.875" style="5" bestFit="1" customWidth="1"/>
    <col min="3" max="3" width="14.25" style="5" customWidth="1"/>
    <col min="4" max="4" width="9.375" style="5" customWidth="1"/>
    <col min="5" max="5" width="9.125" style="5"/>
  </cols>
  <sheetData>
    <row r="1" spans="1:7">
      <c r="A1" s="10" t="s">
        <v>9</v>
      </c>
      <c r="B1" s="4" t="s">
        <v>10</v>
      </c>
      <c r="C1" s="4" t="s">
        <v>12</v>
      </c>
      <c r="D1" s="4" t="s">
        <v>11</v>
      </c>
      <c r="E1" s="9" t="s">
        <v>13</v>
      </c>
    </row>
    <row r="2" spans="1:7" ht="15.75">
      <c r="A2" s="7" t="s">
        <v>0</v>
      </c>
      <c r="B2" s="21" t="s">
        <v>1</v>
      </c>
      <c r="C2" s="2">
        <v>1</v>
      </c>
      <c r="D2" s="4">
        <v>10</v>
      </c>
      <c r="E2" s="18">
        <f>+Таблица2[[#This Row],[Цена]]*Таблица2[[#This Row],[Кол-во]]</f>
        <v>10</v>
      </c>
      <c r="G2">
        <f>SUM(Таблица2[[#This Row],[Кол-во]]&gt;0,G1)</f>
        <v>1</v>
      </c>
    </row>
    <row r="3" spans="1:7" ht="15.75">
      <c r="A3" s="8" t="s">
        <v>0</v>
      </c>
      <c r="B3" s="22" t="s">
        <v>15</v>
      </c>
      <c r="C3" s="6">
        <v>2</v>
      </c>
      <c r="D3" s="3">
        <v>11</v>
      </c>
      <c r="E3" s="19">
        <f>+Таблица2[[#This Row],[Цена]]*Таблица2[[#This Row],[Кол-во]]</f>
        <v>22</v>
      </c>
      <c r="G3">
        <f>SUM(Таблица2[[#This Row],[Кол-во]]&gt;0,G2)</f>
        <v>2</v>
      </c>
    </row>
    <row r="4" spans="1:7" ht="15.75">
      <c r="A4" s="8" t="s">
        <v>0</v>
      </c>
      <c r="B4" s="22" t="s">
        <v>2</v>
      </c>
      <c r="C4" s="1">
        <v>5</v>
      </c>
      <c r="D4" s="3">
        <v>12</v>
      </c>
      <c r="E4" s="19">
        <f>+Таблица2[[#This Row],[Цена]]*Таблица2[[#This Row],[Кол-во]]</f>
        <v>60</v>
      </c>
      <c r="G4">
        <f>SUM(Таблица2[[#This Row],[Кол-во]]&gt;0,G3)</f>
        <v>3</v>
      </c>
    </row>
    <row r="5" spans="1:7" ht="15.75">
      <c r="A5" s="8" t="s">
        <v>0</v>
      </c>
      <c r="B5" s="22" t="s">
        <v>3</v>
      </c>
      <c r="C5" s="6">
        <v>1</v>
      </c>
      <c r="D5" s="3">
        <v>20</v>
      </c>
      <c r="E5" s="19">
        <f>+Таблица2[[#This Row],[Цена]]*Таблица2[[#This Row],[Кол-во]]</f>
        <v>20</v>
      </c>
      <c r="G5">
        <f>SUM(Таблица2[[#This Row],[Кол-во]]&gt;0,G4)</f>
        <v>4</v>
      </c>
    </row>
    <row r="6" spans="1:7" ht="15.75">
      <c r="A6" s="8" t="s">
        <v>0</v>
      </c>
      <c r="B6" s="23" t="s">
        <v>4</v>
      </c>
      <c r="C6" s="1">
        <v>2</v>
      </c>
      <c r="D6" s="3">
        <v>24</v>
      </c>
      <c r="E6" s="19">
        <f>+Таблица2[[#This Row],[Цена]]*Таблица2[[#This Row],[Кол-во]]</f>
        <v>48</v>
      </c>
      <c r="G6">
        <f>SUM(Таблица2[[#This Row],[Кол-во]]&gt;0,G5)</f>
        <v>5</v>
      </c>
    </row>
    <row r="7" spans="1:7" ht="15.75">
      <c r="A7" s="8" t="s">
        <v>0</v>
      </c>
      <c r="B7" s="24" t="s">
        <v>5</v>
      </c>
      <c r="C7" s="1">
        <v>0</v>
      </c>
      <c r="D7" s="3">
        <v>30</v>
      </c>
      <c r="E7" s="19">
        <f>+Таблица2[[#This Row],[Цена]]*Таблица2[[#This Row],[Кол-во]]</f>
        <v>0</v>
      </c>
      <c r="G7">
        <f>SUM(Таблица2[[#This Row],[Кол-во]]&gt;0,G6)</f>
        <v>5</v>
      </c>
    </row>
    <row r="8" spans="1:7" ht="15.75">
      <c r="A8" s="8" t="s">
        <v>0</v>
      </c>
      <c r="B8" s="25" t="s">
        <v>6</v>
      </c>
      <c r="C8" s="1">
        <v>0</v>
      </c>
      <c r="D8" s="3">
        <v>34</v>
      </c>
      <c r="E8" s="19">
        <f>+Таблица2[[#This Row],[Цена]]*Таблица2[[#This Row],[Кол-во]]</f>
        <v>0</v>
      </c>
      <c r="G8">
        <f>SUM(Таблица2[[#This Row],[Кол-во]]&gt;0,G7)</f>
        <v>5</v>
      </c>
    </row>
    <row r="9" spans="1:7" ht="15.75">
      <c r="A9" s="8" t="s">
        <v>0</v>
      </c>
      <c r="B9" s="26" t="s">
        <v>7</v>
      </c>
      <c r="C9" s="6">
        <v>1</v>
      </c>
      <c r="D9" s="3">
        <v>55</v>
      </c>
      <c r="E9" s="19">
        <f>+Таблица2[[#This Row],[Цена]]*Таблица2[[#This Row],[Кол-во]]</f>
        <v>55</v>
      </c>
      <c r="G9">
        <f>SUM(Таблица2[[#This Row],[Кол-во]]&gt;0,G8)</f>
        <v>6</v>
      </c>
    </row>
    <row r="10" spans="1:7" ht="15.75">
      <c r="A10" s="11" t="s">
        <v>0</v>
      </c>
      <c r="B10" s="27" t="s">
        <v>8</v>
      </c>
      <c r="C10" s="12">
        <v>1</v>
      </c>
      <c r="D10" s="13">
        <v>60</v>
      </c>
      <c r="E10" s="20">
        <f>+Таблица2[[#This Row],[Цена]]*Таблица2[[#This Row],[Кол-во]]</f>
        <v>60</v>
      </c>
      <c r="G10">
        <f>SUM(Таблица2[[#This Row],[Кол-во]]&gt;0,G9)</f>
        <v>7</v>
      </c>
    </row>
    <row r="11" spans="1:7" ht="15.75">
      <c r="A11" s="14" t="s">
        <v>14</v>
      </c>
      <c r="B11" s="14"/>
      <c r="C11" s="15">
        <f>SUBTOTAL(109,Таблица2[Кол-во])</f>
        <v>13</v>
      </c>
      <c r="D11" s="16"/>
      <c r="E11" s="17">
        <f>SUBTOTAL(109,Таблица2[Сумма])</f>
        <v>275</v>
      </c>
      <c r="G11" s="28">
        <f>MAX(G2:G10)</f>
        <v>7</v>
      </c>
    </row>
  </sheetData>
  <conditionalFormatting sqref="C2:C10">
    <cfRule type="dataBar" priority="1">
      <dataBar>
        <cfvo type="min"/>
        <cfvo type="max"/>
        <color rgb="FFFF555A"/>
      </dataBar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D15" sqref="D15"/>
    </sheetView>
  </sheetViews>
  <sheetFormatPr defaultRowHeight="14.25"/>
  <cols>
    <col min="1" max="1" width="4" customWidth="1"/>
    <col min="2" max="2" width="14.75" bestFit="1" customWidth="1"/>
    <col min="3" max="3" width="9.75" bestFit="1" customWidth="1"/>
    <col min="4" max="4" width="7.25" bestFit="1" customWidth="1"/>
    <col min="5" max="5" width="5.5" bestFit="1" customWidth="1"/>
    <col min="6" max="6" width="6.875" bestFit="1" customWidth="1"/>
  </cols>
  <sheetData>
    <row r="1" spans="1:6" ht="15">
      <c r="B1" s="29" t="s">
        <v>9</v>
      </c>
      <c r="C1" s="29" t="s">
        <v>10</v>
      </c>
      <c r="D1" s="29" t="s">
        <v>12</v>
      </c>
      <c r="E1" s="29" t="s">
        <v>11</v>
      </c>
      <c r="F1" s="29" t="s">
        <v>13</v>
      </c>
    </row>
    <row r="2" spans="1:6">
      <c r="A2">
        <v>1</v>
      </c>
      <c r="B2" t="str">
        <f>IF($A2&gt;мой_склад!$G$11,"",INDEX(мой_склад!A$2:A$10,MATCH($A2,мой_склад!$G$2:$G$10,0)))</f>
        <v>ВГ 10м</v>
      </c>
      <c r="C2" t="str">
        <f>IF($A2&gt;мой_склад!$G$11,"",INDEX(мой_склад!B$2:B$10,MATCH($A2,мой_склад!$G$2:$G$10,0)))</f>
        <v>4”(102 мм )</v>
      </c>
      <c r="D2">
        <f>IF($A2&gt;мой_склад!$G$11,"",INDEX(мой_склад!C$2:C$10,MATCH($A2,мой_склад!$G$2:$G$10,0)))</f>
        <v>1</v>
      </c>
      <c r="E2">
        <f>IF($A2&gt;мой_склад!$G$11,"",INDEX(мой_склад!D$2:D$10,MATCH($A2,мой_склад!$G$2:$G$10,0)))</f>
        <v>10</v>
      </c>
      <c r="F2">
        <f>IF($A2&gt;мой_склад!$G$11,"",INDEX(мой_склад!E$2:E$10,MATCH($A2,мой_склад!$G$2:$G$10,0)))</f>
        <v>10</v>
      </c>
    </row>
    <row r="3" spans="1:6">
      <c r="A3">
        <v>2</v>
      </c>
      <c r="B3" t="str">
        <f>IF($A3&gt;мой_склад!$G$11,"",INDEX(мой_склад!A$2:A$10,MATCH($A3,мой_склад!$G$2:$G$10,0)))</f>
        <v>ВГ 10м</v>
      </c>
      <c r="C3" t="str">
        <f>IF($A3&gt;мой_склад!$G$11,"",INDEX(мой_склад!B$2:B$10,MATCH($A3,мой_склад!$G$2:$G$10,0)))</f>
        <v>5,5”(127 мм )</v>
      </c>
      <c r="D3">
        <f>IF($A3&gt;мой_склад!$G$11,"",INDEX(мой_склад!C$2:C$10,MATCH($A3,мой_склад!$G$2:$G$10,0)))</f>
        <v>2</v>
      </c>
      <c r="E3">
        <f>IF($A3&gt;мой_склад!$G$11,"",INDEX(мой_склад!D$2:D$10,MATCH($A3,мой_склад!$G$2:$G$10,0)))</f>
        <v>11</v>
      </c>
      <c r="F3">
        <f>IF($A3&gt;мой_склад!$G$11,"",INDEX(мой_склад!E$2:E$10,MATCH($A3,мой_склад!$G$2:$G$10,0)))</f>
        <v>22</v>
      </c>
    </row>
    <row r="4" spans="1:6">
      <c r="A4">
        <v>3</v>
      </c>
      <c r="B4" t="str">
        <f>IF($A4&gt;мой_склад!$G$11,"",INDEX(мой_склад!A$2:A$10,MATCH($A4,мой_склад!$G$2:$G$10,0)))</f>
        <v>ВГ 10м</v>
      </c>
      <c r="C4" t="str">
        <f>IF($A4&gt;мой_склад!$G$11,"",INDEX(мой_склад!B$2:B$10,MATCH($A4,мой_склад!$G$2:$G$10,0)))</f>
        <v>5”(127 мм )</v>
      </c>
      <c r="D4">
        <f>IF($A4&gt;мой_склад!$G$11,"",INDEX(мой_склад!C$2:C$10,MATCH($A4,мой_склад!$G$2:$G$10,0)))</f>
        <v>5</v>
      </c>
      <c r="E4">
        <f>IF($A4&gt;мой_склад!$G$11,"",INDEX(мой_склад!D$2:D$10,MATCH($A4,мой_склад!$G$2:$G$10,0)))</f>
        <v>12</v>
      </c>
      <c r="F4">
        <f>IF($A4&gt;мой_склад!$G$11,"",INDEX(мой_склад!E$2:E$10,MATCH($A4,мой_склад!$G$2:$G$10,0)))</f>
        <v>60</v>
      </c>
    </row>
    <row r="5" spans="1:6">
      <c r="A5">
        <v>4</v>
      </c>
      <c r="B5" t="str">
        <f>IF($A5&gt;мой_склад!$G$11,"",INDEX(мой_склад!A$2:A$10,MATCH($A5,мой_склад!$G$2:$G$10,0)))</f>
        <v>ВГ 10м</v>
      </c>
      <c r="C5" t="str">
        <f>IF($A5&gt;мой_склад!$G$11,"",INDEX(мой_склад!B$2:B$10,MATCH($A5,мой_склад!$G$2:$G$10,0)))</f>
        <v>6”(152 мм )</v>
      </c>
      <c r="D5">
        <f>IF($A5&gt;мой_склад!$G$11,"",INDEX(мой_склад!C$2:C$10,MATCH($A5,мой_склад!$G$2:$G$10,0)))</f>
        <v>1</v>
      </c>
      <c r="E5">
        <f>IF($A5&gt;мой_склад!$G$11,"",INDEX(мой_склад!D$2:D$10,MATCH($A5,мой_склад!$G$2:$G$10,0)))</f>
        <v>20</v>
      </c>
      <c r="F5">
        <f>IF($A5&gt;мой_склад!$G$11,"",INDEX(мой_склад!E$2:E$10,MATCH($A5,мой_склад!$G$2:$G$10,0)))</f>
        <v>20</v>
      </c>
    </row>
    <row r="6" spans="1:6">
      <c r="A6">
        <v>5</v>
      </c>
      <c r="B6" t="str">
        <f>IF($A6&gt;мой_склад!$G$11,"",INDEX(мой_склад!A$2:A$10,MATCH($A6,мой_склад!$G$2:$G$10,0)))</f>
        <v>ВГ 10м</v>
      </c>
      <c r="C6" t="str">
        <f>IF($A6&gt;мой_склад!$G$11,"",INDEX(мой_склад!B$2:B$10,MATCH($A6,мой_склад!$G$2:$G$10,0)))</f>
        <v>6,2”(160 мм )</v>
      </c>
      <c r="D6">
        <f>IF($A6&gt;мой_склад!$G$11,"",INDEX(мой_склад!C$2:C$10,MATCH($A6,мой_склад!$G$2:$G$10,0)))</f>
        <v>2</v>
      </c>
      <c r="E6">
        <f>IF($A6&gt;мой_склад!$G$11,"",INDEX(мой_склад!D$2:D$10,MATCH($A6,мой_склад!$G$2:$G$10,0)))</f>
        <v>24</v>
      </c>
      <c r="F6">
        <f>IF($A6&gt;мой_склад!$G$11,"",INDEX(мой_склад!E$2:E$10,MATCH($A6,мой_склад!$G$2:$G$10,0)))</f>
        <v>48</v>
      </c>
    </row>
    <row r="7" spans="1:6">
      <c r="A7">
        <v>6</v>
      </c>
      <c r="B7" t="str">
        <f>IF($A7&gt;мой_склад!$G$11,"",INDEX(мой_склад!A$2:A$10,MATCH($A7,мой_склад!$G$2:$G$10,0)))</f>
        <v>ВГ 10м</v>
      </c>
      <c r="C7" t="str">
        <f>IF($A7&gt;мой_склад!$G$11,"",INDEX(мой_склад!B$2:B$10,MATCH($A7,мой_склад!$G$2:$G$10,0)))</f>
        <v>12”(305 мм)</v>
      </c>
      <c r="D7">
        <f>IF($A7&gt;мой_склад!$G$11,"",INDEX(мой_склад!C$2:C$10,MATCH($A7,мой_склад!$G$2:$G$10,0)))</f>
        <v>1</v>
      </c>
      <c r="E7">
        <f>IF($A7&gt;мой_склад!$G$11,"",INDEX(мой_склад!D$2:D$10,MATCH($A7,мой_склад!$G$2:$G$10,0)))</f>
        <v>55</v>
      </c>
      <c r="F7">
        <f>IF($A7&gt;мой_склад!$G$11,"",INDEX(мой_склад!E$2:E$10,MATCH($A7,мой_склад!$G$2:$G$10,0)))</f>
        <v>55</v>
      </c>
    </row>
    <row r="8" spans="1:6">
      <c r="A8">
        <v>7</v>
      </c>
      <c r="B8" t="str">
        <f>IF($A8&gt;мой_склад!$G$11,"",INDEX(мой_склад!A$2:A$10,MATCH($A8,мой_склад!$G$2:$G$10,0)))</f>
        <v>ВГ 10м</v>
      </c>
      <c r="C8" t="str">
        <f>IF($A8&gt;мой_склад!$G$11,"",INDEX(мой_склад!B$2:B$10,MATCH($A8,мой_склад!$G$2:$G$10,0)))</f>
        <v>12,5”(315 мм )</v>
      </c>
      <c r="D8">
        <f>IF($A8&gt;мой_склад!$G$11,"",INDEX(мой_склад!C$2:C$10,MATCH($A8,мой_склад!$G$2:$G$10,0)))</f>
        <v>1</v>
      </c>
      <c r="E8">
        <f>IF($A8&gt;мой_склад!$G$11,"",INDEX(мой_склад!D$2:D$10,MATCH($A8,мой_склад!$G$2:$G$10,0)))</f>
        <v>60</v>
      </c>
      <c r="F8">
        <f>IF($A8&gt;мой_склад!$G$11,"",INDEX(мой_склад!E$2:E$10,MATCH($A8,мой_склад!$G$2:$G$10,0)))</f>
        <v>60</v>
      </c>
    </row>
    <row r="9" spans="1:6">
      <c r="A9">
        <v>8</v>
      </c>
      <c r="B9" t="str">
        <f>IF($A9&gt;мой_склад!$G$11,"",INDEX(мой_склад!A$2:A$10,MATCH($A9,мой_склад!$G$2:$G$10,0)))</f>
        <v/>
      </c>
      <c r="C9" t="str">
        <f>IF($A9&gt;мой_склад!$G$11,"",INDEX(мой_склад!B$2:B$10,MATCH($A9,мой_склад!$G$2:$G$10,0)))</f>
        <v/>
      </c>
      <c r="D9" t="str">
        <f>IF($A9&gt;мой_склад!$G$11,"",INDEX(мой_склад!C$2:C$10,MATCH($A9,мой_склад!$G$2:$G$10,0)))</f>
        <v/>
      </c>
      <c r="E9" t="str">
        <f>IF($A9&gt;мой_склад!$G$11,"",INDEX(мой_склад!D$2:D$10,MATCH($A9,мой_склад!$G$2:$G$10,0)))</f>
        <v/>
      </c>
      <c r="F9" t="str">
        <f>IF($A9&gt;мой_склад!$G$11,"",INDEX(мой_склад!E$2:E$10,MATCH($A9,мой_склад!$G$2:$G$10,0)))</f>
        <v/>
      </c>
    </row>
    <row r="10" spans="1:6">
      <c r="A10">
        <v>9</v>
      </c>
      <c r="B10" t="str">
        <f>IF($A10&gt;мой_склад!$G$11,"",INDEX(мой_склад!A$2:A$10,MATCH($A10,мой_склад!$G$2:$G$10,0)))</f>
        <v/>
      </c>
      <c r="C10" t="str">
        <f>IF($A10&gt;мой_склад!$G$11,"",INDEX(мой_склад!B$2:B$10,MATCH($A10,мой_склад!$G$2:$G$10,0)))</f>
        <v/>
      </c>
      <c r="D10" t="str">
        <f>IF($A10&gt;мой_склад!$G$11,"",INDEX(мой_склад!C$2:C$10,MATCH($A10,мой_склад!$G$2:$G$10,0)))</f>
        <v/>
      </c>
      <c r="E10" t="str">
        <f>IF($A10&gt;мой_склад!$G$11,"",INDEX(мой_склад!D$2:D$10,MATCH($A10,мой_склад!$G$2:$G$10,0)))</f>
        <v/>
      </c>
      <c r="F10" t="str">
        <f>IF($A10&gt;мой_склад!$G$11,"",INDEX(мой_склад!E$2:E$10,MATCH($A10,мой_склад!$G$2:$G$10,0)))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мой_склад</vt:lpstr>
      <vt:lpstr>Лист1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</dc:creator>
  <cp:lastModifiedBy>Rustem</cp:lastModifiedBy>
  <dcterms:created xsi:type="dcterms:W3CDTF">2014-04-15T16:13:09Z</dcterms:created>
  <dcterms:modified xsi:type="dcterms:W3CDTF">2014-04-15T18:19:27Z</dcterms:modified>
</cp:coreProperties>
</file>