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285" windowHeight="7200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44525"/>
</workbook>
</file>

<file path=xl/calcChain.xml><?xml version="1.0" encoding="utf-8"?>
<calcChain xmlns="http://schemas.openxmlformats.org/spreadsheetml/2006/main">
  <c r="C5" i="7" l="1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8" i="7"/>
  <c r="B1" i="7"/>
  <c r="F14" i="6"/>
  <c r="F13" i="6"/>
  <c r="F12" i="6"/>
  <c r="F11" i="6"/>
  <c r="F10" i="6"/>
  <c r="F14" i="5"/>
  <c r="F13" i="5"/>
  <c r="F12" i="5"/>
  <c r="F11" i="5"/>
  <c r="F10" i="5"/>
  <c r="C11" i="4"/>
  <c r="D11" i="4" s="1"/>
  <c r="E11" i="4" s="1"/>
  <c r="C10" i="4"/>
  <c r="D10" i="4" s="1"/>
  <c r="E10" i="4" s="1"/>
  <c r="D9" i="4"/>
  <c r="E9" i="4" s="1"/>
  <c r="C9" i="4"/>
  <c r="C8" i="4"/>
  <c r="D8" i="4" s="1"/>
  <c r="E8" i="4" s="1"/>
  <c r="C7" i="4"/>
  <c r="D7" i="4" s="1"/>
  <c r="E7" i="4" s="1"/>
  <c r="E6" i="4"/>
  <c r="D6" i="4"/>
  <c r="C6" i="4"/>
  <c r="C5" i="4"/>
  <c r="D5" i="4" s="1"/>
  <c r="E5" i="4" s="1"/>
  <c r="C4" i="4"/>
  <c r="D4" i="4" s="1"/>
  <c r="E4" i="4" s="1"/>
  <c r="C3" i="4"/>
  <c r="D3" i="4" s="1"/>
  <c r="E3" i="4" s="1"/>
  <c r="C2" i="4"/>
  <c r="D2" i="4" s="1"/>
  <c r="E2" i="4" s="1"/>
  <c r="E3" i="3"/>
  <c r="E4" i="3"/>
  <c r="E5" i="3"/>
  <c r="E6" i="3"/>
  <c r="E7" i="3"/>
  <c r="E8" i="3"/>
  <c r="E9" i="3"/>
  <c r="E10" i="3"/>
  <c r="E11" i="3"/>
  <c r="E2" i="3"/>
  <c r="D3" i="3"/>
  <c r="D4" i="3"/>
  <c r="D5" i="3"/>
  <c r="D6" i="3"/>
  <c r="D7" i="3"/>
  <c r="D8" i="3"/>
  <c r="D9" i="3"/>
  <c r="D10" i="3"/>
  <c r="D11" i="3"/>
  <c r="D2" i="3"/>
  <c r="C3" i="3" l="1"/>
  <c r="C4" i="3"/>
  <c r="C5" i="3"/>
  <c r="C6" i="3"/>
  <c r="C7" i="3"/>
  <c r="C8" i="3"/>
  <c r="C9" i="3"/>
  <c r="C10" i="3"/>
  <c r="C11" i="3"/>
  <c r="C2" i="3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<sst xmlns="http://schemas.openxmlformats.org/spreadsheetml/2006/main" count="125" uniqueCount="73">
  <si>
    <t>Таня</t>
  </si>
  <si>
    <t>Корень(A2)</t>
  </si>
  <si>
    <t>Произвед(B1;C1;C2)</t>
  </si>
  <si>
    <t>Римское(45;0)</t>
  </si>
  <si>
    <t>Округл(1234,567;2)</t>
  </si>
  <si>
    <t>Округл(1234,567;1)</t>
  </si>
  <si>
    <t>Округл(1234,567;0)</t>
  </si>
  <si>
    <t>Округл(1234,567;-1)</t>
  </si>
  <si>
    <t>Округл(1234,567;-2)</t>
  </si>
  <si>
    <t>Произвед(A2;Сумм(B1;C1))</t>
  </si>
  <si>
    <t>Sin(пи()/4)</t>
  </si>
  <si>
    <t>Корень(Произвед(сумм(C1;C2);B1))</t>
  </si>
  <si>
    <t>Сумм(Sin(пи()/4);Cos(пи()/8))</t>
  </si>
  <si>
    <t>Срзнач(A1:C2)</t>
  </si>
  <si>
    <t>Счет(A1:C2)</t>
  </si>
  <si>
    <t>Счетз(A1:C2)</t>
  </si>
  <si>
    <t>Макс(A1:C2)</t>
  </si>
  <si>
    <t>Мин(A1:C2)</t>
  </si>
  <si>
    <t>Товар</t>
  </si>
  <si>
    <t>Стоимость</t>
  </si>
  <si>
    <t>Скидка</t>
  </si>
  <si>
    <t>Стоимость со скидкой</t>
  </si>
  <si>
    <t>Налог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</si>
  <si>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</si>
  <si>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</si>
  <si>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</si>
  <si>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</si>
  <si>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</si>
  <si>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</si>
  <si>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</si>
  <si>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</si>
  <si>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</si>
  <si>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</si>
  <si>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Коэффициент усвоения знаний</t>
  </si>
  <si>
    <t>Балл</t>
  </si>
  <si>
    <t>Отметка</t>
  </si>
  <si>
    <t>От 0 до 15</t>
  </si>
  <si>
    <t>От 16 до 21</t>
  </si>
  <si>
    <t>От 22 до 28</t>
  </si>
  <si>
    <t>29, 30</t>
  </si>
  <si>
    <t>Фамилия, имя студента</t>
  </si>
  <si>
    <t>Задание 1</t>
  </si>
  <si>
    <t>Задание 2</t>
  </si>
  <si>
    <t>Задание 3</t>
  </si>
  <si>
    <t>Сумма баллов</t>
  </si>
  <si>
    <t>Иванов Максим</t>
  </si>
  <si>
    <t>Петров Алексей</t>
  </si>
  <si>
    <t>Сорокин Петр</t>
  </si>
  <si>
    <t>Сидоров Иван</t>
  </si>
  <si>
    <t>Максимов Павел</t>
  </si>
  <si>
    <t>Текущая дата</t>
  </si>
  <si>
    <t>Размер премии</t>
  </si>
  <si>
    <t>№ п/п</t>
  </si>
  <si>
    <t>Фамилия</t>
  </si>
  <si>
    <t xml:space="preserve">Дата рождения </t>
  </si>
  <si>
    <t>Возраст</t>
  </si>
  <si>
    <t>Юбилей</t>
  </si>
  <si>
    <t>Премия</t>
  </si>
  <si>
    <t>Петров</t>
  </si>
  <si>
    <t>Иванов</t>
  </si>
  <si>
    <t>Амур</t>
  </si>
  <si>
    <t>Орлов</t>
  </si>
  <si>
    <t>Фирсов</t>
  </si>
  <si>
    <t>Крылов</t>
  </si>
  <si>
    <t>Даминдаров</t>
  </si>
  <si>
    <t>Павлов</t>
  </si>
  <si>
    <t>Котов</t>
  </si>
  <si>
    <t>Каратаев</t>
  </si>
  <si>
    <t>Шевченко</t>
  </si>
  <si>
    <t>Соколов</t>
  </si>
  <si>
    <t>Елагин</t>
  </si>
  <si>
    <t>Буллер</t>
  </si>
  <si>
    <t>Яшкин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</si>
</sst>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20"/>
    </sheetView>
  </sheetViews>
  <sheetFormatPr defaultRowHeight="15" x14ac:dyDescent="0.25"/>
  <cols>
    <col min="1" max="1" width="46" customWidth="1"/>
    <col min="2" max="2" width="13.28515625" customWidth="1"/>
    <col min="3" max="3" width="12.7109375" customWidth="1"/>
  </cols>
  <sheetData>
    <row r="1" spans="1:3" x14ac:dyDescent="0.25">
      <c r="B1">
        <v>2.5</v>
      </c>
      <c r="C1">
        <v>3</v>
      </c>
    </row>
    <row r="2" spans="1:3" x14ac:dyDescent="0.25">
      <c r="A2">
        <v>18</v>
      </c>
      <c r="B2" t="s">
        <v>0</v>
      </c>
      <c r="C2">
        <v>4</v>
      </c>
    </row>
    <row r="4" spans="1:3" x14ac:dyDescent="0.25">
      <c r="A4" t="s">
        <v>1</v>
      </c>
      <c r="B4">
        <f>SQRT(A2)</f>
        <v>4.2426406871192848</v>
      </c>
    </row>
    <row r="5" spans="1:3" x14ac:dyDescent="0.25">
      <c r="A5" t="s">
        <v>2</v>
      </c>
      <c r="B5">
        <f>PRODUCT(B1,C1,C2)</f>
        <v>30</v>
      </c>
    </row>
    <row r="6" spans="1:3" x14ac:dyDescent="0.25">
      <c r="A6" t="s">
        <v>3</v>
      </c>
      <c r="B6" t="str">
        <f>ROMAN(45,0)</f>
        <v>XLV</v>
      </c>
    </row>
    <row r="7" spans="1:3" x14ac:dyDescent="0.25">
      <c r="A7" t="s">
        <v>4</v>
      </c>
      <c r="B7">
        <f>ROUND(1234.567,2)</f>
        <v>1234.57</v>
      </c>
    </row>
    <row r="8" spans="1:3" x14ac:dyDescent="0.25">
      <c r="A8" t="s">
        <v>5</v>
      </c>
      <c r="B8">
        <f>ROUND(1234.567,1)</f>
        <v>1234.5999999999999</v>
      </c>
    </row>
    <row r="9" spans="1:3" x14ac:dyDescent="0.25">
      <c r="A9" t="s">
        <v>6</v>
      </c>
      <c r="B9">
        <f>ROUND(1234.567,0)</f>
        <v>1235</v>
      </c>
    </row>
    <row r="10" spans="1:3" x14ac:dyDescent="0.25">
      <c r="A10" t="s">
        <v>7</v>
      </c>
      <c r="B10">
        <f>ROUND(1234.567,-1)</f>
        <v>1230</v>
      </c>
    </row>
    <row r="11" spans="1:3" x14ac:dyDescent="0.25">
      <c r="A11" t="s">
        <v>8</v>
      </c>
      <c r="B11">
        <f>ROUND(1234.567,-2)</f>
        <v>1200</v>
      </c>
    </row>
    <row r="12" spans="1:3" x14ac:dyDescent="0.25">
      <c r="A12" t="s">
        <v>9</v>
      </c>
      <c r="B12">
        <f>PRODUCT(A2)+SUM(B1,C1)</f>
        <v>23.5</v>
      </c>
    </row>
    <row r="13" spans="1:3" x14ac:dyDescent="0.25">
      <c r="A13" t="s">
        <v>10</v>
      </c>
      <c r="B13">
        <f>SIN(PI()/4)</f>
        <v>0.70710678118654746</v>
      </c>
    </row>
    <row r="14" spans="1:3" x14ac:dyDescent="0.25">
      <c r="A14" t="s">
        <v>11</v>
      </c>
      <c r="B14">
        <f>SQRT(PRODUCT(SUM(C1,C2),B1))</f>
        <v>4.1833001326703778</v>
      </c>
    </row>
    <row r="15" spans="1:3" x14ac:dyDescent="0.25">
      <c r="A15" t="s">
        <v>12</v>
      </c>
      <c r="B15">
        <f>SUM(SIN(PI()/4),COS(PI()/8))</f>
        <v>1.6309863136978342</v>
      </c>
    </row>
    <row r="16" spans="1:3" x14ac:dyDescent="0.25">
      <c r="A16" t="s">
        <v>13</v>
      </c>
      <c r="B16">
        <f>AVERAGE(A1,C2)</f>
        <v>4</v>
      </c>
    </row>
    <row r="17" spans="1:2" x14ac:dyDescent="0.25">
      <c r="A17" t="s">
        <v>14</v>
      </c>
      <c r="B17">
        <f>COUNT(A1,C2)</f>
        <v>1</v>
      </c>
    </row>
    <row r="18" spans="1:2" x14ac:dyDescent="0.25">
      <c r="A18" t="s">
        <v>15</v>
      </c>
      <c r="B18">
        <f>COUNTA(A1,C2)</f>
        <v>1</v>
      </c>
    </row>
    <row r="19" spans="1:2" x14ac:dyDescent="0.25">
      <c r="A19" t="s">
        <v>16</v>
      </c>
      <c r="B19">
        <f>MAX(A1,C2)</f>
        <v>4</v>
      </c>
    </row>
    <row r="20" spans="1:2" x14ac:dyDescent="0.25">
      <c r="A20" t="s">
        <v>17</v>
      </c>
      <c r="B20">
        <f>MIN(A1,C2)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Formulas="1" workbookViewId="0">
      <selection activeCell="B23" sqref="B23"/>
    </sheetView>
  </sheetViews>
  <sheetFormatPr defaultRowHeight="15" x14ac:dyDescent="0.25"/>
  <cols>
    <col min="1" max="1" width="46" customWidth="1"/>
    <col min="2" max="2" width="13.28515625" customWidth="1"/>
    <col min="3" max="3" width="12.7109375" customWidth="1"/>
  </cols>
  <sheetData>
    <row r="1" spans="1:3" x14ac:dyDescent="0.25">
      <c r="B1">
        <v>2.5</v>
      </c>
      <c r="C1">
        <v>3</v>
      </c>
    </row>
    <row r="2" spans="1:3" x14ac:dyDescent="0.25">
      <c r="A2">
        <v>18</v>
      </c>
      <c r="B2" t="s">
        <v>0</v>
      </c>
      <c r="C2">
        <v>4</v>
      </c>
    </row>
    <row r="4" spans="1:3" x14ac:dyDescent="0.25">
      <c r="A4" t="s">
        <v>1</v>
      </c>
      <c r="B4">
        <f>SQRT(A2)</f>
        <v>4.2426406871192848</v>
      </c>
    </row>
    <row r="5" spans="1:3" x14ac:dyDescent="0.25">
      <c r="A5" t="s">
        <v>2</v>
      </c>
      <c r="B5">
        <f>PRODUCT(B1,C1,C2)</f>
        <v>30</v>
      </c>
    </row>
    <row r="6" spans="1:3" x14ac:dyDescent="0.25">
      <c r="A6" t="s">
        <v>3</v>
      </c>
      <c r="B6" t="str">
        <f>ROMAN(45,0)</f>
        <v>XLV</v>
      </c>
    </row>
    <row r="7" spans="1:3" x14ac:dyDescent="0.25">
      <c r="A7" t="s">
        <v>4</v>
      </c>
      <c r="B7">
        <f>ROUND(1234.567,2)</f>
        <v>1234.57</v>
      </c>
    </row>
    <row r="8" spans="1:3" x14ac:dyDescent="0.25">
      <c r="A8" t="s">
        <v>5</v>
      </c>
      <c r="B8">
        <f>ROUND(1234.567,1)</f>
        <v>1234.5999999999999</v>
      </c>
    </row>
    <row r="9" spans="1:3" x14ac:dyDescent="0.25">
      <c r="A9" t="s">
        <v>6</v>
      </c>
      <c r="B9">
        <f>ROUND(1234.567,0)</f>
        <v>1235</v>
      </c>
    </row>
    <row r="10" spans="1:3" x14ac:dyDescent="0.25">
      <c r="A10" t="s">
        <v>7</v>
      </c>
      <c r="B10">
        <f>ROUND(1234.567,-1)</f>
        <v>1230</v>
      </c>
    </row>
    <row r="11" spans="1:3" x14ac:dyDescent="0.25">
      <c r="A11" t="s">
        <v>8</v>
      </c>
      <c r="B11">
        <f>ROUND(1234.567,-2)</f>
        <v>1200</v>
      </c>
    </row>
    <row r="12" spans="1:3" x14ac:dyDescent="0.25">
      <c r="A12" t="s">
        <v>9</v>
      </c>
      <c r="B12">
        <f>PRODUCT(A2)+SUM(B1,C1)</f>
        <v>23.5</v>
      </c>
    </row>
    <row r="13" spans="1:3" x14ac:dyDescent="0.25">
      <c r="A13" t="s">
        <v>10</v>
      </c>
      <c r="B13">
        <f>SIN(PI()/4)</f>
        <v>0.70710678118654746</v>
      </c>
    </row>
    <row r="14" spans="1:3" x14ac:dyDescent="0.25">
      <c r="A14" t="s">
        <v>11</v>
      </c>
      <c r="B14">
        <f>SQRT(PRODUCT(SUM(C1,C2),B1))</f>
        <v>4.1833001326703778</v>
      </c>
    </row>
    <row r="15" spans="1:3" x14ac:dyDescent="0.25">
      <c r="A15" t="s">
        <v>12</v>
      </c>
      <c r="B15">
        <f>SUM(SIN(PI()/4),COS(PI()/8))</f>
        <v>1.6309863136978342</v>
      </c>
    </row>
    <row r="16" spans="1:3" x14ac:dyDescent="0.25">
      <c r="A16" t="s">
        <v>13</v>
      </c>
      <c r="B16">
        <f>AVERAGE(A1,C2)</f>
        <v>4</v>
      </c>
    </row>
    <row r="17" spans="1:2" x14ac:dyDescent="0.25">
      <c r="A17" t="s">
        <v>14</v>
      </c>
      <c r="B17">
        <f>COUNT(A1,C2)</f>
        <v>1</v>
      </c>
    </row>
    <row r="18" spans="1:2" x14ac:dyDescent="0.25">
      <c r="A18" t="s">
        <v>15</v>
      </c>
      <c r="B18">
        <f>COUNTA(A1,C2)</f>
        <v>1</v>
      </c>
    </row>
    <row r="19" spans="1:2" x14ac:dyDescent="0.25">
      <c r="A19" t="s">
        <v>16</v>
      </c>
      <c r="B19">
        <f>MAX(A1,C2)</f>
        <v>4</v>
      </c>
    </row>
    <row r="20" spans="1:2" x14ac:dyDescent="0.25">
      <c r="A20" t="s">
        <v>17</v>
      </c>
      <c r="B20">
        <f>MIN(A1,C2)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defaultRowHeight="15" x14ac:dyDescent="0.25"/>
  <cols>
    <col min="1" max="1" width="11" customWidth="1"/>
    <col min="2" max="2" width="12.140625" customWidth="1"/>
    <col min="3" max="3" width="11" customWidth="1"/>
    <col min="4" max="4" width="12.85546875" customWidth="1"/>
    <col min="5" max="5" width="10.28515625" customWidth="1"/>
  </cols>
  <sheetData>
    <row r="1" spans="1:5" ht="51" customHeight="1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</row>
    <row r="2" spans="1:5" x14ac:dyDescent="0.25">
      <c r="A2" t="s">
        <v>23</v>
      </c>
      <c r="B2" s="2">
        <v>1500</v>
      </c>
      <c r="C2">
        <f>IF(B2&lt;2000,5%,10%)</f>
        <v>0.05</v>
      </c>
      <c r="D2">
        <f>B2*(1-C2)</f>
        <v>1425</v>
      </c>
      <c r="E2">
        <f>IF((B2-D2)&gt;5000,(B2-D2)*5%,(B2-D2)*2%)</f>
        <v>1.5</v>
      </c>
    </row>
    <row r="3" spans="1:5" x14ac:dyDescent="0.25">
      <c r="A3" t="s">
        <v>24</v>
      </c>
      <c r="B3" s="2">
        <v>5300</v>
      </c>
      <c r="C3">
        <f t="shared" ref="C3:C11" si="0">IF(B3&lt;2000,5%,10%)</f>
        <v>0.1</v>
      </c>
      <c r="D3">
        <f t="shared" ref="D3:D11" si="1">B3*(1-C3)</f>
        <v>4770</v>
      </c>
      <c r="E3">
        <f t="shared" ref="E3:E11" si="2">IF((B3-D3)&gt;5000,(B3-D3)*5%,(B3-D3)*2%)</f>
        <v>10.6</v>
      </c>
    </row>
    <row r="4" spans="1:5" x14ac:dyDescent="0.25">
      <c r="A4" t="s">
        <v>25</v>
      </c>
      <c r="B4" s="2">
        <v>3200</v>
      </c>
      <c r="C4">
        <f t="shared" si="0"/>
        <v>0.1</v>
      </c>
      <c r="D4">
        <f t="shared" si="1"/>
        <v>2880</v>
      </c>
      <c r="E4">
        <f t="shared" si="2"/>
        <v>6.4</v>
      </c>
    </row>
    <row r="5" spans="1:5" x14ac:dyDescent="0.25">
      <c r="A5" t="s">
        <v>26</v>
      </c>
      <c r="B5" s="2">
        <v>4100</v>
      </c>
      <c r="C5">
        <f t="shared" si="0"/>
        <v>0.1</v>
      </c>
      <c r="D5">
        <f t="shared" si="1"/>
        <v>3690</v>
      </c>
      <c r="E5">
        <f t="shared" si="2"/>
        <v>8.1999999999999993</v>
      </c>
    </row>
    <row r="6" spans="1:5" x14ac:dyDescent="0.25">
      <c r="A6" t="s">
        <v>27</v>
      </c>
      <c r="B6" s="2">
        <v>21000</v>
      </c>
      <c r="C6">
        <f t="shared" si="0"/>
        <v>0.1</v>
      </c>
      <c r="D6">
        <f t="shared" si="1"/>
        <v>18900</v>
      </c>
      <c r="E6">
        <f t="shared" si="2"/>
        <v>42</v>
      </c>
    </row>
    <row r="7" spans="1:5" x14ac:dyDescent="0.25">
      <c r="A7" t="s">
        <v>28</v>
      </c>
      <c r="B7" s="2">
        <v>1250</v>
      </c>
      <c r="C7">
        <f t="shared" si="0"/>
        <v>0.05</v>
      </c>
      <c r="D7">
        <f t="shared" si="1"/>
        <v>1187.5</v>
      </c>
      <c r="E7">
        <f t="shared" si="2"/>
        <v>1.25</v>
      </c>
    </row>
    <row r="8" spans="1:5" x14ac:dyDescent="0.25">
      <c r="A8" t="s">
        <v>29</v>
      </c>
      <c r="B8" s="2">
        <v>3650</v>
      </c>
      <c r="C8">
        <f t="shared" si="0"/>
        <v>0.1</v>
      </c>
      <c r="D8">
        <f t="shared" si="1"/>
        <v>3285</v>
      </c>
      <c r="E8">
        <f t="shared" si="2"/>
        <v>7.3</v>
      </c>
    </row>
    <row r="9" spans="1:5" x14ac:dyDescent="0.25">
      <c r="A9" t="s">
        <v>30</v>
      </c>
      <c r="B9" s="2">
        <v>15000</v>
      </c>
      <c r="C9">
        <f t="shared" si="0"/>
        <v>0.1</v>
      </c>
      <c r="D9">
        <f t="shared" si="1"/>
        <v>13500</v>
      </c>
      <c r="E9">
        <f t="shared" si="2"/>
        <v>30</v>
      </c>
    </row>
    <row r="10" spans="1:5" x14ac:dyDescent="0.25">
      <c r="A10" t="s">
        <v>31</v>
      </c>
      <c r="B10" s="2">
        <v>16500</v>
      </c>
      <c r="C10">
        <f t="shared" si="0"/>
        <v>0.1</v>
      </c>
      <c r="D10">
        <f t="shared" si="1"/>
        <v>14850</v>
      </c>
      <c r="E10">
        <f t="shared" si="2"/>
        <v>33</v>
      </c>
    </row>
    <row r="11" spans="1:5" x14ac:dyDescent="0.25">
      <c r="A11" t="s">
        <v>32</v>
      </c>
      <c r="B11" s="2">
        <v>5000</v>
      </c>
      <c r="C11">
        <f t="shared" si="0"/>
        <v>0.1</v>
      </c>
      <c r="D11">
        <f t="shared" si="1"/>
        <v>4500</v>
      </c>
      <c r="E11">
        <f t="shared" si="2"/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Formulas="1" workbookViewId="0">
      <selection activeCell="F17" sqref="F17"/>
    </sheetView>
  </sheetViews>
  <sheetFormatPr defaultRowHeight="15" x14ac:dyDescent="0.25"/>
  <cols>
    <col min="1" max="1" width="11" customWidth="1"/>
    <col min="2" max="2" width="12.140625" customWidth="1"/>
    <col min="3" max="3" width="11" customWidth="1"/>
    <col min="4" max="4" width="12.85546875" customWidth="1"/>
    <col min="5" max="5" width="10.28515625" customWidth="1"/>
  </cols>
  <sheetData>
    <row r="1" spans="1:5" ht="30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</row>
    <row r="2" spans="1:5" x14ac:dyDescent="0.25">
      <c r="A2" t="s">
        <v>23</v>
      </c>
      <c r="B2" s="2">
        <v>1500</v>
      </c>
      <c r="C2">
        <f>IF(B2&lt;2000,5%,10%)</f>
        <v>0.05</v>
      </c>
      <c r="D2">
        <f>B2*(1-C2)</f>
        <v>1425</v>
      </c>
      <c r="E2">
        <f>IF((B2-D2)&gt;5000,(B2-D2)*5%,(B2-D2)*2%)</f>
        <v>1.5</v>
      </c>
    </row>
    <row r="3" spans="1:5" x14ac:dyDescent="0.25">
      <c r="A3" t="s">
        <v>24</v>
      </c>
      <c r="B3" s="2">
        <v>5300</v>
      </c>
      <c r="C3">
        <f t="shared" ref="C3:C11" si="0">IF(B3&lt;2000,5%,10%)</f>
        <v>0.1</v>
      </c>
      <c r="D3">
        <f t="shared" ref="D3:D11" si="1">B3*(1-C3)</f>
        <v>4770</v>
      </c>
      <c r="E3">
        <f t="shared" ref="E3:E11" si="2">IF((B3-D3)&gt;5000,(B3-D3)*5%,(B3-D3)*2%)</f>
        <v>10.6</v>
      </c>
    </row>
    <row r="4" spans="1:5" x14ac:dyDescent="0.25">
      <c r="A4" t="s">
        <v>25</v>
      </c>
      <c r="B4" s="2">
        <v>3200</v>
      </c>
      <c r="C4">
        <f t="shared" si="0"/>
        <v>0.1</v>
      </c>
      <c r="D4">
        <f t="shared" si="1"/>
        <v>2880</v>
      </c>
      <c r="E4">
        <f t="shared" si="2"/>
        <v>6.4</v>
      </c>
    </row>
    <row r="5" spans="1:5" x14ac:dyDescent="0.25">
      <c r="A5" t="s">
        <v>26</v>
      </c>
      <c r="B5" s="2">
        <v>4100</v>
      </c>
      <c r="C5">
        <f t="shared" si="0"/>
        <v>0.1</v>
      </c>
      <c r="D5">
        <f t="shared" si="1"/>
        <v>3690</v>
      </c>
      <c r="E5">
        <f t="shared" si="2"/>
        <v>8.1999999999999993</v>
      </c>
    </row>
    <row r="6" spans="1:5" x14ac:dyDescent="0.25">
      <c r="A6" t="s">
        <v>27</v>
      </c>
      <c r="B6" s="2">
        <v>21000</v>
      </c>
      <c r="C6">
        <f t="shared" si="0"/>
        <v>0.1</v>
      </c>
      <c r="D6">
        <f t="shared" si="1"/>
        <v>18900</v>
      </c>
      <c r="E6">
        <f t="shared" si="2"/>
        <v>42</v>
      </c>
    </row>
    <row r="7" spans="1:5" x14ac:dyDescent="0.25">
      <c r="A7" t="s">
        <v>28</v>
      </c>
      <c r="B7" s="2">
        <v>1250</v>
      </c>
      <c r="C7">
        <f t="shared" si="0"/>
        <v>0.05</v>
      </c>
      <c r="D7">
        <f t="shared" si="1"/>
        <v>1187.5</v>
      </c>
      <c r="E7">
        <f t="shared" si="2"/>
        <v>1.25</v>
      </c>
    </row>
    <row r="8" spans="1:5" x14ac:dyDescent="0.25">
      <c r="A8" t="s">
        <v>29</v>
      </c>
      <c r="B8" s="2">
        <v>3650</v>
      </c>
      <c r="C8">
        <f t="shared" si="0"/>
        <v>0.1</v>
      </c>
      <c r="D8">
        <f t="shared" si="1"/>
        <v>3285</v>
      </c>
      <c r="E8">
        <f t="shared" si="2"/>
        <v>7.3</v>
      </c>
    </row>
    <row r="9" spans="1:5" x14ac:dyDescent="0.25">
      <c r="A9" t="s">
        <v>30</v>
      </c>
      <c r="B9" s="2">
        <v>15000</v>
      </c>
      <c r="C9">
        <f t="shared" si="0"/>
        <v>0.1</v>
      </c>
      <c r="D9">
        <f t="shared" si="1"/>
        <v>13500</v>
      </c>
      <c r="E9">
        <f t="shared" si="2"/>
        <v>30</v>
      </c>
    </row>
    <row r="10" spans="1:5" x14ac:dyDescent="0.25">
      <c r="A10" t="s">
        <v>31</v>
      </c>
      <c r="B10" s="2">
        <v>16500</v>
      </c>
      <c r="C10">
        <f t="shared" si="0"/>
        <v>0.1</v>
      </c>
      <c r="D10">
        <f t="shared" si="1"/>
        <v>14850</v>
      </c>
      <c r="E10">
        <f t="shared" si="2"/>
        <v>33</v>
      </c>
    </row>
    <row r="11" spans="1:5" x14ac:dyDescent="0.25">
      <c r="A11" t="s">
        <v>32</v>
      </c>
      <c r="B11" s="2">
        <v>5000</v>
      </c>
      <c r="C11">
        <f t="shared" si="0"/>
        <v>0.1</v>
      </c>
      <c r="D11">
        <f t="shared" si="1"/>
        <v>4500</v>
      </c>
      <c r="E11">
        <f t="shared" si="2"/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4"/>
    </sheetView>
  </sheetViews>
  <sheetFormatPr defaultRowHeight="15" x14ac:dyDescent="0.25"/>
  <cols>
    <col min="1" max="1" width="18.5703125" customWidth="1"/>
    <col min="2" max="2" width="13.5703125" customWidth="1"/>
    <col min="3" max="3" width="12.5703125" customWidth="1"/>
    <col min="4" max="4" width="13.85546875" customWidth="1"/>
    <col min="5" max="5" width="13.28515625" customWidth="1"/>
    <col min="6" max="6" width="13.85546875" customWidth="1"/>
  </cols>
  <sheetData>
    <row r="1" spans="1:6" x14ac:dyDescent="0.25">
      <c r="A1" s="3" t="s">
        <v>33</v>
      </c>
      <c r="B1" s="3"/>
      <c r="C1" s="3"/>
      <c r="D1" s="3"/>
      <c r="E1" s="3"/>
      <c r="F1" s="3"/>
    </row>
    <row r="2" spans="1:6" ht="15.75" thickBot="1" x14ac:dyDescent="0.3"/>
    <row r="3" spans="1:6" ht="15.75" thickBot="1" x14ac:dyDescent="0.3">
      <c r="A3" s="5" t="s">
        <v>34</v>
      </c>
      <c r="B3" s="5" t="s">
        <v>35</v>
      </c>
    </row>
    <row r="4" spans="1:6" ht="15.75" thickBot="1" x14ac:dyDescent="0.3">
      <c r="A4" s="4" t="s">
        <v>36</v>
      </c>
      <c r="B4" s="6">
        <v>2</v>
      </c>
    </row>
    <row r="5" spans="1:6" ht="15.75" thickBot="1" x14ac:dyDescent="0.3">
      <c r="A5" s="4" t="s">
        <v>37</v>
      </c>
      <c r="B5" s="6">
        <v>3</v>
      </c>
    </row>
    <row r="6" spans="1:6" ht="15.75" thickBot="1" x14ac:dyDescent="0.3">
      <c r="A6" s="4" t="s">
        <v>38</v>
      </c>
      <c r="B6" s="6">
        <v>4</v>
      </c>
    </row>
    <row r="7" spans="1:6" ht="15.75" thickBot="1" x14ac:dyDescent="0.3">
      <c r="A7" s="4" t="s">
        <v>39</v>
      </c>
      <c r="B7" s="6">
        <v>5</v>
      </c>
    </row>
    <row r="8" spans="1:6" ht="15.75" thickBot="1" x14ac:dyDescent="0.3"/>
    <row r="9" spans="1:6" ht="31.5" customHeight="1" thickBot="1" x14ac:dyDescent="0.3">
      <c r="A9" s="8" t="s">
        <v>40</v>
      </c>
      <c r="B9" s="8" t="s">
        <v>41</v>
      </c>
      <c r="C9" s="8" t="s">
        <v>42</v>
      </c>
      <c r="D9" s="8" t="s">
        <v>43</v>
      </c>
      <c r="E9" s="8" t="s">
        <v>44</v>
      </c>
      <c r="F9" s="8" t="s">
        <v>35</v>
      </c>
    </row>
    <row r="10" spans="1:6" ht="15.75" thickBot="1" x14ac:dyDescent="0.3">
      <c r="A10" s="4" t="s">
        <v>45</v>
      </c>
      <c r="B10" s="6">
        <v>8</v>
      </c>
      <c r="C10" s="6">
        <v>5</v>
      </c>
      <c r="D10" s="6">
        <v>8</v>
      </c>
      <c r="E10" s="6">
        <v>21</v>
      </c>
      <c r="F10" s="4" t="str">
        <f>IF(E10&lt;16,"«отметка 2»",IF(E10&lt;22,"«отметка 3»",IF(E10&lt;29,"«отметка 4»","«отметка 5»")))</f>
        <v>«отметка 3»</v>
      </c>
    </row>
    <row r="11" spans="1:6" ht="15.75" thickBot="1" x14ac:dyDescent="0.3">
      <c r="A11" s="4" t="s">
        <v>46</v>
      </c>
      <c r="B11" s="6">
        <v>9</v>
      </c>
      <c r="C11" s="6">
        <v>6</v>
      </c>
      <c r="D11" s="6">
        <v>9</v>
      </c>
      <c r="E11" s="6">
        <v>24</v>
      </c>
      <c r="F11" s="4" t="str">
        <f t="shared" ref="F11:F14" si="0">IF(E11&lt;16,"«отметка 2»",IF(E11&lt;22,"«отметка 3»",IF(E11&lt;29,"«отметка 4»","«отметка 5»")))</f>
        <v>«отметка 4»</v>
      </c>
    </row>
    <row r="12" spans="1:6" ht="15.75" thickBot="1" x14ac:dyDescent="0.3">
      <c r="A12" s="4" t="s">
        <v>47</v>
      </c>
      <c r="B12" s="6">
        <v>7</v>
      </c>
      <c r="C12" s="6">
        <v>4</v>
      </c>
      <c r="D12" s="6">
        <v>7</v>
      </c>
      <c r="E12" s="6">
        <v>18</v>
      </c>
      <c r="F12" s="4" t="str">
        <f t="shared" si="0"/>
        <v>«отметка 3»</v>
      </c>
    </row>
    <row r="13" spans="1:6" ht="15.75" thickBot="1" x14ac:dyDescent="0.3">
      <c r="A13" s="4" t="s">
        <v>48</v>
      </c>
      <c r="B13" s="6">
        <v>10</v>
      </c>
      <c r="C13" s="6">
        <v>9</v>
      </c>
      <c r="D13" s="6">
        <v>10</v>
      </c>
      <c r="E13" s="6">
        <v>29</v>
      </c>
      <c r="F13" s="4" t="str">
        <f t="shared" si="0"/>
        <v>«отметка 5»</v>
      </c>
    </row>
    <row r="14" spans="1:6" ht="15.75" thickBot="1" x14ac:dyDescent="0.3">
      <c r="A14" s="4" t="s">
        <v>49</v>
      </c>
      <c r="B14" s="6">
        <v>6</v>
      </c>
      <c r="C14" s="6">
        <v>8</v>
      </c>
      <c r="D14" s="6">
        <v>9</v>
      </c>
      <c r="E14" s="6">
        <v>23</v>
      </c>
      <c r="F14" s="4" t="str">
        <f t="shared" si="0"/>
        <v>«отметка 4»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Formulas="1" workbookViewId="0">
      <selection activeCell="D19" sqref="D19"/>
    </sheetView>
  </sheetViews>
  <sheetFormatPr defaultRowHeight="15" x14ac:dyDescent="0.25"/>
  <cols>
    <col min="1" max="1" width="18.5703125" customWidth="1"/>
    <col min="2" max="2" width="13.5703125" customWidth="1"/>
    <col min="3" max="3" width="12.5703125" customWidth="1"/>
    <col min="4" max="4" width="13.85546875" customWidth="1"/>
    <col min="5" max="5" width="13.28515625" customWidth="1"/>
    <col min="6" max="6" width="13.85546875" customWidth="1"/>
  </cols>
  <sheetData>
    <row r="1" spans="1:6" x14ac:dyDescent="0.25">
      <c r="A1" s="3" t="s">
        <v>33</v>
      </c>
      <c r="B1" s="3"/>
      <c r="C1" s="3"/>
      <c r="D1" s="3"/>
      <c r="E1" s="3"/>
      <c r="F1" s="3"/>
    </row>
    <row r="2" spans="1:6" ht="15.75" thickBot="1" x14ac:dyDescent="0.3"/>
    <row r="3" spans="1:6" ht="15.75" thickBot="1" x14ac:dyDescent="0.3">
      <c r="A3" s="5" t="s">
        <v>34</v>
      </c>
      <c r="B3" s="5" t="s">
        <v>35</v>
      </c>
    </row>
    <row r="4" spans="1:6" ht="15.75" thickBot="1" x14ac:dyDescent="0.3">
      <c r="A4" s="4" t="s">
        <v>36</v>
      </c>
      <c r="B4" s="6">
        <v>2</v>
      </c>
    </row>
    <row r="5" spans="1:6" ht="15.75" thickBot="1" x14ac:dyDescent="0.3">
      <c r="A5" s="4" t="s">
        <v>37</v>
      </c>
      <c r="B5" s="6">
        <v>3</v>
      </c>
    </row>
    <row r="6" spans="1:6" ht="15.75" thickBot="1" x14ac:dyDescent="0.3">
      <c r="A6" s="4" t="s">
        <v>38</v>
      </c>
      <c r="B6" s="6">
        <v>4</v>
      </c>
    </row>
    <row r="7" spans="1:6" ht="15.75" thickBot="1" x14ac:dyDescent="0.3">
      <c r="A7" s="4" t="s">
        <v>39</v>
      </c>
      <c r="B7" s="6">
        <v>5</v>
      </c>
    </row>
    <row r="8" spans="1:6" ht="15.75" thickBot="1" x14ac:dyDescent="0.3"/>
    <row r="9" spans="1:6" ht="30.75" thickBot="1" x14ac:dyDescent="0.3">
      <c r="A9" s="8" t="s">
        <v>40</v>
      </c>
      <c r="B9" s="8" t="s">
        <v>41</v>
      </c>
      <c r="C9" s="8" t="s">
        <v>42</v>
      </c>
      <c r="D9" s="8" t="s">
        <v>43</v>
      </c>
      <c r="E9" s="8" t="s">
        <v>44</v>
      </c>
      <c r="F9" s="8" t="s">
        <v>35</v>
      </c>
    </row>
    <row r="10" spans="1:6" ht="15.75" thickBot="1" x14ac:dyDescent="0.3">
      <c r="A10" s="4" t="s">
        <v>45</v>
      </c>
      <c r="B10" s="6">
        <v>8</v>
      </c>
      <c r="C10" s="6">
        <v>5</v>
      </c>
      <c r="D10" s="6">
        <v>8</v>
      </c>
      <c r="E10" s="6">
        <v>21</v>
      </c>
      <c r="F10" s="4" t="str">
        <f>IF(E10&lt;16,"«отметка 2»",IF(E10&lt;22,"«отметка 3»",IF(E10&lt;29,"«отметка 4»","«отметка 5»")))</f>
        <v>«отметка 3»</v>
      </c>
    </row>
    <row r="11" spans="1:6" ht="15.75" thickBot="1" x14ac:dyDescent="0.3">
      <c r="A11" s="4" t="s">
        <v>46</v>
      </c>
      <c r="B11" s="6">
        <v>9</v>
      </c>
      <c r="C11" s="6">
        <v>6</v>
      </c>
      <c r="D11" s="6">
        <v>9</v>
      </c>
      <c r="E11" s="6">
        <v>24</v>
      </c>
      <c r="F11" s="4" t="str">
        <f t="shared" ref="F11:F14" si="0">IF(E11&lt;16,"«отметка 2»",IF(E11&lt;22,"«отметка 3»",IF(E11&lt;29,"«отметка 4»","«отметка 5»")))</f>
        <v>«отметка 4»</v>
      </c>
    </row>
    <row r="12" spans="1:6" ht="15.75" thickBot="1" x14ac:dyDescent="0.3">
      <c r="A12" s="4" t="s">
        <v>47</v>
      </c>
      <c r="B12" s="6">
        <v>7</v>
      </c>
      <c r="C12" s="6">
        <v>4</v>
      </c>
      <c r="D12" s="6">
        <v>7</v>
      </c>
      <c r="E12" s="6">
        <v>18</v>
      </c>
      <c r="F12" s="4" t="str">
        <f t="shared" si="0"/>
        <v>«отметка 3»</v>
      </c>
    </row>
    <row r="13" spans="1:6" ht="15.75" thickBot="1" x14ac:dyDescent="0.3">
      <c r="A13" s="4" t="s">
        <v>48</v>
      </c>
      <c r="B13" s="6">
        <v>10</v>
      </c>
      <c r="C13" s="6">
        <v>9</v>
      </c>
      <c r="D13" s="6">
        <v>10</v>
      </c>
      <c r="E13" s="6">
        <v>29</v>
      </c>
      <c r="F13" s="4" t="str">
        <f t="shared" si="0"/>
        <v>«отметка 5»</v>
      </c>
    </row>
    <row r="14" spans="1:6" ht="15.75" thickBot="1" x14ac:dyDescent="0.3">
      <c r="A14" s="4" t="s">
        <v>49</v>
      </c>
      <c r="B14" s="6">
        <v>6</v>
      </c>
      <c r="C14" s="6">
        <v>8</v>
      </c>
      <c r="D14" s="6">
        <v>9</v>
      </c>
      <c r="E14" s="6">
        <v>23</v>
      </c>
      <c r="F14" s="4" t="str">
        <f t="shared" si="0"/>
        <v>«отметка 4»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5" sqref="D5"/>
    </sheetView>
  </sheetViews>
  <sheetFormatPr defaultRowHeight="15" x14ac:dyDescent="0.25"/>
  <cols>
    <col min="1" max="1" width="14.5703125" customWidth="1"/>
    <col min="2" max="2" width="14" customWidth="1"/>
    <col min="3" max="3" width="14.7109375" customWidth="1"/>
    <col min="4" max="4" width="10.140625" bestFit="1" customWidth="1"/>
  </cols>
  <sheetData>
    <row r="1" spans="1:6" x14ac:dyDescent="0.25">
      <c r="A1" t="s">
        <v>50</v>
      </c>
      <c r="B1" s="9">
        <f ca="1">TODAY()</f>
        <v>41763</v>
      </c>
    </row>
    <row r="2" spans="1:6" x14ac:dyDescent="0.25">
      <c r="A2" s="11" t="s">
        <v>51</v>
      </c>
      <c r="B2" s="10">
        <v>1500</v>
      </c>
    </row>
    <row r="3" spans="1:6" ht="15.75" thickBot="1" x14ac:dyDescent="0.3"/>
    <row r="4" spans="1:6" ht="15.75" thickBot="1" x14ac:dyDescent="0.3">
      <c r="A4" s="4" t="s">
        <v>52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</row>
    <row r="5" spans="1:6" ht="15.75" thickBot="1" x14ac:dyDescent="0.3">
      <c r="A5" s="4">
        <v>1</v>
      </c>
      <c r="B5" s="4" t="s">
        <v>58</v>
      </c>
      <c r="C5" s="12">
        <f>DATE(1978,2,3)</f>
        <v>28524</v>
      </c>
      <c r="D5" s="12"/>
      <c r="E5" s="4"/>
      <c r="F5" s="4"/>
    </row>
    <row r="6" spans="1:6" ht="15.75" thickBot="1" x14ac:dyDescent="0.3">
      <c r="A6" s="4">
        <v>2</v>
      </c>
      <c r="B6" s="4" t="s">
        <v>59</v>
      </c>
      <c r="C6" s="12">
        <f>DATE(1978,7,3)</f>
        <v>28674</v>
      </c>
      <c r="D6" s="4"/>
      <c r="E6" s="4"/>
      <c r="F6" s="4"/>
    </row>
    <row r="7" spans="1:6" ht="15.75" thickBot="1" x14ac:dyDescent="0.3">
      <c r="A7" s="4">
        <v>3</v>
      </c>
      <c r="B7" s="4" t="s">
        <v>60</v>
      </c>
      <c r="C7" s="12">
        <f>DATE(1956,6,3)</f>
        <v>20609</v>
      </c>
      <c r="D7" s="4"/>
      <c r="E7" s="4"/>
      <c r="F7" s="4"/>
    </row>
    <row r="8" spans="1:6" ht="15.75" thickBot="1" x14ac:dyDescent="0.3">
      <c r="A8" s="4">
        <v>4</v>
      </c>
      <c r="B8" s="4" t="s">
        <v>61</v>
      </c>
      <c r="C8" s="12">
        <f>DATE(1976,6,8)</f>
        <v>27919</v>
      </c>
      <c r="D8" s="4"/>
      <c r="E8" s="4"/>
      <c r="F8" s="4"/>
    </row>
    <row r="9" spans="1:6" ht="15.75" thickBot="1" x14ac:dyDescent="0.3">
      <c r="A9" s="4">
        <v>5</v>
      </c>
      <c r="B9" s="4" t="s">
        <v>62</v>
      </c>
      <c r="C9" s="12">
        <f>DATE(1986,7,2)</f>
        <v>31595</v>
      </c>
      <c r="D9" s="4"/>
      <c r="E9" s="4"/>
      <c r="F9" s="4"/>
    </row>
    <row r="10" spans="1:6" ht="15.75" thickBot="1" x14ac:dyDescent="0.3">
      <c r="A10" s="4">
        <v>6</v>
      </c>
      <c r="B10" s="4" t="s">
        <v>63</v>
      </c>
      <c r="C10" s="12">
        <f>DATE(1988,2,6)</f>
        <v>32179</v>
      </c>
      <c r="D10" s="4"/>
      <c r="E10" s="4"/>
      <c r="F10" s="4"/>
    </row>
    <row r="11" spans="1:6" ht="15.75" thickBot="1" x14ac:dyDescent="0.3">
      <c r="A11" s="4">
        <v>7</v>
      </c>
      <c r="B11" s="4" t="s">
        <v>64</v>
      </c>
      <c r="C11" s="12">
        <f>DATE(1991,3,5)</f>
        <v>33302</v>
      </c>
      <c r="D11" s="4"/>
      <c r="E11" s="4"/>
      <c r="F11" s="4"/>
    </row>
    <row r="12" spans="1:6" ht="15.75" thickBot="1" x14ac:dyDescent="0.3">
      <c r="A12" s="4">
        <v>8</v>
      </c>
      <c r="B12" s="4" t="s">
        <v>65</v>
      </c>
      <c r="C12" s="12">
        <f>DATE(1967,8,6)</f>
        <v>24690</v>
      </c>
      <c r="D12" s="4"/>
      <c r="E12" s="4"/>
      <c r="F12" s="4"/>
    </row>
    <row r="13" spans="1:6" ht="15.75" thickBot="1" x14ac:dyDescent="0.3">
      <c r="A13" s="4">
        <v>9</v>
      </c>
      <c r="B13" s="4" t="s">
        <v>66</v>
      </c>
      <c r="C13" s="12">
        <f>DATE(1985,9,1)</f>
        <v>31291</v>
      </c>
      <c r="D13" s="4"/>
      <c r="E13" s="4"/>
      <c r="F13" s="4"/>
    </row>
    <row r="14" spans="1:6" ht="15.75" thickBot="1" x14ac:dyDescent="0.3">
      <c r="A14" s="4">
        <v>10</v>
      </c>
      <c r="B14" s="4" t="s">
        <v>67</v>
      </c>
      <c r="C14" s="12">
        <f>DATE(1984,11,3)</f>
        <v>30989</v>
      </c>
      <c r="D14" s="4"/>
      <c r="E14" s="4"/>
      <c r="F14" s="4"/>
    </row>
    <row r="15" spans="1:6" ht="15.75" thickBot="1" x14ac:dyDescent="0.3">
      <c r="A15" s="4">
        <v>11</v>
      </c>
      <c r="B15" s="4" t="s">
        <v>68</v>
      </c>
      <c r="C15" s="12">
        <f>DATE(1986,12,25)</f>
        <v>31771</v>
      </c>
      <c r="D15" s="4"/>
      <c r="E15" s="4"/>
      <c r="F15" s="4"/>
    </row>
    <row r="16" spans="1:6" ht="15.75" thickBot="1" x14ac:dyDescent="0.3">
      <c r="A16" s="4">
        <v>12</v>
      </c>
      <c r="B16" s="4" t="s">
        <v>69</v>
      </c>
      <c r="C16" s="12">
        <f>DATE(1969,11,13)</f>
        <v>25520</v>
      </c>
      <c r="D16" s="4"/>
      <c r="E16" s="4"/>
      <c r="F16" s="4"/>
    </row>
    <row r="17" spans="1:6" ht="15.75" thickBot="1" x14ac:dyDescent="0.3">
      <c r="A17" s="4">
        <v>13</v>
      </c>
      <c r="B17" s="4" t="s">
        <v>70</v>
      </c>
      <c r="C17" s="12">
        <f>DATE(1978,10,27)</f>
        <v>28790</v>
      </c>
      <c r="D17" s="4"/>
      <c r="E17" s="4"/>
      <c r="F17" s="4"/>
    </row>
    <row r="18" spans="1:6" ht="15.75" thickBot="1" x14ac:dyDescent="0.3">
      <c r="A18" s="4">
        <v>14</v>
      </c>
      <c r="B18" s="4" t="s">
        <v>71</v>
      </c>
      <c r="C18" s="12">
        <f>DATE(1987,2,1)</f>
        <v>31809</v>
      </c>
      <c r="D18" s="4"/>
      <c r="E18" s="4"/>
      <c r="F18" s="4"/>
    </row>
    <row r="19" spans="1:6" ht="15.75" thickBot="1" x14ac:dyDescent="0.3">
      <c r="A19" s="4">
        <v>15</v>
      </c>
      <c r="B19" s="4" t="s">
        <v>72</v>
      </c>
      <c r="C19" s="12">
        <f>DATE(1978,9,7)</f>
        <v>28740</v>
      </c>
      <c r="D19" s="4"/>
      <c r="E19" s="4"/>
      <c r="F19" s="4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</sheetData>
  <sortState ref="A5:F5">
    <sortCondition ref="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Daniil</dc:creator>
  <cp:lastModifiedBy>Daniil</cp:lastModifiedBy>
  <dcterms:created xsi:type="dcterms:W3CDTF">2014-05-04T07:53:03Z</dcterms:created>
  <dcterms:modified xsi:type="dcterms:W3CDTF">2014-05-04T12:21:05Z</dcterms:modified>
</cp:coreProperties>
</file>