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6" yWindow="118" windowWidth="16141" windowHeight="10875"/>
  </bookViews>
  <sheets>
    <sheet name="Лист1" sheetId="1" r:id="rId1"/>
  </sheets>
  <definedNames>
    <definedName name="_xlnm._FilterDatabase" localSheetId="0" hidden="1">Лист1!$C$1:$G$7</definedName>
  </definedNames>
  <calcPr calcId="124519"/>
  <fileRecoveryPr repairLoad="1"/>
</workbook>
</file>

<file path=xl/calcChain.xml><?xml version="1.0" encoding="utf-8"?>
<calcChain xmlns="http://schemas.openxmlformats.org/spreadsheetml/2006/main">
  <c r="G22" i="1" a="1"/>
  <c r="G22" s="1"/>
  <c r="F22" a="1"/>
  <c r="F22" s="1"/>
  <c r="G21" a="1"/>
  <c r="G21" s="1"/>
  <c r="F21" a="1"/>
  <c r="F21" s="1"/>
  <c r="G20" a="1"/>
  <c r="G20" s="1"/>
  <c r="F20" a="1"/>
  <c r="F20" s="1"/>
  <c r="G26" a="1"/>
  <c r="G26" s="1"/>
  <c r="F26" a="1"/>
  <c r="F26" s="1"/>
  <c r="G25" a="1"/>
  <c r="G25" s="1"/>
  <c r="F25" a="1"/>
  <c r="F25" s="1"/>
  <c r="G24" a="1"/>
  <c r="G24" s="1"/>
  <c r="F24" a="1"/>
  <c r="F24" s="1"/>
  <c r="F18" a="1"/>
  <c r="F18" s="1"/>
  <c r="G18" a="1"/>
  <c r="G18" s="1"/>
  <c r="G17" a="1"/>
  <c r="G17" s="1"/>
  <c r="G16" a="1"/>
  <c r="G16" s="1"/>
  <c r="F17" a="1"/>
  <c r="F17" s="1"/>
  <c r="F16" a="1"/>
  <c r="F16" s="1"/>
  <c r="D12"/>
  <c r="E12"/>
  <c r="D11"/>
  <c r="E11"/>
  <c r="E10"/>
  <c r="D10"/>
</calcChain>
</file>

<file path=xl/sharedStrings.xml><?xml version="1.0" encoding="utf-8"?>
<sst xmlns="http://schemas.openxmlformats.org/spreadsheetml/2006/main" count="50" uniqueCount="23">
  <si>
    <t>блабла1</t>
  </si>
  <si>
    <t>блабла2</t>
  </si>
  <si>
    <t>блабла3</t>
  </si>
  <si>
    <t>блабла4</t>
  </si>
  <si>
    <t>блабла5</t>
  </si>
  <si>
    <t>блабла6</t>
  </si>
  <si>
    <t>Номер товара</t>
  </si>
  <si>
    <t>Наименование</t>
  </si>
  <si>
    <t>Единиц комплектующих</t>
  </si>
  <si>
    <t>Сумма</t>
  </si>
  <si>
    <t>Скидка</t>
  </si>
  <si>
    <t>Скидка &lt;&gt;0</t>
  </si>
  <si>
    <t>Сумма &lt;&gt; 0</t>
  </si>
  <si>
    <t>Единиц комплектующих&gt;=10</t>
  </si>
  <si>
    <t>Расчет</t>
  </si>
  <si>
    <t>Количество</t>
  </si>
  <si>
    <t>Сумма по столбцу F</t>
  </si>
  <si>
    <t>п. 1</t>
  </si>
  <si>
    <t>п. 2</t>
  </si>
  <si>
    <t>п. 3</t>
  </si>
  <si>
    <t>Наименование="блабла1+блабла2"</t>
  </si>
  <si>
    <t>Наименование="блабла3+блабла6"</t>
  </si>
  <si>
    <t>Наименование="блабла+блабла5"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</si>
</sst>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indexed="9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H26"/>
  <sheetViews>
    <sheetView showGridLines="0" tabSelected="1" workbookViewId="0">
      <selection activeCell="G19" sqref="G19"/>
    </sheetView>
  </sheetViews>
  <sheetFormatPr defaultColWidth="9.09765625" defaultRowHeight="10.25"/>
  <cols>
    <col min="1" max="1" width="3.69921875" style="1" customWidth="1"/>
    <col min="2" max="2" width="4.09765625" style="1" bestFit="1" customWidth="1"/>
    <col min="3" max="3" width="31.8984375" style="4" bestFit="1" customWidth="1"/>
    <col min="4" max="4" width="17.09765625" style="4" bestFit="1" customWidth="1"/>
    <col min="5" max="5" width="26.59765625" style="4" bestFit="1" customWidth="1"/>
    <col min="6" max="6" width="10.69921875" style="4" bestFit="1" customWidth="1"/>
    <col min="7" max="7" width="17.8984375" style="4" bestFit="1" customWidth="1"/>
    <col min="8" max="8" width="9.09765625" style="1"/>
    <col min="9" max="9" width="19.296875" style="1" customWidth="1"/>
    <col min="10" max="10" width="28.3984375" style="1" customWidth="1"/>
    <col min="11" max="16384" width="9.09765625" style="1"/>
  </cols>
  <sheetData>
    <row r="1" spans="2:8">
      <c r="C1" s="8" t="s">
        <v>6</v>
      </c>
      <c r="D1" s="9" t="s">
        <v>7</v>
      </c>
      <c r="E1" s="8" t="s">
        <v>8</v>
      </c>
      <c r="F1" s="8" t="s">
        <v>9</v>
      </c>
      <c r="G1" s="8" t="s">
        <v>10</v>
      </c>
    </row>
    <row r="2" spans="2:8">
      <c r="C2" s="2">
        <v>523</v>
      </c>
      <c r="D2" s="2" t="s">
        <v>0</v>
      </c>
      <c r="E2" s="2">
        <v>2612.4499999999998</v>
      </c>
      <c r="F2" s="2">
        <v>0</v>
      </c>
      <c r="G2" s="2">
        <v>0</v>
      </c>
      <c r="H2" s="3"/>
    </row>
    <row r="3" spans="2:8">
      <c r="C3" s="2">
        <v>615</v>
      </c>
      <c r="D3" s="2" t="s">
        <v>1</v>
      </c>
      <c r="E3" s="2">
        <v>9</v>
      </c>
      <c r="F3" s="2">
        <v>53</v>
      </c>
      <c r="G3" s="2"/>
      <c r="H3" s="3"/>
    </row>
    <row r="4" spans="2:8">
      <c r="C4" s="2">
        <v>312</v>
      </c>
      <c r="D4" s="2" t="s">
        <v>2</v>
      </c>
      <c r="E4" s="2">
        <v>686.63</v>
      </c>
      <c r="F4" s="2">
        <v>0</v>
      </c>
      <c r="G4" s="2">
        <v>23</v>
      </c>
      <c r="H4" s="3"/>
    </row>
    <row r="5" spans="2:8">
      <c r="C5" s="2">
        <v>212</v>
      </c>
      <c r="D5" s="2" t="s">
        <v>3</v>
      </c>
      <c r="E5" s="2">
        <v>10</v>
      </c>
      <c r="F5" s="2">
        <v>0</v>
      </c>
      <c r="G5" s="2">
        <v>0</v>
      </c>
      <c r="H5" s="3"/>
    </row>
    <row r="6" spans="2:8">
      <c r="C6" s="2">
        <v>200</v>
      </c>
      <c r="D6" s="2" t="s">
        <v>4</v>
      </c>
      <c r="E6" s="2">
        <v>3514.59</v>
      </c>
      <c r="F6" s="2">
        <v>64</v>
      </c>
      <c r="G6" s="2"/>
      <c r="H6" s="3"/>
    </row>
    <row r="7" spans="2:8">
      <c r="C7" s="2">
        <v>698</v>
      </c>
      <c r="D7" s="2" t="s">
        <v>5</v>
      </c>
      <c r="E7" s="2">
        <v>2279.9499999999998</v>
      </c>
      <c r="F7" s="2"/>
      <c r="G7" s="2"/>
      <c r="H7" s="3"/>
    </row>
    <row r="9" spans="2:8">
      <c r="C9" s="6" t="s">
        <v>14</v>
      </c>
      <c r="D9" s="6" t="s">
        <v>15</v>
      </c>
      <c r="E9" s="6" t="s">
        <v>16</v>
      </c>
    </row>
    <row r="10" spans="2:8">
      <c r="B10" s="1" t="s">
        <v>17</v>
      </c>
      <c r="C10" s="5" t="s">
        <v>13</v>
      </c>
      <c r="D10" s="18">
        <f>COUNTIF(E1:E7,"&gt;=10")*COUNTIF(C1:C7,523)*COUNTIF(C1:C7,615)</f>
        <v>5</v>
      </c>
      <c r="E10" s="18">
        <f>SUMIF(E1:E7,"&gt;=10",F1:F7)</f>
        <v>64</v>
      </c>
    </row>
    <row r="11" spans="2:8">
      <c r="B11" s="1" t="s">
        <v>18</v>
      </c>
      <c r="C11" s="5" t="s">
        <v>12</v>
      </c>
      <c r="D11" s="18">
        <f>COUNTIFS(E1:E7,"&lt;10",F1:F7,"&gt;0")</f>
        <v>1</v>
      </c>
      <c r="E11" s="18">
        <f>SUMIFS(F1:F7,E1:E7,"&lt;10",F1:F7,"&gt;0")</f>
        <v>53</v>
      </c>
    </row>
    <row r="12" spans="2:8">
      <c r="B12" s="1" t="s">
        <v>19</v>
      </c>
      <c r="C12" s="5" t="s">
        <v>11</v>
      </c>
      <c r="D12" s="18">
        <f>COUNTIFS(G1:G7,"&gt;0",F1:F7,"=0",E1:E7,"&lt;10")</f>
        <v>0</v>
      </c>
      <c r="E12" s="18">
        <f>SUMIFS(G1:G7,G1:G7,"&gt;0",F1:F7,"=0",E1:E7,"&lt;10")</f>
        <v>0</v>
      </c>
    </row>
    <row r="14" spans="2:8" ht="10.75" thickBot="1"/>
    <row r="15" spans="2:8">
      <c r="C15" s="15" t="s">
        <v>20</v>
      </c>
      <c r="D15" s="10"/>
      <c r="E15" s="11" t="s">
        <v>14</v>
      </c>
      <c r="F15" s="11" t="s">
        <v>15</v>
      </c>
      <c r="G15" s="12" t="s">
        <v>16</v>
      </c>
    </row>
    <row r="16" spans="2:8">
      <c r="C16" s="16"/>
      <c r="D16" s="7" t="s">
        <v>17</v>
      </c>
      <c r="E16" s="5" t="s">
        <v>13</v>
      </c>
      <c r="F16" s="18">
        <f t="array" ref="F16">SUM(COUNTIFS($E$1:E7,"&lt;10",$D$1:D7,MID(C15,FIND({"""","+"},C15)+1,FIND({"+",""""},C15,FIND({"""","+"},C15))-FIND({"""","+"},C15,FIND({"""","+"},C15))-1)))</f>
        <v>1</v>
      </c>
      <c r="G16" s="19">
        <f t="array" ref="G16">SUM(SUMIFS($F$1:F7,$E$1:E7,"&gt;=10",$D$1:D7,MID(C15,FIND({"""","+"},C15)+1,FIND({"+",""""},C15,FIND({"""","+"},C15))-FIND({"""","+"},C15,FIND({"""","+"},C15))-1)))</f>
        <v>0</v>
      </c>
    </row>
    <row r="17" spans="3:7">
      <c r="C17" s="16"/>
      <c r="D17" s="7" t="s">
        <v>18</v>
      </c>
      <c r="E17" s="5" t="s">
        <v>12</v>
      </c>
      <c r="F17" s="18">
        <f t="array" ref="F17">SUM(COUNTIFS($E$1:E7,"&lt;10",$F$1:F7,"&gt;0",$D$1:D7,MID(C15,FIND({"""","+"},C15)+1,FIND({"+",""""},C15,FIND({"""","+"},C15))-FIND({"""","+"},C15,FIND({"""","+"},C15))-1)))</f>
        <v>1</v>
      </c>
      <c r="G17" s="19">
        <f t="array" ref="G17">SUM(SUMIFS($F$1:F7,$D$1:D7,MID(C15,FIND({"""","+"},C15)+1,FIND({"+",""""},C15,FIND({"""","+"},C15))-FIND({"""","+"},C15,FIND({"""","+"},C15))-1),$E$1:E7,"&lt;10",$F$1:F7,"&gt;0"))</f>
        <v>53</v>
      </c>
    </row>
    <row r="18" spans="3:7" ht="10.75" thickBot="1">
      <c r="C18" s="17"/>
      <c r="D18" s="13" t="s">
        <v>19</v>
      </c>
      <c r="E18" s="14" t="s">
        <v>11</v>
      </c>
      <c r="F18" s="20">
        <f t="array" ref="F18">SUM(COUNTIFS($D$1:D7,MID(C15,FIND({"""","+"},C15)+1,FIND({"+",""""},C15,FIND({"""","+"},C15))-FIND({"""","+"},C15,FIND({"""","+"},C15))-1),$G$1:G7,"&gt;0",$F$1:F7,"=0",$E$1:E7,"&lt;10"))</f>
        <v>0</v>
      </c>
      <c r="G18" s="21">
        <f t="array" ref="G18">SUM(SUMIFS($G$1:G7,$D$1:D7,MID(C15,FIND({"""","+"},C15)+1,FIND({"+",""""},C15,FIND({"""","+"},C15))-FIND({"""","+"},C15,FIND({"""","+"},C15))-1),$G$1:G7,"&gt;0",$F$1:F7,"=0",$E$1:E7,"&lt;10"))</f>
        <v>0</v>
      </c>
    </row>
    <row r="19" spans="3:7">
      <c r="C19" s="15" t="s">
        <v>21</v>
      </c>
      <c r="D19" s="10"/>
      <c r="E19" s="11" t="s">
        <v>14</v>
      </c>
      <c r="F19" s="11" t="s">
        <v>15</v>
      </c>
      <c r="G19" s="12" t="s">
        <v>16</v>
      </c>
    </row>
    <row r="20" spans="3:7">
      <c r="C20" s="16"/>
      <c r="D20" s="7" t="s">
        <v>17</v>
      </c>
      <c r="E20" s="5" t="s">
        <v>13</v>
      </c>
      <c r="F20" s="18">
        <f t="array" ref="F20">SUM(COUNTIFS($E$1:E7,"&lt;10",$D$1:D7,MID(C19,FIND({"""","+"},C19)+1,FIND({"+",""""},C19,FIND({"""","+"},C19))-FIND({"""","+"},C19,FIND({"""","+"},C19))-1)))</f>
        <v>0</v>
      </c>
      <c r="G20" s="19">
        <f t="array" ref="G20">SUM(SUMIFS($F$1:F7,$E$1:E7,"&gt;=10",$D$1:D7,MID(C19,FIND({"""","+"},C19)+1,FIND({"+",""""},C19,FIND({"""","+"},C19))-FIND({"""","+"},C19,FIND({"""","+"},C19))-1)))</f>
        <v>0</v>
      </c>
    </row>
    <row r="21" spans="3:7">
      <c r="C21" s="16"/>
      <c r="D21" s="7" t="s">
        <v>18</v>
      </c>
      <c r="E21" s="5" t="s">
        <v>12</v>
      </c>
      <c r="F21" s="18">
        <f t="array" ref="F21">SUM(COUNTIFS($E$1:E7,"&lt;10",$F$1:F7,"&gt;0",$D$1:D7,MID(C19,FIND({"""","+"},C19)+1,FIND({"+",""""},C19,FIND({"""","+"},C19))-FIND({"""","+"},C19,FIND({"""","+"},C19))-1)))</f>
        <v>0</v>
      </c>
      <c r="G21" s="19">
        <f t="array" ref="G21">SUM(SUMIFS($F$1:F7,$D$1:D7,MID(C19,FIND({"""","+"},C19)+1,FIND({"+",""""},C19,FIND({"""","+"},C19))-FIND({"""","+"},C19,FIND({"""","+"},C19))-1),$E$1:E7,"&lt;10",$F$1:F7,"&gt;0"))</f>
        <v>0</v>
      </c>
    </row>
    <row r="22" spans="3:7" ht="10.75" thickBot="1">
      <c r="C22" s="17"/>
      <c r="D22" s="13" t="s">
        <v>19</v>
      </c>
      <c r="E22" s="14" t="s">
        <v>11</v>
      </c>
      <c r="F22" s="20">
        <f t="array" ref="F22">SUM(COUNTIFS($D$1:D7,MID(C19,FIND({"""","+"},C19)+1,FIND({"+",""""},C19,FIND({"""","+"},C19))-FIND({"""","+"},C19,FIND({"""","+"},C19))-1),$G$1:G7,"&gt;0",$F$1:F7,"=0",$E$1:E7,"&lt;10"))</f>
        <v>0</v>
      </c>
      <c r="G22" s="21">
        <f t="array" ref="G22">SUM(SUMIFS($G$1:G7,$D$1:D7,MID(C19,FIND({"""","+"},C19)+1,FIND({"+",""""},C19,FIND({"""","+"},C19))-FIND({"""","+"},C19,FIND({"""","+"},C19))-1),$G$1:G7,"&gt;0",$F$1:F7,"=0",$E$1:E7,"&lt;10"))</f>
        <v>0</v>
      </c>
    </row>
    <row r="23" spans="3:7">
      <c r="C23" s="15" t="s">
        <v>22</v>
      </c>
      <c r="D23" s="10"/>
      <c r="E23" s="11" t="s">
        <v>14</v>
      </c>
      <c r="F23" s="11" t="s">
        <v>15</v>
      </c>
      <c r="G23" s="12" t="s">
        <v>16</v>
      </c>
    </row>
    <row r="24" spans="3:7">
      <c r="C24" s="16"/>
      <c r="D24" s="7" t="s">
        <v>17</v>
      </c>
      <c r="E24" s="5" t="s">
        <v>13</v>
      </c>
      <c r="F24" s="18">
        <f t="array" ref="F24">SUM(COUNTIFS($E$1:E15,"&lt;10",$D$1:D15,MID(C23,FIND({"""","+"},C23)+1,FIND({"+",""""},C23,FIND({"""","+"},C23))-FIND({"""","+"},C23,FIND({"""","+"},C23))-1)))</f>
        <v>0</v>
      </c>
      <c r="G24" s="19">
        <f t="array" ref="G24">SUM(SUMIFS($F$1:F15,$E$1:E15,"&gt;=10",$D$1:D15,MID(C23,FIND({"""","+"},C23)+1,FIND({"+",""""},C23,FIND({"""","+"},C23))-FIND({"""","+"},C23,FIND({"""","+"},C23))-1)))</f>
        <v>64</v>
      </c>
    </row>
    <row r="25" spans="3:7">
      <c r="C25" s="16"/>
      <c r="D25" s="7" t="s">
        <v>18</v>
      </c>
      <c r="E25" s="5" t="s">
        <v>12</v>
      </c>
      <c r="F25" s="18">
        <f t="array" ref="F25">SUM(COUNTIFS($E$1:E15,"&lt;10",$F$1:F15,"&gt;0",$D$1:D15,MID(C23,FIND({"""","+"},C23)+1,FIND({"+",""""},C23,FIND({"""","+"},C23))-FIND({"""","+"},C23,FIND({"""","+"},C23))-1)))</f>
        <v>0</v>
      </c>
      <c r="G25" s="19">
        <f t="array" ref="G25">SUM(SUMIFS($F$1:F15,$D$1:D15,MID(C23,FIND({"""","+"},C23)+1,FIND({"+",""""},C23,FIND({"""","+"},C23))-FIND({"""","+"},C23,FIND({"""","+"},C23))-1),$E$1:E15,"&lt;10",$F$1:F15,"&gt;0"))</f>
        <v>0</v>
      </c>
    </row>
    <row r="26" spans="3:7" ht="10.75" thickBot="1">
      <c r="C26" s="17"/>
      <c r="D26" s="13" t="s">
        <v>19</v>
      </c>
      <c r="E26" s="14" t="s">
        <v>11</v>
      </c>
      <c r="F26" s="20">
        <f t="array" ref="F26">SUM(COUNTIFS($D$1:D15,MID(C23,FIND({"""","+"},C23)+1,FIND({"+",""""},C23,FIND({"""","+"},C23))-FIND({"""","+"},C23,FIND({"""","+"},C23))-1),$G$1:G15,"&gt;0",$F$1:F15,"=0",$E$1:E15,"&lt;10"))</f>
        <v>0</v>
      </c>
      <c r="G26" s="21">
        <f t="array" ref="G26">SUM(SUMIFS($G$1:G15,$D$1:D15,MID(C23,FIND({"""","+"},C23)+1,FIND({"+",""""},C23,FIND({"""","+"},C23))-FIND({"""","+"},C23,FIND({"""","+"},C23))-1),$G$1:G15,"&gt;0",$F$1:F15,"=0",$E$1:E15,"&lt;10"))</f>
        <v>0</v>
      </c>
    </row>
  </sheetData>
  <autoFilter ref="C1:G7"/>
  <mergeCells count="3">
    <mergeCell ref="C15:C18"/>
    <mergeCell ref="C19:C22"/>
    <mergeCell ref="C23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w00t</dc:creator>
  <cp:lastModifiedBy>AMINOS</cp:lastModifiedBy>
  <dcterms:created xsi:type="dcterms:W3CDTF">2014-05-11T20:00:02Z</dcterms:created>
  <dcterms:modified xsi:type="dcterms:W3CDTF">2014-05-12T01:10:46Z</dcterms:modified>
</cp:coreProperties>
</file>