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2"/>
  </bookViews>
  <sheets>
    <sheet name="Ввод данных" sheetId="1" r:id="rId1"/>
    <sheet name="Ремонт фасада" sheetId="2" r:id="rId2"/>
    <sheet name="Ремонт кровли" sheetId="3" r:id="rId3"/>
  </sheets>
  <calcPr calcId="145621"/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1" i="1"/>
  <c r="O12" i="1"/>
  <c r="O13" i="1"/>
  <c r="O14" i="1"/>
  <c r="O15" i="1"/>
  <c r="O16" i="1"/>
  <c r="O17" i="1"/>
  <c r="O11" i="1"/>
  <c r="N12" i="1"/>
  <c r="N13" i="1"/>
  <c r="N14" i="1"/>
  <c r="N15" i="1"/>
  <c r="N16" i="1"/>
  <c r="N17" i="1"/>
  <c r="M12" i="1"/>
  <c r="M13" i="1"/>
  <c r="M14" i="1"/>
  <c r="M15" i="1"/>
  <c r="M16" i="1"/>
  <c r="M17" i="1"/>
  <c r="N11" i="1"/>
  <c r="M11" i="1"/>
  <c r="L12" i="1"/>
  <c r="S12" i="1" s="1"/>
  <c r="L13" i="1"/>
  <c r="S13" i="1" s="1"/>
  <c r="L14" i="1"/>
  <c r="S14" i="1" s="1"/>
  <c r="L15" i="1"/>
  <c r="S15" i="1" s="1"/>
  <c r="L16" i="1"/>
  <c r="S16" i="1" s="1"/>
  <c r="L17" i="1"/>
  <c r="S17" i="1" s="1"/>
  <c r="L11" i="1"/>
  <c r="S11" i="1" s="1"/>
  <c r="K12" i="1"/>
  <c r="K13" i="1"/>
  <c r="K14" i="1"/>
  <c r="K15" i="1"/>
  <c r="K16" i="1"/>
  <c r="K17" i="1"/>
  <c r="K11" i="1"/>
  <c r="Q17" i="1" l="1"/>
  <c r="R17" i="1" s="1"/>
  <c r="Q15" i="1"/>
  <c r="R15" i="1" s="1"/>
  <c r="Q13" i="1"/>
  <c r="R13" i="1" s="1"/>
  <c r="Q11" i="1"/>
  <c r="R11" i="1" s="1"/>
  <c r="Q16" i="1"/>
  <c r="R16" i="1" s="1"/>
  <c r="Q14" i="1"/>
  <c r="R14" i="1" s="1"/>
  <c r="Q12" i="1"/>
  <c r="R12" i="1" s="1"/>
  <c r="M5" i="1" l="1"/>
  <c r="L5" i="1"/>
  <c r="H5" i="1"/>
  <c r="N5" i="1" l="1"/>
  <c r="K5" i="1"/>
  <c r="J5" i="1"/>
  <c r="O5" i="1"/>
  <c r="G5" i="1"/>
  <c r="I5" i="1" l="1"/>
</calcChain>
</file>

<file path=xl/sharedStrings.xml><?xml version="1.0" encoding="utf-8"?>
<sst xmlns="http://schemas.openxmlformats.org/spreadsheetml/2006/main" count="858" uniqueCount="509">
  <si>
    <t>Наименование помещений</t>
  </si>
  <si>
    <t>Размер помещения</t>
  </si>
  <si>
    <r>
      <t>H</t>
    </r>
    <r>
      <rPr>
        <sz val="8"/>
        <rFont val="Arial Cyr"/>
        <charset val="204"/>
      </rPr>
      <t xml:space="preserve"> (высота помеще-ния), м</t>
    </r>
  </si>
  <si>
    <r>
      <t>Р</t>
    </r>
    <r>
      <rPr>
        <sz val="8"/>
        <rFont val="Arial Cyr"/>
        <charset val="204"/>
      </rPr>
      <t xml:space="preserve"> (пери-метр), м</t>
    </r>
  </si>
  <si>
    <t>Оконные проемы</t>
  </si>
  <si>
    <t>Дверные проемы</t>
  </si>
  <si>
    <r>
      <t>B</t>
    </r>
    <r>
      <rPr>
        <sz val="8"/>
        <rFont val="Arial Cyr"/>
        <charset val="204"/>
      </rPr>
      <t xml:space="preserve"> (ширина), м</t>
    </r>
  </si>
  <si>
    <r>
      <t>L</t>
    </r>
    <r>
      <rPr>
        <sz val="8"/>
        <rFont val="Arial Cyr"/>
        <charset val="204"/>
      </rPr>
      <t xml:space="preserve">   (длина), м</t>
    </r>
  </si>
  <si>
    <t>Тип 1</t>
  </si>
  <si>
    <t>Тип 2</t>
  </si>
  <si>
    <t>Тип 3</t>
  </si>
  <si>
    <r>
      <t>N1</t>
    </r>
    <r>
      <rPr>
        <sz val="8"/>
        <rFont val="Arial Cyr"/>
        <charset val="204"/>
      </rPr>
      <t>, шт</t>
    </r>
  </si>
  <si>
    <r>
      <t>A1</t>
    </r>
    <r>
      <rPr>
        <sz val="8"/>
        <rFont val="Arial Cyr"/>
        <charset val="204"/>
      </rPr>
      <t>, (ши-рина), м</t>
    </r>
  </si>
  <si>
    <r>
      <t>H1</t>
    </r>
    <r>
      <rPr>
        <sz val="8"/>
        <rFont val="Arial Cyr"/>
        <charset val="204"/>
      </rPr>
      <t>, (вы-сота), м</t>
    </r>
  </si>
  <si>
    <r>
      <t>B1</t>
    </r>
    <r>
      <rPr>
        <sz val="8"/>
        <rFont val="Arial Cyr"/>
        <charset val="204"/>
      </rPr>
      <t xml:space="preserve"> (ши-рина откоса) м</t>
    </r>
  </si>
  <si>
    <r>
      <t>N2</t>
    </r>
    <r>
      <rPr>
        <sz val="8"/>
        <rFont val="Arial Cyr"/>
        <charset val="204"/>
      </rPr>
      <t>, шт</t>
    </r>
  </si>
  <si>
    <r>
      <t>A2</t>
    </r>
    <r>
      <rPr>
        <sz val="8"/>
        <rFont val="Arial Cyr"/>
        <charset val="204"/>
      </rPr>
      <t>, (ши-рина), м</t>
    </r>
  </si>
  <si>
    <r>
      <t>H2</t>
    </r>
    <r>
      <rPr>
        <sz val="8"/>
        <rFont val="Arial Cyr"/>
        <charset val="204"/>
      </rPr>
      <t>, (вы-сота), м</t>
    </r>
  </si>
  <si>
    <r>
      <t>B2</t>
    </r>
    <r>
      <rPr>
        <sz val="8"/>
        <rFont val="Arial Cyr"/>
        <charset val="204"/>
      </rPr>
      <t xml:space="preserve"> (ши-рина откоса) м</t>
    </r>
  </si>
  <si>
    <t>N3, шт</t>
  </si>
  <si>
    <t>A3, (ши-рина), м</t>
  </si>
  <si>
    <t>H3, (вы-сота), м</t>
  </si>
  <si>
    <t>B3 (ши-рина откоса) м</t>
  </si>
  <si>
    <r>
      <t xml:space="preserve">№ </t>
    </r>
    <r>
      <rPr>
        <sz val="7"/>
        <rFont val="Arial Cyr"/>
        <charset val="204"/>
      </rPr>
      <t>смежного помещения</t>
    </r>
  </si>
  <si>
    <t>Кабинет СДТУ</t>
  </si>
  <si>
    <t>Наименование здания</t>
  </si>
  <si>
    <t>Размер здания</t>
  </si>
  <si>
    <t>Здание ОПУ</t>
  </si>
  <si>
    <t>Плиты из минеральной ваты на синтетическом связующем М-125 (ГОСТ 9573-82)</t>
  </si>
  <si>
    <t>м3</t>
  </si>
  <si>
    <t>т</t>
  </si>
  <si>
    <t>100 м2 кровли</t>
  </si>
  <si>
    <t>1 т конструкций</t>
  </si>
  <si>
    <t>100 м2 окрашиваемой поверхности</t>
  </si>
  <si>
    <t>100 м2</t>
  </si>
  <si>
    <t>№ п/п</t>
  </si>
  <si>
    <t>Аккумуляторная</t>
  </si>
  <si>
    <t>Кабинет телемех</t>
  </si>
  <si>
    <t>Кислотная</t>
  </si>
  <si>
    <t>Склад</t>
  </si>
  <si>
    <t>Коридор 1</t>
  </si>
  <si>
    <t>Коридор 2</t>
  </si>
  <si>
    <t>Пушкино. Здание ОПУ. Ввод данных</t>
  </si>
  <si>
    <t>Ввод данных по помещениям.</t>
  </si>
  <si>
    <t>Таблица  работ.</t>
  </si>
  <si>
    <t xml:space="preserve">                           Раздел 1. Кровля</t>
  </si>
  <si>
    <t>100 м2 утепляемого покрытия</t>
  </si>
  <si>
    <t>100 м2 изолируемой поверхности</t>
  </si>
  <si>
    <t>Сверление в железобетонных конструкциях вертикальных отверстий глубиной 200 мм  (300мм) диаметром  до 20 мм</t>
  </si>
  <si>
    <t>100 отверстий</t>
  </si>
  <si>
    <t>ГЭСНр 58-20-5</t>
  </si>
  <si>
    <t>Смена обделок из листовой стали, примыканий к каменным стенам</t>
  </si>
  <si>
    <t>100 м</t>
  </si>
  <si>
    <t>1.</t>
  </si>
  <si>
    <r>
      <t>H</t>
    </r>
    <r>
      <rPr>
        <sz val="8"/>
        <rFont val="Arial Cyr"/>
        <charset val="204"/>
      </rPr>
      <t xml:space="preserve"> (высота лицевой стороны фасада), м</t>
    </r>
  </si>
  <si>
    <r>
      <t>H</t>
    </r>
    <r>
      <rPr>
        <sz val="8"/>
        <rFont val="Arial Cyr"/>
        <charset val="204"/>
      </rPr>
      <t xml:space="preserve"> (высота торцевой стороны фасада), м</t>
    </r>
  </si>
  <si>
    <r>
      <t xml:space="preserve">S,                     </t>
    </r>
    <r>
      <rPr>
        <sz val="8"/>
        <rFont val="Arial Cyr"/>
        <charset val="204"/>
      </rPr>
      <t>(площадь оконных откосов), м2</t>
    </r>
  </si>
  <si>
    <r>
      <t xml:space="preserve">S,                </t>
    </r>
    <r>
      <rPr>
        <sz val="8"/>
        <rFont val="Arial Cyr"/>
        <charset val="204"/>
      </rPr>
      <t>( общая площадь оконных проемов), м2</t>
    </r>
  </si>
  <si>
    <r>
      <t xml:space="preserve">S,                    </t>
    </r>
    <r>
      <rPr>
        <sz val="8"/>
        <rFont val="Arial Cyr"/>
        <charset val="204"/>
      </rPr>
      <t>( общая площадь дверных проемов), м2</t>
    </r>
  </si>
  <si>
    <r>
      <t xml:space="preserve">S,                    </t>
    </r>
    <r>
      <rPr>
        <sz val="8"/>
        <rFont val="Arial Cyr"/>
        <charset val="204"/>
      </rPr>
      <t>(площадь дверных откосов), м2</t>
    </r>
  </si>
  <si>
    <r>
      <t xml:space="preserve">S,                </t>
    </r>
    <r>
      <rPr>
        <sz val="8"/>
        <rFont val="Arial Cyr"/>
        <charset val="204"/>
      </rPr>
      <t>( общая площадь оконных и дверных откосов), м2</t>
    </r>
  </si>
  <si>
    <r>
      <t xml:space="preserve">S, </t>
    </r>
    <r>
      <rPr>
        <sz val="8"/>
        <rFont val="Arial Cyr"/>
        <charset val="204"/>
      </rPr>
      <t>(общая пло-щадь пола), м2</t>
    </r>
  </si>
  <si>
    <r>
      <t xml:space="preserve">S,              </t>
    </r>
    <r>
      <rPr>
        <sz val="8"/>
        <rFont val="Arial Cyr"/>
        <charset val="204"/>
      </rPr>
      <t>( площадь стен за вычетом оконных и дверных проемов), м2</t>
    </r>
  </si>
  <si>
    <r>
      <t xml:space="preserve">S,              </t>
    </r>
    <r>
      <rPr>
        <sz val="8"/>
        <rFont val="Arial Cyr"/>
        <charset val="204"/>
      </rPr>
      <t>( общая площадь стен), м2</t>
    </r>
  </si>
  <si>
    <r>
      <t xml:space="preserve">S, </t>
    </r>
    <r>
      <rPr>
        <sz val="8"/>
        <rFont val="Arial Cyr"/>
        <charset val="204"/>
      </rPr>
      <t>(пло-щадь), м2</t>
    </r>
  </si>
  <si>
    <t>S оконных проемов м2</t>
  </si>
  <si>
    <t>S дверных проемов м2</t>
  </si>
  <si>
    <t>S оконных откосов м2</t>
  </si>
  <si>
    <t>S дверных откосов м2</t>
  </si>
  <si>
    <t>S оконных и дверных откосов м2</t>
  </si>
  <si>
    <t>S стен м2</t>
  </si>
  <si>
    <t>S потолков м2</t>
  </si>
  <si>
    <t>L плинтуса (напольн.) м</t>
  </si>
  <si>
    <t>Р (потолочн. плинтус) м</t>
  </si>
  <si>
    <t>S пола за вычетом площади пола занятого оборудованием, м2</t>
  </si>
  <si>
    <t xml:space="preserve">Размер оборудования установленного на полу </t>
  </si>
  <si>
    <t>Размер оборудования установленного на стене</t>
  </si>
  <si>
    <t>H  (высота), м</t>
  </si>
  <si>
    <t>Количество , шт.</t>
  </si>
  <si>
    <t>Столбец1</t>
  </si>
  <si>
    <t>Столбец2</t>
  </si>
  <si>
    <t>Столбец3</t>
  </si>
  <si>
    <t>Столбец4</t>
  </si>
  <si>
    <t>Столбец5</t>
  </si>
  <si>
    <t>ИЕР15-04-103-7А</t>
  </si>
  <si>
    <r>
      <t>Окраска фасадов с лесов акриловыми красками вручную по подготовленной поверхности</t>
    </r>
    <r>
      <rPr>
        <i/>
        <sz val="12"/>
        <color theme="1"/>
        <rFont val="Times New Roman"/>
        <family val="2"/>
        <charset val="204"/>
      </rPr>
      <t xml:space="preserve">
</t>
    </r>
  </si>
  <si>
    <t>СЦП1-1-27-А</t>
  </si>
  <si>
    <t>Погрузочные работы при автомобильных перевозках: мусор строительный</t>
  </si>
  <si>
    <t>СЦП3-3-15-1</t>
  </si>
  <si>
    <r>
      <t>Перевозка грузов автомобилями-самосвалами (работающими вне карьеров): расстояние 15 км, класс груза I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</si>
  <si>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ТЕР06-01-001-01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</si>
  <si>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Устройство бетонной подготовки</t>
    </r>
    <r>
      <rPr>
        <i/>
        <sz val="12"/>
        <color theme="1"/>
        <rFont val="Times New Roman"/>
        <family val="2"/>
        <charset val="204"/>
      </rPr>
      <t xml:space="preserve">
</t>
    </r>
  </si>
  <si>
    <t>100 м3 бетона, бутобетона и железобетона в деле</t>
  </si>
  <si>
    <r>
      <t>ТЕР06-01-001-02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</si>
  <si>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Устройство бетонных фундаментов общего назначения под колонны объемом до 3 м3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</si>
  <si>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ТЕР07-05-016-01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</si>
  <si>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Устройство металлических ограждений с поручнями из твердолиственных пород</t>
    </r>
    <r>
      <rPr>
        <i/>
        <sz val="12"/>
        <color theme="1"/>
        <rFont val="Times New Roman"/>
        <family val="2"/>
        <charset val="204"/>
      </rPr>
      <t xml:space="preserve">
</t>
    </r>
  </si>
  <si>
    <t>100 м ограждения</t>
  </si>
  <si>
    <t>ТЕР07-05-016-04</t>
  </si>
  <si>
    <t>Установка решеток на продухи</t>
  </si>
  <si>
    <t>100 м ограждений</t>
  </si>
  <si>
    <t>ТЕР08-01-003-07</t>
  </si>
  <si>
    <r>
      <t>Обмазка штукатурно-клеевой смесью КНАУФ-Севенер в 2 слоя</t>
    </r>
    <r>
      <rPr>
        <i/>
        <sz val="12"/>
        <color theme="1"/>
        <rFont val="Times New Roman"/>
        <family val="2"/>
        <charset val="204"/>
      </rPr>
      <t xml:space="preserve">
</t>
    </r>
  </si>
  <si>
    <t>ТЕР08-02-011-05</t>
  </si>
  <si>
    <t>Кладка участков стен из кирпича с облицовкой кирпичом лицевым профильным: толщиной стен 640 мм при высоте этажей до 4 м</t>
  </si>
  <si>
    <t>1 м3 кладки</t>
  </si>
  <si>
    <t>ТЕР08-07-001-02</t>
  </si>
  <si>
    <t>Установка и разборка наружных инвентарных лесов высотой до 16 м: трубчатых для прочих отделочных работ</t>
  </si>
  <si>
    <t>100 м2 вертикальной проекции для наружных лесов</t>
  </si>
  <si>
    <r>
      <t>ТЕР09-01-001-01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</si>
  <si>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Монтаж каркасов одноэтажных производственных зданий одно- и многопролетных без фонарей пролетом до 24 м, высотой до 15 м без кранов</t>
    </r>
    <r>
      <rPr>
        <i/>
        <sz val="12"/>
        <color theme="1"/>
        <rFont val="Times New Roman"/>
        <family val="2"/>
        <charset val="204"/>
      </rPr>
      <t xml:space="preserve">
</t>
    </r>
  </si>
  <si>
    <t>ТЕР09-03-050-01</t>
  </si>
  <si>
    <r>
      <t>Монтаж стальных плинтусов из гнутого профиля (обрамление балконов)</t>
    </r>
    <r>
      <rPr>
        <i/>
        <sz val="12"/>
        <color theme="1"/>
        <rFont val="Times New Roman"/>
        <family val="2"/>
        <charset val="204"/>
      </rPr>
      <t xml:space="preserve">
</t>
    </r>
  </si>
  <si>
    <t>100 м плинтуса</t>
  </si>
  <si>
    <r>
      <t>ТЕР09-04-002-01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</si>
  <si>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Монтаж кровельного покрытия из профилированного листа при высоте здания до 25 м</t>
    </r>
    <r>
      <rPr>
        <i/>
        <sz val="12"/>
        <color theme="1"/>
        <rFont val="Times New Roman"/>
        <family val="2"/>
        <charset val="204"/>
      </rPr>
      <t xml:space="preserve">
</t>
    </r>
  </si>
  <si>
    <t>100 м2 покрытия</t>
  </si>
  <si>
    <r>
      <t>ТЕР09-04-006-02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</si>
  <si>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 xml:space="preserve">Монтаж ограждающих конструкций стен из профилированного листа при высоте здания до 30 м
</t>
    </r>
    <r>
      <rPr>
        <i/>
        <sz val="12"/>
        <color theme="1"/>
        <rFont val="Times New Roman"/>
        <family val="2"/>
        <charset val="204"/>
      </rPr>
      <t xml:space="preserve">
</t>
    </r>
  </si>
  <si>
    <t>ТЕР09-05-001-01</t>
  </si>
  <si>
    <r>
      <t>Облицовка ворот стальным профилированным листом - прим - обшивка ограждений балконов (1,6+1*2)*1 м2 х 11 шт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</si>
  <si>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ТЕР09-05-006-01</t>
    </r>
    <r>
      <rPr>
        <i/>
        <sz val="12"/>
        <color theme="1"/>
        <rFont val="Times New Roman"/>
        <family val="2"/>
        <charset val="204"/>
      </rPr>
      <t xml:space="preserve">
</t>
    </r>
  </si>
  <si>
    <t xml:space="preserve">Резка стального профилированного настила
</t>
  </si>
  <si>
    <t>1 м реза</t>
  </si>
  <si>
    <t>ТЕР10-01-012-05</t>
  </si>
  <si>
    <r>
      <t>Обшивка каркасных стен: пергамином - прим - устройство фасадной сетки</t>
    </r>
    <r>
      <rPr>
        <i/>
        <sz val="12"/>
        <color theme="1"/>
        <rFont val="Times New Roman"/>
        <family val="2"/>
        <charset val="204"/>
      </rPr>
      <t xml:space="preserve">
</t>
    </r>
  </si>
  <si>
    <t>100 м2 обшивки стен за вычетом проемов</t>
  </si>
  <si>
    <t>ТЕР11-01-002-09</t>
  </si>
  <si>
    <t>Устройство подстилающих слоев: бетонных</t>
  </si>
  <si>
    <t>1 м3 подстилающего слоя</t>
  </si>
  <si>
    <t>ТЕР11-01-004-01</t>
  </si>
  <si>
    <t>Устройство гидроизоляции оклеечной рулонными материалами: на мастике битуминоль первый слой</t>
  </si>
  <si>
    <t>Устройство гидроизоляции оклеечной рулонными материалами: на мастике битуминоль первый слой на полах балконов</t>
  </si>
  <si>
    <t>ТЕР11-01-004-07</t>
  </si>
  <si>
    <r>
      <t>Устройство гидроизоляции обмазочной холодной асфальтовой мастикой: в один слой толщиной 2 мм</t>
    </r>
    <r>
      <rPr>
        <i/>
        <sz val="10"/>
        <rFont val="Times New Roman"/>
        <family val="1"/>
        <charset val="204"/>
      </rPr>
      <t xml:space="preserve">
</t>
    </r>
  </si>
  <si>
    <t>ТЕР11-01-011-01</t>
  </si>
  <si>
    <t>Устройство стяжек: цементных толщиной 20 мм</t>
  </si>
  <si>
    <t>100 м2 стяжки</t>
  </si>
  <si>
    <t>ТЕР11-01-011-02</t>
  </si>
  <si>
    <r>
      <t>Устройство стяжек цементных: на каждые 5 мм изменения толщины стяжки добавлять или исключать к расценке 11-01-011-01</t>
    </r>
    <r>
      <rPr>
        <i/>
        <sz val="10"/>
        <rFont val="Times New Roman"/>
        <family val="1"/>
        <charset val="204"/>
      </rPr>
      <t xml:space="preserve">
</t>
    </r>
  </si>
  <si>
    <t>ТЕР11-01-015-07</t>
  </si>
  <si>
    <t>Железнение цементных покрытий</t>
  </si>
  <si>
    <r>
      <t>ТЕР11-01-027-01</t>
    </r>
    <r>
      <rPr>
        <i/>
        <sz val="10"/>
        <rFont val="Times New Roman"/>
        <family val="1"/>
        <charset val="204"/>
      </rPr>
      <t xml:space="preserve">
</t>
    </r>
  </si>
  <si>
    <r>
      <t>Устройство покрытий на цементном растворе из плиток бетонных, цементных или мозаичных</t>
    </r>
    <r>
      <rPr>
        <i/>
        <sz val="10"/>
        <rFont val="Times New Roman"/>
        <family val="1"/>
        <charset val="204"/>
      </rPr>
      <t xml:space="preserve">
</t>
    </r>
  </si>
  <si>
    <r>
      <t>ТЕР11-01-040-01</t>
    </r>
    <r>
      <rPr>
        <i/>
        <sz val="10"/>
        <rFont val="Times New Roman"/>
        <family val="1"/>
        <charset val="204"/>
      </rPr>
      <t xml:space="preserve">
</t>
    </r>
  </si>
  <si>
    <r>
      <t>Установка профильных элементов</t>
    </r>
    <r>
      <rPr>
        <i/>
        <sz val="10"/>
        <rFont val="Times New Roman"/>
        <family val="1"/>
        <charset val="204"/>
      </rPr>
      <t xml:space="preserve">
</t>
    </r>
  </si>
  <si>
    <t>100 м плинтусов</t>
  </si>
  <si>
    <t>ТЕР12-01-007-08</t>
  </si>
  <si>
    <t>Устройство кровель из оцинкованной стали: без настенных желобов</t>
  </si>
  <si>
    <t>ТЕР12-01-010-01</t>
  </si>
  <si>
    <t>Устройство мелких покрытий (брандмауэры, парапеты, свесы и т.п.) из листовой оцинкованной стали</t>
  </si>
  <si>
    <t>ТЕР12-01-017-01</t>
  </si>
  <si>
    <t>Затирка швов карнизных плит</t>
  </si>
  <si>
    <t>100 м2 стяжек</t>
  </si>
  <si>
    <r>
      <t>ТЕР13-03-002-02</t>
    </r>
    <r>
      <rPr>
        <i/>
        <sz val="10"/>
        <rFont val="Times New Roman"/>
        <family val="1"/>
        <charset val="204"/>
      </rPr>
      <t xml:space="preserve">
</t>
    </r>
  </si>
  <si>
    <r>
      <t>Огрунтовка металлических поверхностей за один раз грунтовкой ФЛ-03К</t>
    </r>
    <r>
      <rPr>
        <i/>
        <sz val="10"/>
        <rFont val="Times New Roman"/>
        <family val="1"/>
        <charset val="204"/>
      </rPr>
      <t xml:space="preserve">
</t>
    </r>
  </si>
  <si>
    <r>
      <t>ТЕР13-03-002-04</t>
    </r>
    <r>
      <rPr>
        <i/>
        <sz val="10"/>
        <rFont val="Times New Roman"/>
        <family val="1"/>
        <charset val="204"/>
      </rPr>
      <t xml:space="preserve">
</t>
    </r>
  </si>
  <si>
    <r>
      <t>Огрунтовка металлических поверхностей за один раз: грунтовкой ГФ-021</t>
    </r>
    <r>
      <rPr>
        <i/>
        <sz val="10"/>
        <rFont val="Times New Roman"/>
        <family val="1"/>
        <charset val="204"/>
      </rPr>
      <t xml:space="preserve">
</t>
    </r>
  </si>
  <si>
    <r>
      <t>ТЕР13-03-004-06</t>
    </r>
    <r>
      <rPr>
        <i/>
        <sz val="10"/>
        <rFont val="Times New Roman"/>
        <family val="1"/>
        <charset val="204"/>
      </rPr>
      <t xml:space="preserve">
</t>
    </r>
  </si>
  <si>
    <r>
      <t>Окраска металлических огрунтованных поверхностей эмалью ХВ-124</t>
    </r>
    <r>
      <rPr>
        <i/>
        <sz val="10"/>
        <rFont val="Times New Roman"/>
        <family val="1"/>
        <charset val="204"/>
      </rPr>
      <t xml:space="preserve">
</t>
    </r>
  </si>
  <si>
    <t>ТЕР13-06-003-01</t>
  </si>
  <si>
    <t>Очистка поверхности щетками</t>
  </si>
  <si>
    <t>1 м2 очищаемой поверхности</t>
  </si>
  <si>
    <t>ТЕР15-01-017-01</t>
  </si>
  <si>
    <t>Наружная облицовка по бетонной поверхности фасадными керамическими цветными плитками (типа "кабанчик") на цементном растворе: стен</t>
  </si>
  <si>
    <t>100 м2 облицованной поверхности</t>
  </si>
  <si>
    <t>ТЕР15-02-001-01</t>
  </si>
  <si>
    <r>
      <t>Улучшенная штукатурка цементно-известковым раствором по камню: стен</t>
    </r>
    <r>
      <rPr>
        <i/>
        <sz val="10"/>
        <rFont val="Times New Roman"/>
        <family val="1"/>
        <charset val="204"/>
      </rPr>
      <t xml:space="preserve">
</t>
    </r>
  </si>
  <si>
    <t>100 м2 оштукатуриваемой поверхности</t>
  </si>
  <si>
    <t>Улучшенная штукатурка цементно-известковым раствором по камню: стен(откосы)</t>
  </si>
  <si>
    <r>
      <t>ТЕР15-02-019-03</t>
    </r>
    <r>
      <rPr>
        <i/>
        <sz val="10"/>
        <rFont val="Times New Roman"/>
        <family val="1"/>
        <charset val="204"/>
      </rPr>
      <t xml:space="preserve">
</t>
    </r>
  </si>
  <si>
    <r>
      <t>Однослойная штукатурка толщиной 6 мм</t>
    </r>
    <r>
      <rPr>
        <i/>
        <sz val="10"/>
        <rFont val="Times New Roman"/>
        <family val="1"/>
        <charset val="204"/>
      </rPr>
      <t xml:space="preserve">
</t>
    </r>
  </si>
  <si>
    <t>ТЕР15-02-019-05</t>
  </si>
  <si>
    <r>
      <t>Однослойная штукатурка толщиной 6 мм откосов</t>
    </r>
    <r>
      <rPr>
        <i/>
        <sz val="10"/>
        <rFont val="Times New Roman"/>
        <family val="1"/>
        <charset val="204"/>
      </rPr>
      <t xml:space="preserve">
</t>
    </r>
  </si>
  <si>
    <t>ТЕР15-02-036-01</t>
  </si>
  <si>
    <t>Штукатурка по сетке без устройства каркаса: улучшенная стен цоколя</t>
  </si>
  <si>
    <t>ТЕР15-02-036-02</t>
  </si>
  <si>
    <r>
      <t xml:space="preserve">Улучшенная штукатурка по сетке без устройства каркаса: </t>
    </r>
    <r>
      <rPr>
        <i/>
        <sz val="10"/>
        <rFont val="Times New Roman"/>
        <family val="1"/>
        <charset val="204"/>
      </rPr>
      <t xml:space="preserve">
</t>
    </r>
  </si>
  <si>
    <t>ТЕР15-02-037-04</t>
  </si>
  <si>
    <r>
      <t>Устройство каркаса при оштукатуривании: карнизов и тяг</t>
    </r>
    <r>
      <rPr>
        <i/>
        <sz val="10"/>
        <rFont val="Times New Roman"/>
        <family val="1"/>
        <charset val="204"/>
      </rPr>
      <t xml:space="preserve">
</t>
    </r>
  </si>
  <si>
    <t>ТЕР15-04-012-01</t>
  </si>
  <si>
    <t>Окраска фасадов с лесов с подготовкой поверхности: перхлорвиниловая</t>
  </si>
  <si>
    <r>
      <t>ТЕР15-04-012-02</t>
    </r>
    <r>
      <rPr>
        <i/>
        <sz val="10"/>
        <rFont val="Times New Roman"/>
        <family val="1"/>
        <charset val="204"/>
      </rPr>
      <t xml:space="preserve">
</t>
    </r>
  </si>
  <si>
    <r>
      <t>Окраска фасадов с лесов с подготовкой поверхности кремнийорганическая</t>
    </r>
    <r>
      <rPr>
        <i/>
        <sz val="10"/>
        <rFont val="Times New Roman"/>
        <family val="1"/>
        <charset val="204"/>
      </rPr>
      <t xml:space="preserve">
</t>
    </r>
  </si>
  <si>
    <t>ТЕР15-04-014-01</t>
  </si>
  <si>
    <t>Окраска фасадов с лесов по подготовленной поверхности: перхлорвиниловая цоколя</t>
  </si>
  <si>
    <t>ТЕР15-04-014-03</t>
  </si>
  <si>
    <r>
      <t>Окраска фасадов с лесов по подготовленной поверхности: поливинилацетатная (с огрунтовкой по шпатлевке) стены и откосы</t>
    </r>
    <r>
      <rPr>
        <i/>
        <sz val="10"/>
        <rFont val="Times New Roman"/>
        <family val="1"/>
        <charset val="204"/>
      </rPr>
      <t xml:space="preserve">
</t>
    </r>
  </si>
  <si>
    <t>ТЕР15-04-016-01</t>
  </si>
  <si>
    <t>Окраска фасадов с люлек с подготовкой поверхности: перхлорвиниловая</t>
  </si>
  <si>
    <t>ТЕР15-04-025-04</t>
  </si>
  <si>
    <t>Улучшенная окраска масляными составами по дереву: заполнений проемов дверных</t>
  </si>
  <si>
    <t>ТЕР15-04-025-05</t>
  </si>
  <si>
    <t>Улучшенная окраска масляными составами по дереву: заполнений проемов оконных</t>
  </si>
  <si>
    <t>ТЕР15-04-025-08</t>
  </si>
  <si>
    <t xml:space="preserve">Улучшенная окраска масляными составами по штукатурке: </t>
  </si>
  <si>
    <r>
      <t>ТЕР15-04-030-04</t>
    </r>
    <r>
      <rPr>
        <i/>
        <sz val="10"/>
        <rFont val="Times New Roman"/>
        <family val="1"/>
        <charset val="204"/>
      </rPr>
      <t xml:space="preserve">
</t>
    </r>
  </si>
  <si>
    <r>
      <t>Масляная окраска металлических поверхностей решеток, переплетов, труб диаметром менее 50 мм и т.п., количество окрасок 2</t>
    </r>
    <r>
      <rPr>
        <i/>
        <sz val="10"/>
        <rFont val="Times New Roman"/>
        <family val="1"/>
        <charset val="204"/>
      </rPr>
      <t xml:space="preserve">
</t>
    </r>
  </si>
  <si>
    <t>ТЕР15-04-048-02</t>
  </si>
  <si>
    <r>
      <t>Отделка фасадов декоративными покрытиями из минеральных или полимерминеральных пастовых составов на латексной основе по подготовленной поверхности с лесов и земли, состав с наполнителем из мелкозернистого минерала (размер зерна до 1,8 мм)</t>
    </r>
    <r>
      <rPr>
        <i/>
        <sz val="10"/>
        <rFont val="Times New Roman"/>
        <family val="1"/>
        <charset val="204"/>
      </rPr>
      <t xml:space="preserve">
</t>
    </r>
  </si>
  <si>
    <t>100 м2 отделываемой поверхности</t>
  </si>
  <si>
    <t>ТЕР20-02-002-01</t>
  </si>
  <si>
    <t>Установка решеток жалюзийных площадью в свету: до 0,5 м2</t>
  </si>
  <si>
    <t>1 решетка</t>
  </si>
  <si>
    <t xml:space="preserve">ТЕР26-01-037-01
</t>
  </si>
  <si>
    <t xml:space="preserve">Изоляция изделиями из волокнистых и зернистых материалов на битуме: оконных проемов
</t>
  </si>
  <si>
    <t>1 м3 изоляции</t>
  </si>
  <si>
    <r>
      <t>ТЕР26-01-039-01</t>
    </r>
    <r>
      <rPr>
        <i/>
        <sz val="10"/>
        <rFont val="Times New Roman"/>
        <family val="1"/>
        <charset val="204"/>
      </rPr>
      <t xml:space="preserve">
</t>
    </r>
  </si>
  <si>
    <t xml:space="preserve">Изоляция покрытий и перекрытий изделиями из волокнистых и зернистых материалов насухо
</t>
  </si>
  <si>
    <t>ТЕР26-01-048-04</t>
  </si>
  <si>
    <r>
      <t>Устройство каркаса на плоских и криволинейных поверхностях из сетки</t>
    </r>
    <r>
      <rPr>
        <i/>
        <sz val="10"/>
        <rFont val="Times New Roman"/>
        <family val="1"/>
        <charset val="204"/>
      </rPr>
      <t xml:space="preserve">
</t>
    </r>
  </si>
  <si>
    <r>
      <t>ТЕР26-01-055-01</t>
    </r>
    <r>
      <rPr>
        <i/>
        <sz val="10"/>
        <rFont val="Times New Roman"/>
        <family val="1"/>
        <charset val="204"/>
      </rPr>
      <t xml:space="preserve">
</t>
    </r>
  </si>
  <si>
    <t xml:space="preserve">Установка пароизоляционного слоя из пленки полиэтиленовой
</t>
  </si>
  <si>
    <t>100 м2 поверхности покрытия изоляции</t>
  </si>
  <si>
    <t>ТЕР27-04-001-01</t>
  </si>
  <si>
    <t>Устройство подстилающих и выравнивающих слоев оснований: из песка</t>
  </si>
  <si>
    <t>100 м3 материала основания (в плотном теле)</t>
  </si>
  <si>
    <t>ТЕР27-04-001-04</t>
  </si>
  <si>
    <t>Устройство подстилающих и выравнивающих слоев оснований: из щебня</t>
  </si>
  <si>
    <t>ТЕР46-01-008-03</t>
  </si>
  <si>
    <t>Заполнение бетоном отдельных мест в перекрытиях</t>
  </si>
  <si>
    <t>1 м3</t>
  </si>
  <si>
    <t>ТЕР46-02-009-02</t>
  </si>
  <si>
    <r>
      <t>Отбивка штукатурки с поверхностей стен и потолков: кирпичных</t>
    </r>
    <r>
      <rPr>
        <i/>
        <sz val="10"/>
        <rFont val="Times New Roman"/>
        <family val="1"/>
        <charset val="204"/>
      </rPr>
      <t xml:space="preserve">
</t>
    </r>
  </si>
  <si>
    <t>ТЕР46-04-001-04</t>
  </si>
  <si>
    <t>Разборка: стен кирпичных</t>
  </si>
  <si>
    <r>
      <t>ТЕРм38-01-006-01</t>
    </r>
    <r>
      <rPr>
        <i/>
        <sz val="10"/>
        <rFont val="Times New Roman"/>
        <family val="1"/>
        <charset val="204"/>
      </rPr>
      <t xml:space="preserve">
</t>
    </r>
  </si>
  <si>
    <t xml:space="preserve">Изготовление из композитных панелей "Алюком" фасадных кассет
</t>
  </si>
  <si>
    <r>
      <t>ТЕРр51-04-2</t>
    </r>
    <r>
      <rPr>
        <i/>
        <sz val="10"/>
        <rFont val="Times New Roman"/>
        <family val="1"/>
        <charset val="204"/>
      </rPr>
      <t xml:space="preserve">
</t>
    </r>
  </si>
  <si>
    <r>
      <t>Рытье ям для установки стоек и столбов глубиной 0,7 м</t>
    </r>
    <r>
      <rPr>
        <i/>
        <sz val="10"/>
        <rFont val="Times New Roman"/>
        <family val="1"/>
        <charset val="204"/>
      </rPr>
      <t xml:space="preserve">
</t>
    </r>
  </si>
  <si>
    <t>100 ям</t>
  </si>
  <si>
    <t>ТЕРр53-14-01</t>
  </si>
  <si>
    <r>
      <t>Заделка трещин в кирпичных стенах: цементным раствором</t>
    </r>
    <r>
      <rPr>
        <i/>
        <sz val="10"/>
        <rFont val="Times New Roman"/>
        <family val="1"/>
        <charset val="204"/>
      </rPr>
      <t xml:space="preserve">
</t>
    </r>
  </si>
  <si>
    <t>10 м трещин</t>
  </si>
  <si>
    <t>ТЕРр53-21-06</t>
  </si>
  <si>
    <t>Ремонт и восстановление герметизации горизонтальных и вертикальных стыков стеновых панелей: мастикой вулканизирующейся тиоколовой</t>
  </si>
  <si>
    <t>100 м восстановленной герметизации стыков</t>
  </si>
  <si>
    <t>Ремонт температурного шва</t>
  </si>
  <si>
    <t>ТЕРр53-21-07</t>
  </si>
  <si>
    <t>Ремонт и восстановление герметизации горизонтальных и вертикальных стыков стеновых панелей: мастикой герметизирующей нетвердеющей (или силиконовыми и акриловыми герметиками)</t>
  </si>
  <si>
    <t>ТЕРр57-02-04</t>
  </si>
  <si>
    <t>Разборка покрытий полов: цементных(балк. плит и козырьков)</t>
  </si>
  <si>
    <t>100 м2 покрытий</t>
  </si>
  <si>
    <t>ТЕРр58-10-01</t>
  </si>
  <si>
    <t>Смена частей водосточных труб: прямых звеньев с земли, лестниц или подмостей</t>
  </si>
  <si>
    <t>ТЕРр58-10-03</t>
  </si>
  <si>
    <r>
      <t>Смена частей водосточных труб: колена с земли, лестниц и подмостей</t>
    </r>
    <r>
      <rPr>
        <i/>
        <sz val="10"/>
        <rFont val="Times New Roman"/>
        <family val="1"/>
        <charset val="204"/>
      </rPr>
      <t xml:space="preserve">
</t>
    </r>
  </si>
  <si>
    <t>100 шт.</t>
  </si>
  <si>
    <t>ТЕРр58-10-05</t>
  </si>
  <si>
    <t>Смена частей водосточных труб: отливов (отметов)</t>
  </si>
  <si>
    <t>ТЕРр58-10-06</t>
  </si>
  <si>
    <t>Смена частей водосточных труб: воронок с лестниц или подмостей</t>
  </si>
  <si>
    <t>ТЕРр58-20-01</t>
  </si>
  <si>
    <t>Смена обделок из листовой стали поясков, сандриков, отливов, карнизов шириной до: 0,4 м</t>
  </si>
  <si>
    <t>ТЕРр58-22-01</t>
  </si>
  <si>
    <r>
      <t>Смена ухватов для водосточных труб: в каменных стенах</t>
    </r>
    <r>
      <rPr>
        <i/>
        <sz val="10"/>
        <rFont val="Times New Roman"/>
        <family val="1"/>
        <charset val="204"/>
      </rPr>
      <t xml:space="preserve">
</t>
    </r>
  </si>
  <si>
    <t>ТЕРр61-10-01</t>
  </si>
  <si>
    <r>
  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  </r>
    <r>
      <rPr>
        <i/>
        <sz val="10"/>
        <rFont val="Times New Roman"/>
        <family val="1"/>
        <charset val="204"/>
      </rPr>
      <t xml:space="preserve">
</t>
    </r>
  </si>
  <si>
    <t>100 м2 отремонтированной поверхности</t>
  </si>
  <si>
    <t>Ремонт штукатурки цоколя по камню и бетону с земли и лесов цементно-известковым раствором площадью отдельных мест: до 5 м2 толщиной слоя до 20 мм</t>
  </si>
  <si>
    <t>ТЕРр61-10-02</t>
  </si>
  <si>
    <r>
      <t>Ремонт штукатурки гладких фасадов по камню и бетону с земли и лесов: цементно-известковым раствором площадью отдельных мест до 5 м2, добавлять на каждые следующие 10 мм толщины слоя</t>
    </r>
    <r>
      <rPr>
        <i/>
        <sz val="10"/>
        <rFont val="Times New Roman"/>
        <family val="1"/>
        <charset val="204"/>
      </rPr>
      <t xml:space="preserve">
</t>
    </r>
  </si>
  <si>
    <t>ТЕРр61-12-01</t>
  </si>
  <si>
    <t>Ремонт штукатурки гладких фасадов по камню и бетону с люлек цементно-известковым раствором площадью отдельных мест: до 5 м2 толщиной слоя до 20 мм</t>
  </si>
  <si>
    <t>ТЕРр61-14-01</t>
  </si>
  <si>
    <t>Ремонт штукатурки рустованных фасадов по камню и бетону с лестниц цементно-известковым раствором площадью отдельных мест: до 5 м2 толщиной слоя до 40 мм</t>
  </si>
  <si>
    <t>ТЕРр61-20-01</t>
  </si>
  <si>
    <r>
      <t>Ремонт штукатурки наружных прямолинейных откосов по камню и бетону цементно-известковым раствором: с земли и лесов</t>
    </r>
    <r>
      <rPr>
        <i/>
        <sz val="10"/>
        <rFont val="Times New Roman"/>
        <family val="1"/>
        <charset val="204"/>
      </rPr>
      <t xml:space="preserve">
</t>
    </r>
  </si>
  <si>
    <t>ТЕРр61-20-03</t>
  </si>
  <si>
    <t>Ремонт штукатурки наружных прямолинейных откосов по камню и бетону цементно-известковым раствором с: люлек</t>
  </si>
  <si>
    <t>ТЕРр61-22-01</t>
  </si>
  <si>
    <r>
      <t>Ремонт штукатурки наружных прямолинейных горизонтальных тяг по камню и бетону цементно-известковым раствором: длиной в одном месте до 5 м с земли и лесов</t>
    </r>
    <r>
      <rPr>
        <i/>
        <sz val="10"/>
        <rFont val="Times New Roman"/>
        <family val="1"/>
        <charset val="204"/>
      </rPr>
      <t xml:space="preserve">
</t>
    </r>
  </si>
  <si>
    <t>100 м2 отремонтированной площади развернутой поверхности тяг</t>
  </si>
  <si>
    <r>
      <t>ТЕРр61-24-1</t>
    </r>
    <r>
      <rPr>
        <i/>
        <sz val="10"/>
        <rFont val="Times New Roman"/>
        <family val="1"/>
        <charset val="204"/>
      </rPr>
      <t xml:space="preserve">
</t>
    </r>
  </si>
  <si>
    <r>
      <t>Ремонт штукатурки фасадов сухой растворной смесью (типа «Ветонит»)</t>
    </r>
    <r>
      <rPr>
        <i/>
        <sz val="10"/>
        <rFont val="Times New Roman"/>
        <family val="1"/>
        <charset val="204"/>
      </rPr>
      <t xml:space="preserve">
</t>
    </r>
  </si>
  <si>
    <t>ТЕРр61-26-02</t>
  </si>
  <si>
    <r>
      <t>Перетирка штукатурки: фасадов гладких с земли и лесов</t>
    </r>
    <r>
      <rPr>
        <i/>
        <sz val="10"/>
        <rFont val="Times New Roman"/>
        <family val="1"/>
        <charset val="204"/>
      </rPr>
      <t xml:space="preserve">
</t>
    </r>
  </si>
  <si>
    <t>100 м2 перетертой поверхности</t>
  </si>
  <si>
    <t>ТЕРр61-26-04</t>
  </si>
  <si>
    <t>Перетирка штукатурки фасадов гладких с: люлек</t>
  </si>
  <si>
    <t>ТЕРр61-26-05</t>
  </si>
  <si>
    <t>Перетирка штукатурки фасадов с рустами с: земли и лесов</t>
  </si>
  <si>
    <t>ТЕРр61-28-01</t>
  </si>
  <si>
    <r>
      <t>Устройство основания под штукатурку из металлической сетки: по кирпичным и бетонным поверхностям</t>
    </r>
    <r>
      <rPr>
        <i/>
        <sz val="10"/>
        <rFont val="Times New Roman"/>
        <family val="1"/>
        <charset val="204"/>
      </rPr>
      <t xml:space="preserve">
</t>
    </r>
  </si>
  <si>
    <t>100 м2 поверхности</t>
  </si>
  <si>
    <t>ТЕРр62-22-06</t>
  </si>
  <si>
    <t>Улучшенная масляная окраска ранее окрашенных фасадов с расчисткой старой краски: до 35% с люлек</t>
  </si>
  <si>
    <t>ТЕРр62-25-01</t>
  </si>
  <si>
    <r>
      <t>Огрунтовка фасадов: простых с земли и лесов</t>
    </r>
    <r>
      <rPr>
        <i/>
        <sz val="10"/>
        <rFont val="Times New Roman"/>
        <family val="1"/>
        <charset val="204"/>
      </rPr>
      <t xml:space="preserve">
</t>
    </r>
  </si>
  <si>
    <t>100 м2 обработанной поверхности</t>
  </si>
  <si>
    <t>ТЕРр62-25-03</t>
  </si>
  <si>
    <t>Огрунтовка фасадов простых с: люлек</t>
  </si>
  <si>
    <t>ТЕРр62-25-04</t>
  </si>
  <si>
    <t>Огрунтовка фасадов сложных с: земли и лесов</t>
  </si>
  <si>
    <t>ТЕРр62-25-07</t>
  </si>
  <si>
    <r>
      <t>Шпатлевка фасадов: простых с земли и лесов - стены и откосы</t>
    </r>
    <r>
      <rPr>
        <i/>
        <sz val="10"/>
        <rFont val="Times New Roman"/>
        <family val="1"/>
        <charset val="204"/>
      </rPr>
      <t xml:space="preserve">
</t>
    </r>
  </si>
  <si>
    <t>ТЕРр62-25-09</t>
  </si>
  <si>
    <t>Шпатлевка фасадов простых с: люлек</t>
  </si>
  <si>
    <t>ТЕРр62-25-10</t>
  </si>
  <si>
    <t>Шпатлевка фасадов сложных с: земли и лесов</t>
  </si>
  <si>
    <t>ТЕРр62-26-01</t>
  </si>
  <si>
    <t>Окраска перхлорвиниловыми красками по подготовленной поверхности фасадов простых за: 1 раз с земли и лесов</t>
  </si>
  <si>
    <t>ТЕРр62-26-03</t>
  </si>
  <si>
    <t>Окраска перхлорвиниловыми красками по подготовленной поверхности фасадов простых за: 1 раз с люлек</t>
  </si>
  <si>
    <t>ТЕРр62-26-10</t>
  </si>
  <si>
    <t>Окраска перхлорвиниловыми красками по подготовленной поверхности фасадов сложных за: 2 раза с земли и лесов</t>
  </si>
  <si>
    <t>ТЕРр62-32-02</t>
  </si>
  <si>
    <t>Окраска масляными составами ранее окрашенных поверхностей стальных и чугунных труб: стальных за 2 раза</t>
  </si>
  <si>
    <t>ТЕРр62-41-01</t>
  </si>
  <si>
    <t>Очистка вручную поверхности фасадов от перхлорвиниловых и масляных красок с: земли и лесов</t>
  </si>
  <si>
    <t>100 м2 расчищенной поверхности</t>
  </si>
  <si>
    <t>ТЕРр62-41-03</t>
  </si>
  <si>
    <t>Очистка вручную поверхности фасадов от перхлорвиниловых и масляных красок с: люлек</t>
  </si>
  <si>
    <t>ТЕРр62-42-01</t>
  </si>
  <si>
    <t>Протравка цементной штукатурки нейтрализующим раствором</t>
  </si>
  <si>
    <t>100 м2 протравленной поверхности</t>
  </si>
  <si>
    <t>ТЕРр63-07-05</t>
  </si>
  <si>
    <t>Разборка облицовки стен из плит и плиток: керамических глазурованных плиток</t>
  </si>
  <si>
    <t>100 м2 поверхности облицовки</t>
  </si>
  <si>
    <r>
      <t>ТЕРр68-13-2</t>
    </r>
    <r>
      <rPr>
        <i/>
        <sz val="10"/>
        <rFont val="Times New Roman"/>
        <family val="1"/>
        <charset val="204"/>
      </rPr>
      <t xml:space="preserve">
</t>
    </r>
  </si>
  <si>
    <r>
      <t>Разборка асфальтобетонных покрытий тротуаров толщиной до 4 см с помощью молотков отбойных пневматических</t>
    </r>
    <r>
      <rPr>
        <i/>
        <sz val="10"/>
        <rFont val="Times New Roman"/>
        <family val="1"/>
        <charset val="204"/>
      </rPr>
      <t xml:space="preserve">
</t>
    </r>
  </si>
  <si>
    <t>1000 м2</t>
  </si>
  <si>
    <t>ТЕРр69-02-01</t>
  </si>
  <si>
    <t>Сверление отверстий в кирпичных стенах электроперфоратором: толщина стен 0,5 кирпича, диаметром до 20 мм (12 шт на 1 проем)</t>
  </si>
  <si>
    <t>ТЕРр69-05-01</t>
  </si>
  <si>
    <r>
      <t>Заделка гнезд на фасадах после разборки лесов</t>
    </r>
    <r>
      <rPr>
        <i/>
        <sz val="10"/>
        <rFont val="Times New Roman"/>
        <family val="1"/>
        <charset val="204"/>
      </rPr>
      <t xml:space="preserve">
</t>
    </r>
  </si>
  <si>
    <r>
      <t>ТЕРр69-2-1</t>
    </r>
    <r>
      <rPr>
        <i/>
        <sz val="10"/>
        <rFont val="Times New Roman"/>
        <family val="1"/>
        <charset val="204"/>
      </rPr>
      <t xml:space="preserve">
</t>
    </r>
  </si>
  <si>
    <t xml:space="preserve">Сверление отверстий в кирпичных стенах электроперфоратором диаметром до 20 мм, толщина стен 0,5 кирпича
</t>
  </si>
  <si>
    <r>
      <t>ФЕР08-07-001-02</t>
    </r>
    <r>
      <rPr>
        <i/>
        <sz val="10"/>
        <rFont val="Times New Roman"/>
        <family val="1"/>
        <charset val="204"/>
      </rPr>
      <t xml:space="preserve">
</t>
    </r>
  </si>
  <si>
    <r>
      <t>Установка и разборка наружных инвентарных лесов высотой до 16 м: трубчатых для прочих отделочных работ</t>
    </r>
    <r>
      <rPr>
        <i/>
        <sz val="10"/>
        <rFont val="Times New Roman"/>
        <family val="1"/>
        <charset val="204"/>
      </rPr>
      <t xml:space="preserve">
</t>
    </r>
  </si>
  <si>
    <r>
      <t>ФЕР15-01-061-01</t>
    </r>
    <r>
      <rPr>
        <i/>
        <sz val="10"/>
        <rFont val="Times New Roman"/>
        <family val="1"/>
        <charset val="204"/>
      </rPr>
      <t xml:space="preserve">
</t>
    </r>
  </si>
  <si>
    <t xml:space="preserve">Наружная облицовка поверхности стен в вертикальном исполнении  по металлическому каркасу (с его устройством) фасадными панелями из оцинкованной стали с полимерным покрытием "Полиэстер" с пароизоляционным слоем из пленки ЮТАФОЛ
</t>
  </si>
  <si>
    <t>100м2 поверхности облицовки</t>
  </si>
  <si>
    <t xml:space="preserve">ФЕР15-01-070-01
</t>
  </si>
  <si>
    <t xml:space="preserve">Облицовка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                      ЖР-19 (1,58 м2*1шт)
</t>
  </si>
  <si>
    <t>1м2 проема</t>
  </si>
  <si>
    <r>
      <t>ФЕРр53-14-1</t>
    </r>
    <r>
      <rPr>
        <i/>
        <sz val="10"/>
        <rFont val="Times New Roman"/>
        <family val="1"/>
        <charset val="204"/>
      </rPr>
      <t xml:space="preserve">
</t>
    </r>
  </si>
  <si>
    <r>
      <t>ФЕРр62-25-1</t>
    </r>
    <r>
      <rPr>
        <i/>
        <sz val="10"/>
        <rFont val="Times New Roman"/>
        <family val="1"/>
        <charset val="204"/>
      </rPr>
      <t xml:space="preserve">
</t>
    </r>
  </si>
  <si>
    <r>
      <t>Огрунтовка ранее окрашенных фасадов под окраску перхлорвиниловыми красками: простых с земли и лесов</t>
    </r>
    <r>
      <rPr>
        <i/>
        <sz val="10"/>
        <rFont val="Times New Roman"/>
        <family val="1"/>
        <charset val="204"/>
      </rPr>
      <t xml:space="preserve">
</t>
    </r>
  </si>
  <si>
    <r>
      <t>ФЕРр62-25-7</t>
    </r>
    <r>
      <rPr>
        <i/>
        <sz val="10"/>
        <rFont val="Times New Roman"/>
        <family val="1"/>
        <charset val="204"/>
      </rPr>
      <t xml:space="preserve">
</t>
    </r>
  </si>
  <si>
    <r>
      <t>Шпатлевка ранее окрашенных фасадов под окраску перхлорвиниловыми красками: простых с земли и лесов</t>
    </r>
    <r>
      <rPr>
        <i/>
        <sz val="10"/>
        <rFont val="Times New Roman"/>
        <family val="1"/>
        <charset val="204"/>
      </rPr>
      <t xml:space="preserve">
</t>
    </r>
  </si>
  <si>
    <r>
      <t>ФЕРр62-26-4</t>
    </r>
    <r>
      <rPr>
        <i/>
        <sz val="10"/>
        <rFont val="Times New Roman"/>
        <family val="1"/>
        <charset val="204"/>
      </rPr>
      <t xml:space="preserve">
</t>
    </r>
  </si>
  <si>
    <r>
      <t>Окраска перхлорвиниловыми красками по подготовленной поверхности фасадов: простых за 2 раза с земли и лесов</t>
    </r>
    <r>
      <rPr>
        <i/>
        <sz val="10"/>
        <rFont val="Times New Roman"/>
        <family val="1"/>
        <charset val="204"/>
      </rPr>
      <t xml:space="preserve">
</t>
    </r>
  </si>
  <si>
    <r>
      <t>ФЕРр62-41-1</t>
    </r>
    <r>
      <rPr>
        <i/>
        <sz val="10"/>
        <rFont val="Times New Roman"/>
        <family val="1"/>
        <charset val="204"/>
      </rPr>
      <t xml:space="preserve">
</t>
    </r>
  </si>
  <si>
    <r>
      <t>Очистка вручную поверхности фасадов от перхлорвиниловых и масляных красок: с земли и лесов</t>
    </r>
    <r>
      <rPr>
        <i/>
        <sz val="10"/>
        <rFont val="Times New Roman"/>
        <family val="1"/>
        <charset val="204"/>
      </rPr>
      <t xml:space="preserve">
</t>
    </r>
  </si>
  <si>
    <r>
      <t>ТЕР26-01-039-01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</si>
  <si>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Изоляция покрытий и перекрытий изделиями из волокнистых и зернистых материалов насухо</t>
    </r>
    <r>
      <rPr>
        <i/>
        <sz val="7"/>
        <color theme="1"/>
        <rFont val="Times New Roman"/>
        <family val="2"/>
        <charset val="204"/>
      </rPr>
      <t xml:space="preserve">
</t>
    </r>
  </si>
  <si>
    <r>
      <t>ТЕР15-01-063-01</t>
    </r>
    <r>
      <rPr>
        <i/>
        <sz val="12"/>
        <color theme="1"/>
        <rFont val="Times New Roman"/>
        <family val="2"/>
        <charset val="204"/>
      </rPr>
      <t xml:space="preserve">
</t>
    </r>
  </si>
  <si>
    <t xml:space="preserve">Наружная облицовка поверхности стен в вертикальном исполнении по металлическому каркасу (с его устройством) металлосайдингом с пароизоляционным слоем из пленки ЮТАФОЛ
11 040,21 = 33 616,71 - 400 x 17,28 - 118 x 132,75
</t>
  </si>
  <si>
    <r>
      <t>ТЕР15-01-070-01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</si>
  <si>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Облицовка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  </r>
    <r>
      <rPr>
        <i/>
        <sz val="7"/>
        <color theme="1"/>
        <rFont val="Times New Roman"/>
        <family val="2"/>
        <charset val="204"/>
      </rPr>
      <t xml:space="preserve">
</t>
    </r>
  </si>
  <si>
    <t>1 м2 проемов</t>
  </si>
  <si>
    <r>
      <t>ТЕР15-01-070-02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</si>
  <si>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Облицовка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  </r>
    <r>
      <rPr>
        <i/>
        <sz val="7"/>
        <color theme="1"/>
        <rFont val="Times New Roman"/>
        <family val="2"/>
        <charset val="204"/>
      </rPr>
      <t xml:space="preserve">
</t>
    </r>
  </si>
  <si>
    <r>
      <t>ФЕР09-04-012-01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</si>
  <si>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Демонтаж металлических дверных блоков размером 2,4*1,6м;2, 2,2*0,9м-2шт</t>
    </r>
    <r>
      <rPr>
        <i/>
        <sz val="7"/>
        <color theme="1"/>
        <rFont val="Times New Roman"/>
        <family val="2"/>
        <charset val="204"/>
      </rPr>
      <t xml:space="preserve">
</t>
    </r>
  </si>
  <si>
    <t>1 м2 проема</t>
  </si>
  <si>
    <r>
      <t>ФЕР09-04-013-02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</si>
  <si>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Установка противопожарных дверей: двупольных глухих</t>
    </r>
    <r>
      <rPr>
        <i/>
        <sz val="7"/>
        <color theme="1"/>
        <rFont val="Times New Roman"/>
        <family val="2"/>
        <charset val="204"/>
      </rPr>
      <t xml:space="preserve">
</t>
    </r>
  </si>
  <si>
    <r>
      <t>ФССЦ-203-8133</t>
    </r>
    <r>
      <rPr>
        <i/>
        <sz val="12"/>
        <color theme="1"/>
        <rFont val="Times New Roman"/>
        <family val="2"/>
        <charset val="204"/>
      </rPr>
      <t xml:space="preserve">
</t>
    </r>
  </si>
  <si>
    <t>Дверь противопожарная металлическая двупольная ДПМ-02/60, размером 1600х2400 мм</t>
  </si>
  <si>
    <t>шт.</t>
  </si>
  <si>
    <t xml:space="preserve">Наружная облицовка поверхности стен в вертикальном исполнении по металлическому каркасу (с его устройством) окрашенным  профлистом С10 с пароизоляционным слоем из пленки ЮТАФОЛ
</t>
  </si>
  <si>
    <r>
      <t>ТЕР12-01-023-01</t>
    </r>
    <r>
      <rPr>
        <i/>
        <sz val="12"/>
        <color theme="1"/>
        <rFont val="Times New Roman"/>
        <family val="2"/>
        <charset val="204"/>
      </rPr>
      <t xml:space="preserve">
</t>
    </r>
  </si>
  <si>
    <t xml:space="preserve">Устройство козырька из окрашенного  профлиста по готовым прогонам (примен.)
</t>
  </si>
  <si>
    <r>
      <t>ТЕР09-04-006-01</t>
    </r>
    <r>
      <rPr>
        <i/>
        <sz val="12"/>
        <color theme="1"/>
        <rFont val="Times New Roman"/>
        <family val="2"/>
        <charset val="204"/>
      </rPr>
      <t xml:space="preserve">
</t>
    </r>
  </si>
  <si>
    <r>
      <t>Монтаж каркаса из профильной трубы 40*40мм</t>
    </r>
    <r>
      <rPr>
        <i/>
        <sz val="7"/>
        <color theme="1"/>
        <rFont val="Times New Roman"/>
        <family val="2"/>
        <charset val="204"/>
      </rPr>
      <t xml:space="preserve">
</t>
    </r>
  </si>
  <si>
    <r>
      <t>ФССЦпг03-21-01-015</t>
    </r>
    <r>
      <rPr>
        <i/>
        <sz val="12"/>
        <color theme="1"/>
        <rFont val="Times New Roman"/>
        <family val="2"/>
        <charset val="204"/>
      </rPr>
      <t xml:space="preserve">
</t>
    </r>
  </si>
  <si>
    <t>Перевозка грузов автомобилями-самосвалами грузоподъемностью 10 т, работающих вне карьера, на расстояние: до 15 км I класс груза</t>
  </si>
  <si>
    <t>1 т груза</t>
  </si>
  <si>
    <r>
      <t>ТЕР12-01-013-03</t>
    </r>
    <r>
      <rPr>
        <i/>
        <sz val="9"/>
        <rFont val="Times New Roman"/>
        <family val="1"/>
        <charset val="204"/>
      </rPr>
      <t xml:space="preserve">
</t>
    </r>
  </si>
  <si>
    <r>
      <t>Утепление покрытий плитами из минеральной ваты на битумной мастике  в один слой  (общая толщина утепления 100мм)</t>
    </r>
    <r>
      <rPr>
        <i/>
        <sz val="7"/>
        <rFont val="Times New Roman"/>
        <family val="1"/>
        <charset val="204"/>
      </rPr>
      <t xml:space="preserve">
</t>
    </r>
  </si>
  <si>
    <r>
      <t>ТЕР46-03-001-01</t>
    </r>
    <r>
      <rPr>
        <i/>
        <sz val="9"/>
        <rFont val="Times New Roman"/>
        <family val="1"/>
        <charset val="204"/>
      </rPr>
      <t xml:space="preserve">
</t>
    </r>
  </si>
  <si>
    <r>
      <t>ТЕР13-03-002-04</t>
    </r>
    <r>
      <rPr>
        <i/>
        <sz val="9"/>
        <rFont val="Times New Roman"/>
        <family val="1"/>
        <charset val="204"/>
      </rPr>
      <t xml:space="preserve">
</t>
    </r>
  </si>
  <si>
    <r>
      <t>Огрунтовка металлических поверхностей за один раз грунтовкой ГФ-021</t>
    </r>
    <r>
      <rPr>
        <i/>
        <sz val="7"/>
        <rFont val="Times New Roman"/>
        <family val="1"/>
        <charset val="204"/>
      </rPr>
      <t xml:space="preserve">
</t>
    </r>
  </si>
  <si>
    <r>
      <t>ТЕР13-03-004-26</t>
    </r>
    <r>
      <rPr>
        <i/>
        <sz val="9"/>
        <rFont val="Times New Roman"/>
        <family val="1"/>
        <charset val="204"/>
      </rPr>
      <t xml:space="preserve">
</t>
    </r>
  </si>
  <si>
    <r>
      <t>Окраска металлических огрунтованных поверхностей эмалью ПФ-115 за 2раза</t>
    </r>
    <r>
      <rPr>
        <i/>
        <sz val="7"/>
        <rFont val="Times New Roman"/>
        <family val="1"/>
        <charset val="204"/>
      </rPr>
      <t xml:space="preserve">
</t>
    </r>
  </si>
  <si>
    <t>ТЕРр58-17-01</t>
  </si>
  <si>
    <t>Разборка покрытий кровель из: рулонных материалов</t>
  </si>
  <si>
    <t>100 м2 покрытий кровель</t>
  </si>
  <si>
    <t>Разборка покрытий полов: цементных</t>
  </si>
  <si>
    <t>Устройство выравнивающих стяжек цементно-песчаных: толщиной 15 мм</t>
  </si>
  <si>
    <t>ТЕР12-01-017-02</t>
  </si>
  <si>
    <t>Устройство выравнивающих стяжек цементно-песчаных: на каждый 1 мм изменения толщины добавлять или исключать к 25 мм(12-01-017-01)</t>
  </si>
  <si>
    <t>ТЕР12-01-007-10</t>
  </si>
  <si>
    <t>Комплекс работ по наплавляемым рулонным материалам в два слоя для зданий шириной от 12 до 24 метров</t>
  </si>
  <si>
    <t>ТЕРр58-19-02</t>
  </si>
  <si>
    <t>Смена мелких покрытий из листовой стали в кровлях из рулонных и штучных материалов: настенных желобов</t>
  </si>
  <si>
    <t>100 м покрытий</t>
  </si>
  <si>
    <t>ТЕРр58-10-02</t>
  </si>
  <si>
    <t>Смена частей водосточных труб: прямых звеньев с люлек</t>
  </si>
  <si>
    <t>ТЕРр58-10-04</t>
  </si>
  <si>
    <t>Смена частей водосточных труб: колен с люлек</t>
  </si>
  <si>
    <t>ТЕРр58-10-07</t>
  </si>
  <si>
    <t>Смена частей водосточных труб: воронок с люлек</t>
  </si>
  <si>
    <t>Смена ухватов для водосточных труб в: каменных стенах</t>
  </si>
  <si>
    <t>ТЕРр56-09-04</t>
  </si>
  <si>
    <t>Демонтаж дверных коробок в деревянных стенах: каркасных и в перегородках</t>
  </si>
  <si>
    <t>100 коробок</t>
  </si>
  <si>
    <t>ТЕРр56-10-01</t>
  </si>
  <si>
    <t>Снятие дверных полотен</t>
  </si>
  <si>
    <t>100 м2 дверных полотен</t>
  </si>
  <si>
    <t>ТЕРр56-11-01</t>
  </si>
  <si>
    <t>Снятие наличников</t>
  </si>
  <si>
    <t>100 м наличников</t>
  </si>
  <si>
    <t>ТЕР10-01-039-01</t>
  </si>
  <si>
    <t>Установка блоков в наружных и внутренних дверных проемах: в каменных стенах площадью проема до 3 м2</t>
  </si>
  <si>
    <t>100 м2 проемов</t>
  </si>
  <si>
    <t>ТЕРр58-14-02</t>
  </si>
  <si>
    <t>Смена кровли средней сложности: без настенных желобов и свесов</t>
  </si>
  <si>
    <t>ТЕР20-02-011-01</t>
  </si>
  <si>
    <t>Демонтаж зонтов над вентблоками</t>
  </si>
  <si>
    <t>1 м2 поверхности зонта</t>
  </si>
  <si>
    <t>Установка зонтов над вентблоками</t>
  </si>
  <si>
    <t>ТЕР20-02-012-04</t>
  </si>
  <si>
    <t>Демонтаж дефлекторов диаметром патрубка: 630 мм</t>
  </si>
  <si>
    <t>1 дефлектор</t>
  </si>
  <si>
    <t>Установка дефлекторов диаметром патрубка: 630 мм</t>
  </si>
  <si>
    <t>ТЕР12-01-012-01</t>
  </si>
  <si>
    <t>Ограждение кровель перилами</t>
  </si>
  <si>
    <t>ТЕР15-04-030-04</t>
  </si>
  <si>
    <t>Масляная окраска металлических поверхностей: решеток, переплетов, труб диаметром менее 50 мм и т.п., количество окрасок 2</t>
  </si>
  <si>
    <t>ТЕР10-01-044-09</t>
  </si>
  <si>
    <t>Обивка дверей кровельной сталью оцинкованной: по асбесту с двух сторонприменительнок люку-лазу</t>
  </si>
  <si>
    <t>ТЕРр61-31-01</t>
  </si>
  <si>
    <t>Оштукатуривание поверхности дымовых труб</t>
  </si>
  <si>
    <t>1 м3 кладки (без вычета пустот)</t>
  </si>
  <si>
    <t>Кладка дымовых кирпичных труб</t>
  </si>
  <si>
    <t>ТЕР08-08-005-01</t>
  </si>
  <si>
    <t>Покрытие парапетов из оцинк, кров. стали</t>
  </si>
  <si>
    <t>Покрытие из оцинк. стали вентблоков</t>
  </si>
  <si>
    <t>Окраска масляными составами ранее окрашенных металлических решеток и оград: без рельефа за 2 раза</t>
  </si>
  <si>
    <t>ТЕРр62-35-02</t>
  </si>
  <si>
    <t>Устройство карнизных свесов на памещ. выхода на кровлю</t>
  </si>
  <si>
    <t>1 т стальных элементов</t>
  </si>
  <si>
    <t>Установка монтажных изделий массой: до 20 кг</t>
  </si>
  <si>
    <t>ТЕР07-01-044-03</t>
  </si>
  <si>
    <t>Демонтаж дверных коробок в каменных стенах с: отбивкой штукатурки откосов</t>
  </si>
  <si>
    <t>ТЕРр56-09-01</t>
  </si>
  <si>
    <t>101 м2 утепляемого покрытия</t>
  </si>
  <si>
    <t>1</t>
  </si>
  <si>
    <t>Штукатурный фасад</t>
  </si>
  <si>
    <t xml:space="preserve">                            Вентилируемый фасад</t>
  </si>
  <si>
    <r>
      <t>ФЕР09-04-012-01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</si>
  <si>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ФЕР09-04-013-02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</si>
  <si>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ТЕР26-01-037-01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</si>
  <si>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ТСЦ-104-0004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</si>
  <si>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ТЕР15-01-063-01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</si>
  <si>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ТЕР15-01-070-01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</si>
  <si>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ТЕР15-01-070-02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</si>
  <si>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ТЕР12-01-010-01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</si>
  <si>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ТЕР12-01-023-01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</si>
  <si>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ТСЦ-101-3860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</si>
  <si>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ТЕР09-04-006-01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</si>
  <si>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ТЕР13-03-002-04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</si>
  <si>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ТЕР13-03-004-26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</si>
  <si>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ТЕР09-04-006-02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</si>
  <si>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Демонтаж металлических дверных блоков размером 2,4*1,6м;2, 2,2*0,9м-2шт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</si>
  <si>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Установка противопожарных дверей: двупольных глухих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</si>
  <si>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Теплоизоляция поверхностей стен фасада плитами "Изорок" толщиной 100мм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</si>
  <si>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Наружная облицовка поверхности стен в вертикальном исполнении по металлическому каркасу (с его устройством) окрашенным  профлистом С10 с пароизоляционным слоем из пленки ЮТАФОЛ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</si>
  <si>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Облицовка оконных проемов в наружных стенах откосной планкой из оцинкованной стали с полимерным покрытием с устройством водоотлива оконного из оцинкованной стали с полимерным покрытием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</si>
  <si>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Облицовка дверных проемов в наружных стенах откосной планкой из оцинкованной стали с полимерным покрытием с установкой наличников из оцинкованной стали с полимерным покрытием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</si>
  <si>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Устройство  парапетной крышки   из окрашенной оцинкованной стали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</si>
  <si>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Устройство козырька из окрашенного  профлиста по готовым прогонам (примен.)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</si>
  <si>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Профилированный настил окрашенный С10-1000-0,6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</si>
  <si>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Монтаж каркаса из профильной трубы 40*40мм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</si>
  <si>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Огрунтовка металлических поверхностей за один раз грунтовкой ГФ-021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</si>
  <si>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Окраска металлических огрунтованных поверхностей эмалью ПФ-115 за 2раза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</si>
  <si>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Монтаж ограждающих конструкций стен из окрашенного профилированного листа С10 (облицовка лотков возле ОПУ)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</si>
  <si>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t>Профилированный настил окрашенный С10-1000-0,6</t>
  </si>
  <si>
    <r>
      <t>ТСЦ-101-3860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</si>
  <si>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Устройство козырька  на вытяжную трубу размером  800*800мм (примен.)</t>
    </r>
    <r>
      <rPr>
        <i/>
        <sz val="7"/>
        <rFont val="Times New Roman"/>
        <family val="1"/>
        <charset val="204"/>
      </rPr>
      <t xml:space="preserve">
1 043,14 = 9 623,40 - 122 x 70,33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</si>
  <si>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ТЕР12-01-023-01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</si>
  <si>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Облицовка вытяжной трубы на кровле  окрашенным профлистом  С10</t>
    </r>
    <r>
      <rPr>
        <i/>
        <sz val="7"/>
        <rFont val="Times New Roman"/>
        <family val="1"/>
        <charset val="204"/>
      </rPr>
      <t xml:space="preserve">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</si>
  <si>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ТЕР09-04-006-02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</si>
  <si>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t>м2</t>
  </si>
  <si>
    <t>Дополнительные элементы  кровли (конек 200*200мм)</t>
  </si>
  <si>
    <r>
      <t>ТСЦ-101-3412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</si>
  <si>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t>Профилированный лист оцинкованный Н57-750-0,7</t>
  </si>
  <si>
    <r>
      <t>ТСЦ-101-3828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</si>
  <si>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Устройство кровли из окрашенного профлиста Н57 по готовым прогонам (примен.)</t>
    </r>
    <r>
      <rPr>
        <i/>
        <sz val="7"/>
        <rFont val="Times New Roman"/>
        <family val="1"/>
        <charset val="204"/>
      </rPr>
      <t xml:space="preserve">
1 043,14 = 9 623,40 - 122 x 70,33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</si>
  <si>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Окраска металлических огрунтованных поверхностей эмалью ПФ-115 за 2раза</t>
    </r>
    <r>
      <rPr>
        <i/>
        <sz val="7"/>
        <rFont val="Times New Roman"/>
        <family val="1"/>
        <charset val="204"/>
      </rPr>
      <t xml:space="preserve">
КОЭФ. К ПОЗИЦИИ:
ПЗ=2 (ОЗП=2; ЭМ=2 к расх.; ЗПМ=2; МАТ=2 к расх.; ТЗ=2; ТЗМ=2) (1-й уровень);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 (1-й уровень);
3.13 Окраска и огрунтовка решетчатых поверхностей ОЗП=1,1; ЭМ=1,1 к расх.; ЗПМ=1,1; МАТ=1,1 к расх.; ТЗ=1,1; ТЗМ=1,1 (2-й уровень)</t>
    </r>
  </si>
  <si>
    <r>
      <t>ТЕР13-03-004-26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</si>
  <si>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Огрунтовка металлических поверхностей за один раз грунтовкой ГФ-021</t>
    </r>
    <r>
      <rPr>
        <i/>
        <sz val="7"/>
        <rFont val="Times New Roman"/>
        <family val="1"/>
        <charset val="204"/>
      </rPr>
      <t xml:space="preserve">
КОЭФ. К ПОЗИЦИИ:
3.13 Окраска и огрунтовка решетчатых поверхностей ОЗП=1,1; ЭМ=1,1 к расх.; ЗПМ=1,1; МАТ=1,1 к расх.; ТЗ=1,1; ТЗМ=1,1 (1-й уровень);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 (1-й уровень)</t>
    </r>
  </si>
  <si>
    <r>
      <t>ТЕР13-03-002-04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</si>
  <si>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На каждые 10 мм изменения глубины сверления добавляется или исключается к расценке 46-03-001-01</t>
    </r>
    <r>
      <rPr>
        <i/>
        <sz val="7"/>
        <rFont val="Times New Roman"/>
        <family val="1"/>
        <charset val="204"/>
      </rPr>
      <t xml:space="preserve">
КОЭФ. К ПОЗИЦИИ:
ПЗ=10 (ОЗП=10; ЭМ=10 к расх.; ЗПМ=10; МАТ=10 к расх.; ТЗ=10; ТЗМ=10)</t>
    </r>
  </si>
  <si>
    <r>
      <t>ТЕР46-03-001-17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</si>
  <si>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ТЕР46-03-001-01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</si>
  <si>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t>Прочие индивидуальные сварные конструкции, масса сборочной единицы до 0,1 т</t>
  </si>
  <si>
    <r>
      <t>ТСЦ-201-0778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</si>
  <si>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Монтаж каркасов кровли  из  профильной трубы (60*40мм;40*40мм) с закреплением к плитам перекрытия  при помощи арматурной стали</t>
    </r>
    <r>
      <rPr>
        <i/>
        <sz val="7"/>
        <rFont val="Times New Roman"/>
        <family val="1"/>
        <charset val="204"/>
      </rPr>
      <t xml:space="preserve">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</si>
  <si>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ТЕР09-03-037-01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</si>
  <si>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t>Пленка подкровельная антиконденсатная (гидроизоляционная) типа ЮТАКОН</t>
  </si>
  <si>
    <r>
      <t>ТСЦ-101-4134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</si>
  <si>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Устройство пароизоляции прокладочной в один слой из пленки подкровельной</t>
    </r>
    <r>
      <rPr>
        <i/>
        <sz val="7"/>
        <rFont val="Times New Roman"/>
        <family val="1"/>
        <charset val="204"/>
      </rPr>
      <t xml:space="preserve">
280,96 = 962,96 - 110 x 6,20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</si>
  <si>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ТЕР12-01-015-03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</si>
  <si>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ТСЦ-104-0004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</si>
  <si>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Утепление покрытий плитами из минеральной ваты на битумной мастике  в один слой  (общая толщина утепления 100мм)</t>
    </r>
    <r>
      <rPr>
        <i/>
        <sz val="7"/>
        <rFont val="Times New Roman"/>
        <family val="1"/>
        <charset val="204"/>
      </rPr>
      <t xml:space="preserve">
1 480,33 = 4 755,73 - 6,18 x 530,00
КОЭФ. К ПОЗИЦИИ:
МДС35-IV п.4.7._При ремонте и реконструкции зданий и сооружений работы, аналогичные технологическим процессам в новом строительстве ОЗП=1,15; ЭМ=1,25; ЗПМ=1,25; ТЗ=1,15; ТЗМ=1,25</t>
    </r>
  </si>
  <si>
    <r>
      <t>ТЕР12-01-013-03</t>
    </r>
    <r>
      <rPr>
        <i/>
        <sz val="9"/>
        <rFont val="Times New Roman"/>
        <family val="1"/>
        <charset val="204"/>
      </rPr>
      <t xml:space="preserve">
Постановл.Правит.Саратов.обл. от 30.07.10 №351-П</t>
    </r>
  </si>
  <si>
    <r>
      <t>ТЕР09-03-037-01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</si>
  <si>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ТЕР12-01-013-03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</si>
  <si>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ТЕР12-01-015-03</t>
    </r>
    <r>
      <rPr>
        <i/>
        <sz val="11"/>
        <color theme="1"/>
        <rFont val="Calibri"/>
        <family val="2"/>
        <charset val="204"/>
        <scheme val="minor"/>
      </rPr>
      <t xml:space="preserve">
</t>
    </r>
  </si>
  <si>
    <r>
      <t>Монтаж каркасов кровли  из  профильной трубы (60*40мм;40*40мм) с закреплением к плитам перекрытия  при помощи арматурной стали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</si>
  <si>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Облицовка вытяжной трубы на кровле  окрашенным профлистом  С10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</si>
  <si>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Утепление покрытий плитами из минеральной ваты на битумной мастике  в один слой  (общая толщина утепления 100мм)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</si>
  <si>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Устройство пароизоляции прокладочной в один слой из пленки подкровельной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</si>
  <si>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Устройство козырька  на вытяжную трубу размером  800*800мм (примен.)</t>
    </r>
    <r>
      <rPr>
        <i/>
        <sz val="7"/>
        <color theme="1"/>
        <rFont val="Calibri"/>
        <family val="2"/>
        <charset val="204"/>
        <scheme val="minor"/>
      </rPr>
      <t xml:space="preserve">
</t>
    </r>
  </si>
  <si>
    <r>
      <t>Устройство кровли из окрашенного профлиста Н57 по готовым прогонам (примен.)</t>
    </r>
    <r>
      <rPr>
        <i/>
        <sz val="7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</si>
</sst>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Arial Cyr"/>
      <charset val="204"/>
    </font>
    <font>
      <b/>
      <sz val="12"/>
      <color theme="0"/>
      <name val="Times New Roman"/>
      <family val="2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7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Grid">
        <fgColor indexed="27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01">
    <xf numFmtId="0" fontId="0" fillId="0" borderId="0" xfId="0"/>
    <xf numFmtId="2" fontId="3" fillId="0" borderId="3" xfId="1" applyNumberFormat="1" applyFont="1" applyBorder="1" applyAlignment="1" applyProtection="1">
      <alignment horizontal="center" vertical="center" wrapText="1"/>
      <protection locked="0"/>
    </xf>
    <xf numFmtId="2" fontId="1" fillId="6" borderId="3" xfId="1" applyNumberFormat="1" applyFont="1" applyFill="1" applyBorder="1" applyAlignment="1" applyProtection="1">
      <alignment horizontal="left" vertical="center" wrapText="1"/>
      <protection locked="0"/>
    </xf>
    <xf numFmtId="2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3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2" fontId="3" fillId="0" borderId="3" xfId="1" applyNumberFormat="1" applyFont="1" applyBorder="1" applyAlignment="1" applyProtection="1">
      <alignment horizontal="center" vertical="center" wrapText="1"/>
    </xf>
    <xf numFmtId="2" fontId="3" fillId="4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 wrapText="1"/>
    </xf>
    <xf numFmtId="0" fontId="0" fillId="0" borderId="1" xfId="0" applyBorder="1"/>
    <xf numFmtId="2" fontId="3" fillId="0" borderId="31" xfId="1" applyNumberFormat="1" applyFont="1" applyBorder="1" applyAlignment="1" applyProtection="1">
      <alignment horizontal="center" vertical="center" wrapText="1"/>
      <protection locked="0"/>
    </xf>
    <xf numFmtId="0" fontId="0" fillId="0" borderId="32" xfId="0" applyBorder="1"/>
    <xf numFmtId="2" fontId="3" fillId="0" borderId="31" xfId="1" applyNumberFormat="1" applyFont="1" applyBorder="1" applyAlignment="1" applyProtection="1">
      <alignment horizontal="center" vertical="center" wrapText="1"/>
    </xf>
    <xf numFmtId="2" fontId="3" fillId="4" borderId="40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13" xfId="1" applyNumberFormat="1" applyFont="1" applyFill="1" applyBorder="1" applyAlignment="1" applyProtection="1">
      <alignment horizontal="center" vertical="center" wrapText="1"/>
      <protection locked="0"/>
    </xf>
    <xf numFmtId="2" fontId="3" fillId="14" borderId="13" xfId="1" applyNumberFormat="1" applyFont="1" applyFill="1" applyBorder="1" applyAlignment="1" applyProtection="1">
      <alignment horizontal="center" vertical="center" wrapText="1"/>
      <protection locked="0"/>
    </xf>
    <xf numFmtId="2" fontId="3" fillId="15" borderId="3" xfId="1" applyNumberFormat="1" applyFont="1" applyFill="1" applyBorder="1" applyAlignment="1" applyProtection="1">
      <alignment horizontal="center" vertical="center" wrapText="1"/>
      <protection locked="0"/>
    </xf>
    <xf numFmtId="2" fontId="3" fillId="15" borderId="41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31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25" xfId="1" applyNumberFormat="1" applyFont="1" applyFill="1" applyBorder="1" applyAlignment="1" applyProtection="1">
      <alignment horizontal="center" vertical="center" wrapText="1"/>
      <protection locked="0"/>
    </xf>
    <xf numFmtId="0" fontId="15" fillId="16" borderId="1" xfId="0" applyFont="1" applyFill="1" applyBorder="1"/>
    <xf numFmtId="0" fontId="16" fillId="17" borderId="1" xfId="0" applyFont="1" applyFill="1" applyBorder="1"/>
    <xf numFmtId="0" fontId="15" fillId="17" borderId="1" xfId="0" applyFont="1" applyFill="1" applyBorder="1"/>
    <xf numFmtId="0" fontId="17" fillId="17" borderId="1" xfId="0" applyFont="1" applyFill="1" applyBorder="1"/>
    <xf numFmtId="0" fontId="0" fillId="16" borderId="49" xfId="0" applyFill="1" applyBorder="1"/>
    <xf numFmtId="49" fontId="9" fillId="0" borderId="1" xfId="0" applyNumberFormat="1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9" fillId="0" borderId="49" xfId="0" applyNumberFormat="1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/>
    </xf>
    <xf numFmtId="49" fontId="9" fillId="18" borderId="49" xfId="0" applyNumberFormat="1" applyFont="1" applyFill="1" applyBorder="1" applyAlignment="1">
      <alignment horizontal="left" vertical="top" wrapText="1"/>
    </xf>
    <xf numFmtId="0" fontId="18" fillId="18" borderId="49" xfId="0" applyFont="1" applyFill="1" applyBorder="1" applyAlignment="1">
      <alignment horizontal="left" vertical="top" wrapText="1"/>
    </xf>
    <xf numFmtId="0" fontId="7" fillId="18" borderId="1" xfId="0" applyFont="1" applyFill="1" applyBorder="1" applyAlignment="1">
      <alignment horizontal="center" vertical="top" wrapText="1"/>
    </xf>
    <xf numFmtId="0" fontId="8" fillId="18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16" borderId="1" xfId="0" applyFont="1" applyFill="1" applyBorder="1"/>
    <xf numFmtId="0" fontId="0" fillId="16" borderId="49" xfId="0" applyFont="1" applyFill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18" borderId="1" xfId="0" applyFont="1" applyFill="1" applyBorder="1" applyAlignment="1">
      <alignment horizontal="right" vertical="top" wrapText="1"/>
    </xf>
    <xf numFmtId="49" fontId="9" fillId="18" borderId="1" xfId="0" applyNumberFormat="1" applyFont="1" applyFill="1" applyBorder="1" applyAlignment="1">
      <alignment horizontal="left" vertical="top" wrapText="1"/>
    </xf>
    <xf numFmtId="0" fontId="18" fillId="18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9" fillId="18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1" fillId="18" borderId="1" xfId="0" applyFont="1" applyFill="1" applyBorder="1" applyAlignment="1">
      <alignment horizontal="right" vertical="top" wrapText="1"/>
    </xf>
    <xf numFmtId="0" fontId="7" fillId="18" borderId="49" xfId="0" applyFont="1" applyFill="1" applyBorder="1" applyAlignment="1">
      <alignment horizontal="center" vertical="top" wrapText="1"/>
    </xf>
    <xf numFmtId="0" fontId="8" fillId="18" borderId="52" xfId="0" applyFont="1" applyFill="1" applyBorder="1" applyAlignment="1">
      <alignment horizontal="center" vertical="top"/>
    </xf>
    <xf numFmtId="0" fontId="9" fillId="0" borderId="49" xfId="0" applyFont="1" applyBorder="1" applyAlignment="1">
      <alignment horizontal="left" vertical="top" wrapText="1"/>
    </xf>
    <xf numFmtId="0" fontId="8" fillId="18" borderId="52" xfId="0" applyFont="1" applyFill="1" applyBorder="1" applyAlignment="1">
      <alignment horizontal="center" vertical="top" wrapText="1"/>
    </xf>
    <xf numFmtId="0" fontId="8" fillId="18" borderId="52" xfId="0" applyFont="1" applyFill="1" applyBorder="1" applyAlignment="1">
      <alignment horizontal="right" vertical="top" wrapText="1"/>
    </xf>
    <xf numFmtId="49" fontId="9" fillId="0" borderId="49" xfId="1" applyNumberFormat="1" applyFont="1" applyBorder="1" applyAlignment="1">
      <alignment horizontal="left" vertical="top" wrapText="1"/>
    </xf>
    <xf numFmtId="0" fontId="18" fillId="0" borderId="49" xfId="1" applyFont="1" applyBorder="1" applyAlignment="1">
      <alignment horizontal="left" vertical="top" wrapText="1"/>
    </xf>
    <xf numFmtId="0" fontId="7" fillId="0" borderId="29" xfId="1" applyFont="1" applyBorder="1" applyAlignment="1">
      <alignment horizontal="center" vertical="top" wrapText="1"/>
    </xf>
    <xf numFmtId="0" fontId="7" fillId="16" borderId="1" xfId="1" applyFont="1" applyFill="1" applyBorder="1" applyAlignment="1">
      <alignment horizontal="center" vertical="top"/>
    </xf>
    <xf numFmtId="0" fontId="7" fillId="16" borderId="52" xfId="1" applyFont="1" applyFill="1" applyBorder="1" applyAlignment="1">
      <alignment horizontal="center" vertical="top"/>
    </xf>
    <xf numFmtId="0" fontId="7" fillId="0" borderId="52" xfId="1" applyFont="1" applyBorder="1" applyAlignment="1">
      <alignment horizontal="center" vertical="top" wrapText="1"/>
    </xf>
    <xf numFmtId="0" fontId="8" fillId="0" borderId="52" xfId="1" applyFont="1" applyBorder="1" applyAlignment="1">
      <alignment horizontal="center" vertical="top"/>
    </xf>
    <xf numFmtId="0" fontId="7" fillId="16" borderId="49" xfId="1" applyFont="1" applyFill="1" applyBorder="1" applyAlignment="1">
      <alignment horizontal="center" vertical="top"/>
    </xf>
    <xf numFmtId="0" fontId="0" fillId="16" borderId="1" xfId="0" applyFill="1" applyBorder="1"/>
    <xf numFmtId="0" fontId="0" fillId="16" borderId="29" xfId="0" applyFill="1" applyBorder="1"/>
    <xf numFmtId="49" fontId="9" fillId="0" borderId="1" xfId="1" applyNumberFormat="1" applyFont="1" applyBorder="1" applyAlignment="1">
      <alignment horizontal="left" vertical="top" wrapText="1"/>
    </xf>
    <xf numFmtId="0" fontId="9" fillId="18" borderId="49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1" fillId="0" borderId="51" xfId="0" applyFont="1" applyBorder="1" applyAlignment="1">
      <alignment horizontal="right" vertical="top" wrapText="1"/>
    </xf>
    <xf numFmtId="0" fontId="8" fillId="0" borderId="29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12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7" fillId="0" borderId="32" xfId="1" applyFont="1" applyBorder="1" applyAlignment="1">
      <alignment horizontal="center" vertical="top"/>
    </xf>
    <xf numFmtId="49" fontId="10" fillId="0" borderId="29" xfId="1" applyNumberFormat="1" applyFont="1" applyBorder="1" applyAlignment="1">
      <alignment horizontal="left" vertical="top" wrapText="1"/>
    </xf>
    <xf numFmtId="0" fontId="7" fillId="0" borderId="29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7" borderId="22" xfId="1" applyFont="1" applyFill="1" applyBorder="1" applyAlignment="1" applyProtection="1">
      <alignment horizontal="center" vertical="center" wrapText="1"/>
    </xf>
    <xf numFmtId="0" fontId="4" fillId="7" borderId="23" xfId="1" applyFont="1" applyFill="1" applyBorder="1" applyAlignment="1" applyProtection="1">
      <alignment horizontal="center" vertical="center" wrapText="1"/>
    </xf>
    <xf numFmtId="0" fontId="4" fillId="7" borderId="16" xfId="1" applyFont="1" applyFill="1" applyBorder="1" applyAlignment="1" applyProtection="1">
      <alignment horizontal="center" vertical="center" wrapText="1"/>
    </xf>
    <xf numFmtId="0" fontId="1" fillId="9" borderId="27" xfId="1" applyFont="1" applyFill="1" applyBorder="1" applyAlignment="1" applyProtection="1">
      <alignment horizontal="center" vertical="center" wrapText="1"/>
    </xf>
    <xf numFmtId="0" fontId="1" fillId="9" borderId="28" xfId="1" applyFont="1" applyFill="1" applyBorder="1" applyAlignment="1" applyProtection="1">
      <alignment horizontal="center" vertical="center" wrapText="1"/>
    </xf>
    <xf numFmtId="0" fontId="1" fillId="9" borderId="15" xfId="1" applyFont="1" applyFill="1" applyBorder="1" applyAlignment="1" applyProtection="1">
      <alignment horizontal="center" vertical="center" wrapText="1"/>
    </xf>
    <xf numFmtId="0" fontId="1" fillId="10" borderId="27" xfId="1" applyFont="1" applyFill="1" applyBorder="1" applyAlignment="1" applyProtection="1">
      <alignment horizontal="center" vertical="center" wrapText="1"/>
    </xf>
    <xf numFmtId="0" fontId="1" fillId="10" borderId="28" xfId="1" applyFont="1" applyFill="1" applyBorder="1" applyAlignment="1" applyProtection="1">
      <alignment horizontal="center" vertical="center" wrapText="1"/>
    </xf>
    <xf numFmtId="0" fontId="1" fillId="10" borderId="15" xfId="1" applyFont="1" applyFill="1" applyBorder="1" applyAlignment="1" applyProtection="1">
      <alignment horizontal="center" vertical="center" wrapText="1"/>
    </xf>
    <xf numFmtId="0" fontId="5" fillId="4" borderId="20" xfId="1" applyFont="1" applyFill="1" applyBorder="1" applyAlignment="1" applyProtection="1">
      <alignment horizontal="center" vertical="center" wrapText="1"/>
    </xf>
    <xf numFmtId="0" fontId="2" fillId="4" borderId="24" xfId="1" applyFont="1" applyFill="1" applyBorder="1" applyAlignment="1" applyProtection="1">
      <alignment horizontal="center" vertical="center" wrapText="1"/>
    </xf>
    <xf numFmtId="0" fontId="2" fillId="4" borderId="25" xfId="1" applyFont="1" applyFill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5" xfId="1" applyFont="1" applyBorder="1" applyAlignment="1" applyProtection="1">
      <alignment horizontal="center" vertical="center" wrapText="1"/>
    </xf>
    <xf numFmtId="0" fontId="4" fillId="8" borderId="9" xfId="1" applyFont="1" applyFill="1" applyBorder="1" applyAlignment="1" applyProtection="1">
      <alignment horizontal="center" vertical="center" wrapText="1"/>
    </xf>
    <xf numFmtId="0" fontId="4" fillId="8" borderId="17" xfId="1" applyFont="1" applyFill="1" applyBorder="1" applyAlignment="1" applyProtection="1">
      <alignment horizontal="center" vertical="center" wrapText="1"/>
    </xf>
    <xf numFmtId="0" fontId="4" fillId="6" borderId="20" xfId="1" applyFont="1" applyFill="1" applyBorder="1" applyAlignment="1" applyProtection="1">
      <alignment horizontal="center" vertical="center" wrapText="1"/>
    </xf>
    <xf numFmtId="0" fontId="4" fillId="6" borderId="24" xfId="1" applyFont="1" applyFill="1" applyBorder="1" applyAlignment="1" applyProtection="1">
      <alignment horizontal="center" vertical="center" wrapText="1"/>
    </xf>
    <xf numFmtId="0" fontId="4" fillId="6" borderId="25" xfId="1" applyFont="1" applyFill="1" applyBorder="1" applyAlignment="1" applyProtection="1">
      <alignment horizontal="center" vertical="center" wrapText="1"/>
    </xf>
    <xf numFmtId="0" fontId="2" fillId="5" borderId="20" xfId="1" applyFont="1" applyFill="1" applyBorder="1" applyAlignment="1" applyProtection="1">
      <alignment horizontal="center" vertical="center" wrapText="1"/>
    </xf>
    <xf numFmtId="0" fontId="2" fillId="5" borderId="24" xfId="1" applyFont="1" applyFill="1" applyBorder="1" applyAlignment="1" applyProtection="1">
      <alignment horizontal="center" vertical="center" wrapText="1"/>
    </xf>
    <xf numFmtId="0" fontId="2" fillId="5" borderId="25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horizontal="center" vertical="center" wrapText="1"/>
    </xf>
    <xf numFmtId="0" fontId="5" fillId="0" borderId="20" xfId="1" applyFont="1" applyBorder="1" applyAlignment="1" applyProtection="1">
      <alignment horizontal="center" vertical="top" wrapText="1"/>
    </xf>
    <xf numFmtId="0" fontId="5" fillId="0" borderId="24" xfId="1" applyFont="1" applyBorder="1" applyAlignment="1" applyProtection="1">
      <alignment horizontal="center" vertical="top" wrapText="1"/>
    </xf>
    <xf numFmtId="0" fontId="5" fillId="0" borderId="25" xfId="1" applyFont="1" applyBorder="1" applyAlignment="1" applyProtection="1">
      <alignment horizontal="center" vertical="top" wrapText="1"/>
    </xf>
    <xf numFmtId="0" fontId="1" fillId="9" borderId="19" xfId="1" applyFont="1" applyFill="1" applyBorder="1" applyAlignment="1" applyProtection="1">
      <alignment horizontal="center" vertical="center" wrapText="1"/>
    </xf>
    <xf numFmtId="0" fontId="1" fillId="9" borderId="10" xfId="1" applyFont="1" applyFill="1" applyBorder="1" applyAlignment="1" applyProtection="1">
      <alignment horizontal="center" vertical="center" wrapText="1"/>
    </xf>
    <xf numFmtId="0" fontId="1" fillId="9" borderId="17" xfId="1" applyFont="1" applyFill="1" applyBorder="1" applyAlignment="1" applyProtection="1">
      <alignment horizontal="center" vertical="center" wrapText="1"/>
    </xf>
    <xf numFmtId="0" fontId="4" fillId="11" borderId="23" xfId="1" applyFont="1" applyFill="1" applyBorder="1" applyAlignment="1" applyProtection="1">
      <alignment horizontal="center" vertical="center" wrapText="1"/>
    </xf>
    <xf numFmtId="0" fontId="1" fillId="10" borderId="9" xfId="1" applyFont="1" applyFill="1" applyBorder="1" applyAlignment="1" applyProtection="1">
      <alignment horizontal="center" vertical="center" wrapText="1"/>
    </xf>
    <xf numFmtId="0" fontId="1" fillId="10" borderId="10" xfId="1" applyFont="1" applyFill="1" applyBorder="1" applyAlignment="1" applyProtection="1">
      <alignment horizontal="center" vertical="center" wrapText="1"/>
    </xf>
    <xf numFmtId="0" fontId="1" fillId="10" borderId="17" xfId="1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26" xfId="0" applyBorder="1" applyAlignment="1">
      <alignment horizontal="left"/>
    </xf>
    <xf numFmtId="0" fontId="5" fillId="4" borderId="44" xfId="1" applyFont="1" applyFill="1" applyBorder="1" applyAlignment="1" applyProtection="1">
      <alignment horizontal="center" vertical="center" wrapText="1"/>
    </xf>
    <xf numFmtId="0" fontId="2" fillId="4" borderId="46" xfId="1" applyFont="1" applyFill="1" applyBorder="1" applyAlignment="1" applyProtection="1">
      <alignment horizontal="center" vertical="center" wrapText="1"/>
    </xf>
    <xf numFmtId="0" fontId="2" fillId="4" borderId="47" xfId="1" applyFont="1" applyFill="1" applyBorder="1" applyAlignment="1" applyProtection="1">
      <alignment horizontal="center" vertical="center" wrapText="1"/>
    </xf>
    <xf numFmtId="0" fontId="5" fillId="13" borderId="12" xfId="1" applyFont="1" applyFill="1" applyBorder="1" applyAlignment="1" applyProtection="1">
      <alignment horizontal="center" vertical="center" wrapText="1"/>
    </xf>
    <xf numFmtId="0" fontId="2" fillId="13" borderId="11" xfId="1" applyFont="1" applyFill="1" applyBorder="1" applyAlignment="1" applyProtection="1">
      <alignment horizontal="center" vertical="center" wrapText="1"/>
    </xf>
    <xf numFmtId="0" fontId="14" fillId="12" borderId="22" xfId="1" applyFont="1" applyFill="1" applyBorder="1" applyAlignment="1" applyProtection="1">
      <alignment horizontal="center" vertical="center" wrapText="1"/>
    </xf>
    <xf numFmtId="0" fontId="14" fillId="12" borderId="23" xfId="1" applyFont="1" applyFill="1" applyBorder="1" applyAlignment="1" applyProtection="1">
      <alignment horizontal="center" vertical="center" wrapText="1"/>
    </xf>
    <xf numFmtId="0" fontId="5" fillId="15" borderId="4" xfId="1" applyFont="1" applyFill="1" applyBorder="1" applyAlignment="1" applyProtection="1">
      <alignment horizontal="center" vertical="center" wrapText="1"/>
    </xf>
    <xf numFmtId="0" fontId="2" fillId="15" borderId="5" xfId="1" applyFont="1" applyFill="1" applyBorder="1" applyAlignment="1" applyProtection="1">
      <alignment horizontal="center" vertical="center" wrapText="1"/>
    </xf>
    <xf numFmtId="0" fontId="2" fillId="14" borderId="12" xfId="1" applyFont="1" applyFill="1" applyBorder="1" applyAlignment="1" applyProtection="1">
      <alignment horizontal="center" vertical="center" wrapText="1"/>
    </xf>
    <xf numFmtId="0" fontId="2" fillId="14" borderId="11" xfId="1" applyFont="1" applyFill="1" applyBorder="1" applyAlignment="1" applyProtection="1">
      <alignment horizontal="center" vertical="center" wrapText="1"/>
    </xf>
    <xf numFmtId="0" fontId="14" fillId="12" borderId="44" xfId="1" applyFont="1" applyFill="1" applyBorder="1" applyAlignment="1" applyProtection="1">
      <alignment horizontal="center" vertical="center" wrapText="1"/>
    </xf>
    <xf numFmtId="0" fontId="14" fillId="12" borderId="48" xfId="1" applyFont="1" applyFill="1" applyBorder="1" applyAlignment="1" applyProtection="1">
      <alignment horizontal="center" vertical="center" wrapText="1"/>
    </xf>
    <xf numFmtId="0" fontId="14" fillId="12" borderId="45" xfId="1" applyFont="1" applyFill="1" applyBorder="1" applyAlignment="1" applyProtection="1">
      <alignment horizontal="center" vertical="center" wrapText="1"/>
    </xf>
    <xf numFmtId="0" fontId="2" fillId="4" borderId="20" xfId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/>
    </xf>
    <xf numFmtId="0" fontId="9" fillId="0" borderId="29" xfId="1" applyFont="1" applyBorder="1" applyAlignment="1">
      <alignment horizontal="left" vertical="top" wrapText="1"/>
    </xf>
    <xf numFmtId="0" fontId="1" fillId="0" borderId="29" xfId="1" applyBorder="1" applyAlignment="1">
      <alignment vertical="top" wrapText="1"/>
    </xf>
    <xf numFmtId="0" fontId="23" fillId="0" borderId="28" xfId="0" applyFont="1" applyBorder="1" applyAlignment="1">
      <alignment horizontal="center"/>
    </xf>
    <xf numFmtId="0" fontId="0" fillId="0" borderId="23" xfId="0" applyBorder="1" applyAlignment="1"/>
    <xf numFmtId="0" fontId="0" fillId="0" borderId="16" xfId="0" applyBorder="1" applyAlignment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8" fillId="0" borderId="29" xfId="1" applyFont="1" applyBorder="1" applyAlignment="1">
      <alignment horizontal="center" vertical="top"/>
    </xf>
    <xf numFmtId="0" fontId="7" fillId="16" borderId="29" xfId="1" applyFont="1" applyFill="1" applyBorder="1" applyAlignment="1">
      <alignment horizontal="center" vertical="top"/>
    </xf>
    <xf numFmtId="49" fontId="10" fillId="0" borderId="32" xfId="1" applyNumberFormat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center" vertical="top" wrapText="1"/>
    </xf>
    <xf numFmtId="0" fontId="8" fillId="0" borderId="12" xfId="1" applyFont="1" applyBorder="1" applyAlignment="1">
      <alignment horizontal="center" vertical="top"/>
    </xf>
    <xf numFmtId="0" fontId="8" fillId="0" borderId="53" xfId="1" applyFont="1" applyBorder="1" applyAlignment="1">
      <alignment horizontal="center" vertical="top"/>
    </xf>
    <xf numFmtId="0" fontId="8" fillId="0" borderId="28" xfId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61C5DD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1" displayName="Таблица1" ref="A5:E75" totalsRowShown="0" headerRowDxfId="8" tableBorderDxfId="7">
  <autoFilter ref="A5:E75"/>
  <sortState ref="A5:E136">
    <sortCondition ref="B6"/>
  </sortState>
  <tableColumns count="5">
    <tableColumn id="1" name="Столбец1" dataDxfId="6"/>
    <tableColumn id="2" name="Столбец2" dataDxfId="5"/>
    <tableColumn id="3" name="Столбец3" dataDxfId="4"/>
    <tableColumn id="4" name="Столбец4" dataDxfId="3"/>
    <tableColumn id="5" name="Столбец5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Таблица15" displayName="Таблица15" ref="H4:L115" totalsRowShown="0" headerRowDxfId="15" tableBorderDxfId="14">
  <autoFilter ref="H4:L115"/>
  <sortState ref="H4:L135">
    <sortCondition ref="I6"/>
  </sortState>
  <tableColumns count="5">
    <tableColumn id="1" name="Столбец1" dataDxfId="13"/>
    <tableColumn id="2" name="Столбец2" dataDxfId="12"/>
    <tableColumn id="3" name="Столбец3" dataDxfId="11"/>
    <tableColumn id="4" name="Столбец4" dataDxfId="10"/>
    <tableColumn id="5" name="Столбец5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Таблица2" displayName="Таблица2" ref="A5:E67" totalsRowShown="0" headerRowBorderDxfId="23" tableBorderDxfId="22" totalsRowBorderDxfId="21">
  <autoFilter ref="A5:E67"/>
  <sortState ref="A6:E79">
    <sortCondition ref="B5:B79"/>
  </sortState>
  <tableColumns count="5">
    <tableColumn id="1" name="1" dataDxfId="20"/>
    <tableColumn id="2" name="ТЕР12-01-013-03_x000a_" dataDxfId="19"/>
    <tableColumn id="3" name="Утепление покрытий плитами из минеральной ваты на битумной мастике  в один слой  (общая толщина утепления 100мм)_x000a_" dataDxfId="18"/>
    <tableColumn id="4" name="100 м2 утепляемого покрытия" dataDxfId="17"/>
    <tableColumn id="5" name="Столбец1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workbookViewId="0">
      <selection activeCell="J31" sqref="J31"/>
    </sheetView>
  </sheetViews>
  <sheetFormatPr defaultRowHeight="15" x14ac:dyDescent="0.25"/>
  <cols>
    <col min="1" max="1" width="6.7109375" customWidth="1"/>
    <col min="2" max="2" width="19.7109375" customWidth="1"/>
    <col min="6" max="6" width="9.7109375" customWidth="1"/>
    <col min="7" max="7" width="7.42578125" customWidth="1"/>
    <col min="8" max="8" width="8.5703125" customWidth="1"/>
    <col min="9" max="9" width="8.42578125" customWidth="1"/>
    <col min="11" max="11" width="8.85546875" customWidth="1"/>
    <col min="12" max="12" width="7.7109375" customWidth="1"/>
    <col min="15" max="15" width="6.42578125" customWidth="1"/>
    <col min="16" max="16" width="9.140625" customWidth="1"/>
    <col min="17" max="17" width="7" customWidth="1"/>
    <col min="18" max="18" width="9.42578125" customWidth="1"/>
    <col min="19" max="19" width="6.42578125" customWidth="1"/>
    <col min="20" max="20" width="4.85546875" customWidth="1"/>
    <col min="22" max="22" width="6.28515625" customWidth="1"/>
    <col min="24" max="24" width="5" customWidth="1"/>
    <col min="25" max="25" width="6.42578125" customWidth="1"/>
    <col min="26" max="26" width="4.5703125" customWidth="1"/>
    <col min="27" max="27" width="7" customWidth="1"/>
  </cols>
  <sheetData>
    <row r="1" spans="1:44" s="108" customFormat="1" ht="15.75" thickBot="1" x14ac:dyDescent="0.3">
      <c r="A1" s="108" t="s">
        <v>42</v>
      </c>
    </row>
    <row r="2" spans="1:44" ht="22.5" customHeight="1" thickBot="1" x14ac:dyDescent="0.3">
      <c r="A2" s="129" t="s">
        <v>35</v>
      </c>
      <c r="B2" s="126" t="s">
        <v>25</v>
      </c>
      <c r="C2" s="124" t="s">
        <v>26</v>
      </c>
      <c r="D2" s="125"/>
      <c r="E2" s="118" t="s">
        <v>54</v>
      </c>
      <c r="F2" s="118" t="s">
        <v>55</v>
      </c>
      <c r="G2" s="121" t="s">
        <v>3</v>
      </c>
      <c r="H2" s="136" t="s">
        <v>63</v>
      </c>
      <c r="I2" s="136" t="s">
        <v>62</v>
      </c>
      <c r="J2" s="136" t="s">
        <v>57</v>
      </c>
      <c r="K2" s="136" t="s">
        <v>58</v>
      </c>
      <c r="L2" s="136" t="s">
        <v>56</v>
      </c>
      <c r="M2" s="136" t="s">
        <v>59</v>
      </c>
      <c r="N2" s="136" t="s">
        <v>60</v>
      </c>
      <c r="O2" s="136" t="s">
        <v>61</v>
      </c>
      <c r="P2" s="142" t="s">
        <v>4</v>
      </c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09" t="s">
        <v>5</v>
      </c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44" ht="15" customHeight="1" x14ac:dyDescent="0.25">
      <c r="A3" s="130"/>
      <c r="B3" s="127"/>
      <c r="C3" s="132" t="s">
        <v>6</v>
      </c>
      <c r="D3" s="134" t="s">
        <v>7</v>
      </c>
      <c r="E3" s="119"/>
      <c r="F3" s="119"/>
      <c r="G3" s="122"/>
      <c r="H3" s="137"/>
      <c r="I3" s="137"/>
      <c r="J3" s="137"/>
      <c r="K3" s="137"/>
      <c r="L3" s="137"/>
      <c r="M3" s="137"/>
      <c r="N3" s="137"/>
      <c r="O3" s="137"/>
      <c r="P3" s="139" t="s">
        <v>8</v>
      </c>
      <c r="Q3" s="140"/>
      <c r="R3" s="140"/>
      <c r="S3" s="141"/>
      <c r="T3" s="143" t="s">
        <v>9</v>
      </c>
      <c r="U3" s="144"/>
      <c r="V3" s="144"/>
      <c r="W3" s="145"/>
      <c r="X3" s="143" t="s">
        <v>10</v>
      </c>
      <c r="Y3" s="144"/>
      <c r="Z3" s="144"/>
      <c r="AA3" s="145"/>
      <c r="AB3" s="112" t="s">
        <v>8</v>
      </c>
      <c r="AC3" s="113"/>
      <c r="AD3" s="113"/>
      <c r="AE3" s="113"/>
      <c r="AF3" s="114"/>
      <c r="AG3" s="115" t="s">
        <v>9</v>
      </c>
      <c r="AH3" s="116"/>
      <c r="AI3" s="116"/>
      <c r="AJ3" s="116"/>
      <c r="AK3" s="117"/>
    </row>
    <row r="4" spans="1:44" ht="55.5" customHeight="1" thickBot="1" x14ac:dyDescent="0.3">
      <c r="A4" s="131"/>
      <c r="B4" s="128"/>
      <c r="C4" s="133"/>
      <c r="D4" s="135"/>
      <c r="E4" s="120"/>
      <c r="F4" s="120"/>
      <c r="G4" s="123"/>
      <c r="H4" s="138"/>
      <c r="I4" s="138"/>
      <c r="J4" s="138"/>
      <c r="K4" s="138"/>
      <c r="L4" s="138"/>
      <c r="M4" s="138"/>
      <c r="N4" s="138"/>
      <c r="O4" s="138"/>
      <c r="P4" s="12" t="s">
        <v>11</v>
      </c>
      <c r="Q4" s="13" t="s">
        <v>12</v>
      </c>
      <c r="R4" s="14" t="s">
        <v>13</v>
      </c>
      <c r="S4" s="15" t="s">
        <v>14</v>
      </c>
      <c r="T4" s="12" t="s">
        <v>15</v>
      </c>
      <c r="U4" s="13" t="s">
        <v>16</v>
      </c>
      <c r="V4" s="14" t="s">
        <v>17</v>
      </c>
      <c r="W4" s="15" t="s">
        <v>18</v>
      </c>
      <c r="X4" s="16" t="s">
        <v>19</v>
      </c>
      <c r="Y4" s="31" t="s">
        <v>20</v>
      </c>
      <c r="Z4" s="32" t="s">
        <v>21</v>
      </c>
      <c r="AA4" s="21" t="s">
        <v>22</v>
      </c>
      <c r="AB4" s="16" t="s">
        <v>11</v>
      </c>
      <c r="AC4" s="13" t="s">
        <v>12</v>
      </c>
      <c r="AD4" s="14" t="s">
        <v>13</v>
      </c>
      <c r="AE4" s="17" t="s">
        <v>14</v>
      </c>
      <c r="AF4" s="15" t="s">
        <v>23</v>
      </c>
      <c r="AG4" s="16" t="s">
        <v>15</v>
      </c>
      <c r="AH4" s="13" t="s">
        <v>16</v>
      </c>
      <c r="AI4" s="14" t="s">
        <v>17</v>
      </c>
      <c r="AJ4" s="17" t="s">
        <v>18</v>
      </c>
      <c r="AK4" s="15" t="s">
        <v>23</v>
      </c>
    </row>
    <row r="5" spans="1:44" ht="15.75" thickBot="1" x14ac:dyDescent="0.3">
      <c r="A5" s="19" t="s">
        <v>53</v>
      </c>
      <c r="B5" s="2" t="s">
        <v>27</v>
      </c>
      <c r="C5" s="3">
        <v>12.6</v>
      </c>
      <c r="D5" s="4">
        <v>48.3</v>
      </c>
      <c r="E5" s="5">
        <v>4.8</v>
      </c>
      <c r="F5" s="30">
        <v>6.05</v>
      </c>
      <c r="G5" s="29">
        <f>(C5+D5)*2</f>
        <v>121.8</v>
      </c>
      <c r="H5" s="29">
        <f>((D5*E5)*2+(C5*E5)*2)+(((F5-E5)*((C5/2))*2))</f>
        <v>600.39</v>
      </c>
      <c r="I5" s="29">
        <f>H5-(J5+K5)</f>
        <v>572.41200000000003</v>
      </c>
      <c r="J5" s="29">
        <f>P5*(Q5*R5)+T5*(U5*V5)+X5*(Y5*Z5)</f>
        <v>22.077999999999999</v>
      </c>
      <c r="K5" s="29">
        <f>AB5*(AC5+AD5)+AG5*(AH5*AI5)</f>
        <v>5.9</v>
      </c>
      <c r="L5" s="29">
        <f>((((Q5+R5)*2)*P5)*S5+(((U5+V5)*2)*T5)*W5+(((Y5+Z5)*2)*X5)*AA5)</f>
        <v>6.7144000000000013</v>
      </c>
      <c r="M5" s="29">
        <f>(AB5*((AC5+AD5)*2))*AE5+(AG5*((AH5+AI5)*2))</f>
        <v>6.9180000000000001</v>
      </c>
      <c r="N5" s="29">
        <f>M5+L5</f>
        <v>13.632400000000001</v>
      </c>
      <c r="O5" s="29">
        <f>C5*D5</f>
        <v>608.57999999999993</v>
      </c>
      <c r="P5" s="6">
        <v>23</v>
      </c>
      <c r="Q5" s="7">
        <v>0.7</v>
      </c>
      <c r="R5" s="8">
        <v>0.9</v>
      </c>
      <c r="S5" s="9">
        <v>7.0000000000000007E-2</v>
      </c>
      <c r="T5" s="10">
        <v>2</v>
      </c>
      <c r="U5" s="7">
        <v>1.1000000000000001</v>
      </c>
      <c r="V5" s="8">
        <v>1.7</v>
      </c>
      <c r="W5" s="11">
        <v>7.0000000000000007E-2</v>
      </c>
      <c r="X5" s="10">
        <v>2</v>
      </c>
      <c r="Y5" s="7">
        <v>1.3</v>
      </c>
      <c r="Z5" s="8">
        <v>1.48</v>
      </c>
      <c r="AA5" s="11">
        <v>7.0000000000000007E-2</v>
      </c>
      <c r="AB5" s="6">
        <v>1</v>
      </c>
      <c r="AC5" s="7">
        <v>1.5</v>
      </c>
      <c r="AD5" s="8">
        <v>2.2000000000000002</v>
      </c>
      <c r="AE5" s="9">
        <v>7.0000000000000007E-2</v>
      </c>
      <c r="AF5" s="18"/>
      <c r="AG5" s="6">
        <v>1</v>
      </c>
      <c r="AH5" s="7">
        <v>1</v>
      </c>
      <c r="AI5" s="8">
        <v>2.2000000000000002</v>
      </c>
      <c r="AJ5" s="9">
        <v>7.0000000000000007E-2</v>
      </c>
      <c r="AK5" s="18"/>
    </row>
    <row r="7" spans="1:44" ht="15.75" thickBot="1" x14ac:dyDescent="0.3">
      <c r="A7" s="160" t="s">
        <v>43</v>
      </c>
      <c r="B7" s="160"/>
      <c r="C7" s="160"/>
      <c r="D7" s="160"/>
      <c r="E7" s="160"/>
      <c r="F7" s="160"/>
    </row>
    <row r="8" spans="1:44" ht="47.25" customHeight="1" thickBot="1" x14ac:dyDescent="0.3">
      <c r="A8" s="129" t="s">
        <v>35</v>
      </c>
      <c r="B8" s="126" t="s">
        <v>0</v>
      </c>
      <c r="C8" s="124" t="s">
        <v>1</v>
      </c>
      <c r="D8" s="125"/>
      <c r="E8" s="161" t="s">
        <v>2</v>
      </c>
      <c r="F8" s="172" t="s">
        <v>75</v>
      </c>
      <c r="G8" s="173"/>
      <c r="H8" s="174"/>
      <c r="I8" s="166" t="s">
        <v>76</v>
      </c>
      <c r="J8" s="167"/>
      <c r="K8" s="121" t="s">
        <v>3</v>
      </c>
      <c r="L8" s="121" t="s">
        <v>64</v>
      </c>
      <c r="M8" s="154" t="s">
        <v>65</v>
      </c>
      <c r="N8" s="179" t="s">
        <v>66</v>
      </c>
      <c r="O8" s="176" t="s">
        <v>67</v>
      </c>
      <c r="P8" s="157" t="s">
        <v>68</v>
      </c>
      <c r="Q8" s="176" t="s">
        <v>69</v>
      </c>
      <c r="R8" s="157" t="s">
        <v>70</v>
      </c>
      <c r="S8" s="157" t="s">
        <v>74</v>
      </c>
      <c r="T8" s="157" t="s">
        <v>71</v>
      </c>
      <c r="U8" s="148" t="s">
        <v>72</v>
      </c>
      <c r="V8" s="151" t="s">
        <v>73</v>
      </c>
      <c r="W8" s="142" t="s">
        <v>4</v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09" t="s">
        <v>5</v>
      </c>
      <c r="AJ8" s="110"/>
      <c r="AK8" s="110"/>
      <c r="AL8" s="110"/>
      <c r="AM8" s="110"/>
      <c r="AN8" s="110"/>
      <c r="AO8" s="110"/>
      <c r="AP8" s="110"/>
      <c r="AQ8" s="110"/>
      <c r="AR8" s="111"/>
    </row>
    <row r="9" spans="1:44" x14ac:dyDescent="0.25">
      <c r="A9" s="130"/>
      <c r="B9" s="127"/>
      <c r="C9" s="132" t="s">
        <v>6</v>
      </c>
      <c r="D9" s="134" t="s">
        <v>7</v>
      </c>
      <c r="E9" s="162"/>
      <c r="F9" s="175" t="s">
        <v>78</v>
      </c>
      <c r="G9" s="132" t="s">
        <v>6</v>
      </c>
      <c r="H9" s="164" t="s">
        <v>7</v>
      </c>
      <c r="I9" s="168" t="s">
        <v>6</v>
      </c>
      <c r="J9" s="170" t="s">
        <v>77</v>
      </c>
      <c r="K9" s="122"/>
      <c r="L9" s="146"/>
      <c r="M9" s="155"/>
      <c r="N9" s="180"/>
      <c r="O9" s="177"/>
      <c r="P9" s="158"/>
      <c r="Q9" s="177"/>
      <c r="R9" s="158"/>
      <c r="S9" s="158"/>
      <c r="T9" s="158"/>
      <c r="U9" s="149"/>
      <c r="V9" s="152"/>
      <c r="W9" s="139" t="s">
        <v>8</v>
      </c>
      <c r="X9" s="140"/>
      <c r="Y9" s="140"/>
      <c r="Z9" s="141"/>
      <c r="AA9" s="143" t="s">
        <v>9</v>
      </c>
      <c r="AB9" s="144"/>
      <c r="AC9" s="144"/>
      <c r="AD9" s="145"/>
      <c r="AE9" s="143" t="s">
        <v>10</v>
      </c>
      <c r="AF9" s="144"/>
      <c r="AG9" s="144"/>
      <c r="AH9" s="145"/>
      <c r="AI9" s="112" t="s">
        <v>8</v>
      </c>
      <c r="AJ9" s="113"/>
      <c r="AK9" s="113"/>
      <c r="AL9" s="113"/>
      <c r="AM9" s="114"/>
      <c r="AN9" s="115" t="s">
        <v>9</v>
      </c>
      <c r="AO9" s="116"/>
      <c r="AP9" s="116"/>
      <c r="AQ9" s="116"/>
      <c r="AR9" s="117"/>
    </row>
    <row r="10" spans="1:44" ht="68.25" thickBot="1" x14ac:dyDescent="0.3">
      <c r="A10" s="131"/>
      <c r="B10" s="128"/>
      <c r="C10" s="133"/>
      <c r="D10" s="135"/>
      <c r="E10" s="163"/>
      <c r="F10" s="120"/>
      <c r="G10" s="133"/>
      <c r="H10" s="165"/>
      <c r="I10" s="169"/>
      <c r="J10" s="171"/>
      <c r="K10" s="123"/>
      <c r="L10" s="147"/>
      <c r="M10" s="156"/>
      <c r="N10" s="181"/>
      <c r="O10" s="178"/>
      <c r="P10" s="159"/>
      <c r="Q10" s="178"/>
      <c r="R10" s="159"/>
      <c r="S10" s="159"/>
      <c r="T10" s="159"/>
      <c r="U10" s="150"/>
      <c r="V10" s="153"/>
      <c r="W10" s="12" t="s">
        <v>11</v>
      </c>
      <c r="X10" s="13" t="s">
        <v>12</v>
      </c>
      <c r="Y10" s="14" t="s">
        <v>13</v>
      </c>
      <c r="Z10" s="15" t="s">
        <v>14</v>
      </c>
      <c r="AA10" s="12" t="s">
        <v>15</v>
      </c>
      <c r="AB10" s="13" t="s">
        <v>16</v>
      </c>
      <c r="AC10" s="14" t="s">
        <v>17</v>
      </c>
      <c r="AD10" s="15" t="s">
        <v>18</v>
      </c>
      <c r="AE10" s="16" t="s">
        <v>19</v>
      </c>
      <c r="AF10" s="13" t="s">
        <v>20</v>
      </c>
      <c r="AG10" s="14" t="s">
        <v>21</v>
      </c>
      <c r="AH10" s="21" t="s">
        <v>22</v>
      </c>
      <c r="AI10" s="16" t="s">
        <v>11</v>
      </c>
      <c r="AJ10" s="13" t="s">
        <v>12</v>
      </c>
      <c r="AK10" s="14" t="s">
        <v>13</v>
      </c>
      <c r="AL10" s="17" t="s">
        <v>14</v>
      </c>
      <c r="AM10" s="15" t="s">
        <v>23</v>
      </c>
      <c r="AN10" s="16" t="s">
        <v>15</v>
      </c>
      <c r="AO10" s="13" t="s">
        <v>16</v>
      </c>
      <c r="AP10" s="14" t="s">
        <v>17</v>
      </c>
      <c r="AQ10" s="17" t="s">
        <v>18</v>
      </c>
      <c r="AR10" s="15" t="s">
        <v>23</v>
      </c>
    </row>
    <row r="11" spans="1:44" ht="15.75" thickBot="1" x14ac:dyDescent="0.3">
      <c r="A11" s="19">
        <v>1</v>
      </c>
      <c r="B11" s="2" t="s">
        <v>24</v>
      </c>
      <c r="C11" s="3">
        <v>6</v>
      </c>
      <c r="D11" s="4">
        <v>7</v>
      </c>
      <c r="E11" s="5">
        <v>3.2</v>
      </c>
      <c r="F11" s="42"/>
      <c r="G11" s="37">
        <v>2</v>
      </c>
      <c r="H11" s="38">
        <v>5</v>
      </c>
      <c r="I11" s="40">
        <v>0.2</v>
      </c>
      <c r="J11" s="39">
        <v>1.2</v>
      </c>
      <c r="K11" s="29">
        <f t="shared" ref="K11:K17" si="0">(C11+D11)*2</f>
        <v>26</v>
      </c>
      <c r="L11" s="29">
        <f t="shared" ref="L11:L17" si="1">C11*D11</f>
        <v>42</v>
      </c>
      <c r="M11" s="29">
        <f>(W11*(X11*Y11))+(AA11*(AB11*AC11))+(AE11*(AF11+AG11))</f>
        <v>3.74</v>
      </c>
      <c r="N11" s="29">
        <f>(AI11*(AJ11*AK11)+(AN11*(AO11*AP11)))</f>
        <v>1.6</v>
      </c>
      <c r="O11" s="29">
        <f>(((X11+Y11)*2)*Z11)*W11+(((AB11+AC11)*2)*AD11)*AA11+(((AF11+AG11)*2)*AH11)*AE11</f>
        <v>3.36</v>
      </c>
      <c r="P11" s="36">
        <f>(((AJ11+AK11)*2)*AL11)*AI11+(((AO11+AP11)*2)*AQ11)*AN11</f>
        <v>1.1199999999999999</v>
      </c>
      <c r="Q11" s="29">
        <f>O11+P11</f>
        <v>4.4799999999999995</v>
      </c>
      <c r="R11" s="29">
        <f>((((C11*E11)*2)+((D11*E11)*2))-Q11)-(I11*J11)</f>
        <v>78.480000000000018</v>
      </c>
      <c r="S11" s="29">
        <f t="shared" ref="S11:S17" si="2">L11-(G11*H11)</f>
        <v>32</v>
      </c>
      <c r="T11" s="1"/>
      <c r="U11" s="34"/>
      <c r="V11" s="35"/>
      <c r="W11" s="6">
        <v>2</v>
      </c>
      <c r="X11" s="7">
        <v>1.1000000000000001</v>
      </c>
      <c r="Y11" s="8">
        <v>1.7</v>
      </c>
      <c r="Z11" s="9">
        <v>0.3</v>
      </c>
      <c r="AA11" s="10"/>
      <c r="AB11" s="7"/>
      <c r="AC11" s="8"/>
      <c r="AD11" s="11"/>
      <c r="AE11" s="10"/>
      <c r="AF11" s="7"/>
      <c r="AG11" s="8"/>
      <c r="AH11" s="11"/>
      <c r="AI11" s="6">
        <v>1</v>
      </c>
      <c r="AJ11" s="7">
        <v>0.8</v>
      </c>
      <c r="AK11" s="8">
        <v>2</v>
      </c>
      <c r="AL11" s="9">
        <v>0.2</v>
      </c>
      <c r="AM11" s="18"/>
      <c r="AN11" s="6"/>
      <c r="AO11" s="7"/>
      <c r="AP11" s="8"/>
      <c r="AQ11" s="9"/>
      <c r="AR11" s="18"/>
    </row>
    <row r="12" spans="1:44" ht="15.75" thickBot="1" x14ac:dyDescent="0.3">
      <c r="A12" s="20">
        <v>2</v>
      </c>
      <c r="B12" s="2" t="s">
        <v>36</v>
      </c>
      <c r="C12" s="3">
        <v>6</v>
      </c>
      <c r="D12" s="4">
        <v>9</v>
      </c>
      <c r="E12" s="5">
        <v>4.4000000000000004</v>
      </c>
      <c r="F12" s="42"/>
      <c r="G12" s="37"/>
      <c r="H12" s="38"/>
      <c r="I12" s="40"/>
      <c r="J12" s="39"/>
      <c r="K12" s="29">
        <f t="shared" si="0"/>
        <v>30</v>
      </c>
      <c r="L12" s="29">
        <f t="shared" si="1"/>
        <v>54</v>
      </c>
      <c r="M12" s="29">
        <f t="shared" ref="M12:M17" si="3">(W12*(X12*Y12))+(AA12*(AB12*AC12))+(AE12*(AF12+AG12))</f>
        <v>0</v>
      </c>
      <c r="N12" s="29">
        <f t="shared" ref="N12:N17" si="4">(AI12*(AJ12*AK12)+(AN12*(AO12*AP12)))</f>
        <v>1.6</v>
      </c>
      <c r="O12" s="29">
        <f t="shared" ref="O12:O17" si="5">(((X12+Y12)*2)*Z12)*W12+(((AB12+AC12)*2)*AD12)*AA12+(((AF12+AG12)*2)*AH12)*AE12</f>
        <v>0</v>
      </c>
      <c r="P12" s="36">
        <f t="shared" ref="P12:P17" si="6">(((AJ12+AK12)*2)*AL12)*AI12+(((AO12+AP12)*2)*AQ12)*AN12</f>
        <v>1.1199999999999999</v>
      </c>
      <c r="Q12" s="29">
        <f t="shared" ref="Q12:Q17" si="7">O12+P12</f>
        <v>1.1199999999999999</v>
      </c>
      <c r="R12" s="29">
        <f t="shared" ref="R12:R17" si="8">(((C12*E12)*2)+((D12*E12)*2))-Q12</f>
        <v>130.88</v>
      </c>
      <c r="S12" s="29">
        <f t="shared" si="2"/>
        <v>54</v>
      </c>
      <c r="T12" s="1"/>
      <c r="U12" s="34"/>
      <c r="V12" s="33"/>
      <c r="W12" s="6"/>
      <c r="X12" s="7"/>
      <c r="Y12" s="8"/>
      <c r="Z12" s="9"/>
      <c r="AA12" s="10"/>
      <c r="AB12" s="7"/>
      <c r="AC12" s="8"/>
      <c r="AD12" s="11"/>
      <c r="AE12" s="10"/>
      <c r="AF12" s="7"/>
      <c r="AG12" s="8"/>
      <c r="AH12" s="11"/>
      <c r="AI12" s="6">
        <v>1</v>
      </c>
      <c r="AJ12" s="7">
        <v>0.8</v>
      </c>
      <c r="AK12" s="8">
        <v>2</v>
      </c>
      <c r="AL12" s="9">
        <v>0.2</v>
      </c>
      <c r="AM12" s="18"/>
      <c r="AN12" s="10"/>
      <c r="AO12" s="7"/>
      <c r="AP12" s="8"/>
      <c r="AQ12" s="9"/>
      <c r="AR12" s="11"/>
    </row>
    <row r="13" spans="1:44" ht="15.75" thickBot="1" x14ac:dyDescent="0.3">
      <c r="A13" s="20">
        <v>3</v>
      </c>
      <c r="B13" s="2" t="s">
        <v>37</v>
      </c>
      <c r="C13" s="3">
        <v>1.5</v>
      </c>
      <c r="D13" s="4">
        <v>3.5</v>
      </c>
      <c r="E13" s="5">
        <v>3.2</v>
      </c>
      <c r="F13" s="42"/>
      <c r="G13" s="37"/>
      <c r="H13" s="38"/>
      <c r="I13" s="40"/>
      <c r="J13" s="39"/>
      <c r="K13" s="29">
        <f t="shared" si="0"/>
        <v>10</v>
      </c>
      <c r="L13" s="29">
        <f t="shared" si="1"/>
        <v>5.25</v>
      </c>
      <c r="M13" s="29">
        <f t="shared" si="3"/>
        <v>1.87</v>
      </c>
      <c r="N13" s="29">
        <f t="shared" si="4"/>
        <v>1.6</v>
      </c>
      <c r="O13" s="29">
        <f t="shared" si="5"/>
        <v>1.68</v>
      </c>
      <c r="P13" s="36">
        <f t="shared" si="6"/>
        <v>1.1199999999999999</v>
      </c>
      <c r="Q13" s="29">
        <f t="shared" si="7"/>
        <v>2.8</v>
      </c>
      <c r="R13" s="29">
        <f t="shared" si="8"/>
        <v>29.2</v>
      </c>
      <c r="S13" s="29">
        <f t="shared" si="2"/>
        <v>5.25</v>
      </c>
      <c r="T13" s="1"/>
      <c r="U13" s="1"/>
      <c r="V13" s="33"/>
      <c r="W13" s="6">
        <v>1</v>
      </c>
      <c r="X13" s="7">
        <v>1.1000000000000001</v>
      </c>
      <c r="Y13" s="8">
        <v>1.7</v>
      </c>
      <c r="Z13" s="9">
        <v>0.3</v>
      </c>
      <c r="AA13" s="10"/>
      <c r="AB13" s="7"/>
      <c r="AC13" s="8"/>
      <c r="AD13" s="11"/>
      <c r="AE13" s="10"/>
      <c r="AF13" s="7"/>
      <c r="AG13" s="8"/>
      <c r="AH13" s="11"/>
      <c r="AI13" s="6">
        <v>1</v>
      </c>
      <c r="AJ13" s="7">
        <v>0.8</v>
      </c>
      <c r="AK13" s="8">
        <v>2</v>
      </c>
      <c r="AL13" s="9">
        <v>0.2</v>
      </c>
      <c r="AM13" s="18"/>
      <c r="AN13" s="10"/>
      <c r="AO13" s="7"/>
      <c r="AP13" s="8"/>
      <c r="AQ13" s="9"/>
      <c r="AR13" s="11"/>
    </row>
    <row r="14" spans="1:44" ht="15.75" thickBot="1" x14ac:dyDescent="0.3">
      <c r="A14" s="20">
        <v>4</v>
      </c>
      <c r="B14" s="2" t="s">
        <v>38</v>
      </c>
      <c r="C14" s="3">
        <v>2</v>
      </c>
      <c r="D14" s="4">
        <v>3</v>
      </c>
      <c r="E14" s="5">
        <v>3.2</v>
      </c>
      <c r="F14" s="42"/>
      <c r="G14" s="37"/>
      <c r="H14" s="38"/>
      <c r="I14" s="40"/>
      <c r="J14" s="39"/>
      <c r="K14" s="29">
        <f t="shared" si="0"/>
        <v>10</v>
      </c>
      <c r="L14" s="29">
        <f t="shared" si="1"/>
        <v>6</v>
      </c>
      <c r="M14" s="29">
        <f t="shared" si="3"/>
        <v>0</v>
      </c>
      <c r="N14" s="29">
        <f t="shared" si="4"/>
        <v>1.6</v>
      </c>
      <c r="O14" s="29">
        <f t="shared" si="5"/>
        <v>0</v>
      </c>
      <c r="P14" s="36">
        <f t="shared" si="6"/>
        <v>1.1199999999999999</v>
      </c>
      <c r="Q14" s="29">
        <f t="shared" si="7"/>
        <v>1.1199999999999999</v>
      </c>
      <c r="R14" s="29">
        <f t="shared" si="8"/>
        <v>30.88</v>
      </c>
      <c r="S14" s="29">
        <f t="shared" si="2"/>
        <v>6</v>
      </c>
      <c r="T14" s="1"/>
      <c r="U14" s="1"/>
      <c r="V14" s="33"/>
      <c r="W14" s="6"/>
      <c r="X14" s="7"/>
      <c r="Y14" s="8"/>
      <c r="Z14" s="9"/>
      <c r="AA14" s="10"/>
      <c r="AB14" s="7"/>
      <c r="AC14" s="8"/>
      <c r="AD14" s="11"/>
      <c r="AE14" s="10"/>
      <c r="AF14" s="7"/>
      <c r="AG14" s="8"/>
      <c r="AH14" s="11"/>
      <c r="AI14" s="6">
        <v>1</v>
      </c>
      <c r="AJ14" s="7">
        <v>0.8</v>
      </c>
      <c r="AK14" s="8">
        <v>2</v>
      </c>
      <c r="AL14" s="9">
        <v>0.2</v>
      </c>
      <c r="AM14" s="18"/>
      <c r="AN14" s="10"/>
      <c r="AO14" s="7"/>
      <c r="AP14" s="8"/>
      <c r="AQ14" s="9"/>
      <c r="AR14" s="11"/>
    </row>
    <row r="15" spans="1:44" ht="15.75" thickBot="1" x14ac:dyDescent="0.3">
      <c r="A15" s="20">
        <v>5</v>
      </c>
      <c r="B15" s="2" t="s">
        <v>39</v>
      </c>
      <c r="C15" s="3">
        <v>1.3</v>
      </c>
      <c r="D15" s="4">
        <v>4.3</v>
      </c>
      <c r="E15" s="5">
        <v>4.4000000000000004</v>
      </c>
      <c r="F15" s="42"/>
      <c r="G15" s="37"/>
      <c r="H15" s="38"/>
      <c r="I15" s="40"/>
      <c r="J15" s="39"/>
      <c r="K15" s="29">
        <f t="shared" si="0"/>
        <v>11.2</v>
      </c>
      <c r="L15" s="29">
        <f t="shared" si="1"/>
        <v>5.59</v>
      </c>
      <c r="M15" s="29">
        <f t="shared" si="3"/>
        <v>0</v>
      </c>
      <c r="N15" s="29">
        <f t="shared" si="4"/>
        <v>1.6</v>
      </c>
      <c r="O15" s="29">
        <f t="shared" si="5"/>
        <v>0</v>
      </c>
      <c r="P15" s="36">
        <f t="shared" si="6"/>
        <v>1.1199999999999999</v>
      </c>
      <c r="Q15" s="29">
        <f t="shared" si="7"/>
        <v>1.1199999999999999</v>
      </c>
      <c r="R15" s="29">
        <f t="shared" si="8"/>
        <v>48.160000000000004</v>
      </c>
      <c r="S15" s="29">
        <f t="shared" si="2"/>
        <v>5.59</v>
      </c>
      <c r="T15" s="1"/>
      <c r="U15" s="1"/>
      <c r="V15" s="33"/>
      <c r="W15" s="6"/>
      <c r="X15" s="7"/>
      <c r="Y15" s="8"/>
      <c r="Z15" s="9"/>
      <c r="AA15" s="10"/>
      <c r="AB15" s="7"/>
      <c r="AC15" s="8"/>
      <c r="AD15" s="11"/>
      <c r="AE15" s="10"/>
      <c r="AF15" s="7"/>
      <c r="AG15" s="8"/>
      <c r="AH15" s="11"/>
      <c r="AI15" s="6">
        <v>1</v>
      </c>
      <c r="AJ15" s="7">
        <v>0.8</v>
      </c>
      <c r="AK15" s="8">
        <v>2</v>
      </c>
      <c r="AL15" s="9">
        <v>0.2</v>
      </c>
      <c r="AM15" s="18"/>
      <c r="AN15" s="10"/>
      <c r="AO15" s="7"/>
      <c r="AP15" s="8"/>
      <c r="AQ15" s="9"/>
      <c r="AR15" s="11"/>
    </row>
    <row r="16" spans="1:44" ht="15.75" thickBot="1" x14ac:dyDescent="0.3">
      <c r="A16" s="20">
        <v>6</v>
      </c>
      <c r="B16" s="2" t="s">
        <v>40</v>
      </c>
      <c r="C16" s="3">
        <v>1</v>
      </c>
      <c r="D16" s="4">
        <v>2</v>
      </c>
      <c r="E16" s="5">
        <v>3.2</v>
      </c>
      <c r="F16" s="42"/>
      <c r="G16" s="37"/>
      <c r="H16" s="38"/>
      <c r="I16" s="40"/>
      <c r="J16" s="39"/>
      <c r="K16" s="29">
        <f t="shared" si="0"/>
        <v>6</v>
      </c>
      <c r="L16" s="29">
        <f t="shared" si="1"/>
        <v>2</v>
      </c>
      <c r="M16" s="29">
        <f t="shared" si="3"/>
        <v>0</v>
      </c>
      <c r="N16" s="29">
        <f t="shared" si="4"/>
        <v>7.2900000000000009</v>
      </c>
      <c r="O16" s="29">
        <f t="shared" si="5"/>
        <v>0</v>
      </c>
      <c r="P16" s="36">
        <f t="shared" si="6"/>
        <v>4.68</v>
      </c>
      <c r="Q16" s="29">
        <f t="shared" si="7"/>
        <v>4.68</v>
      </c>
      <c r="R16" s="29">
        <f t="shared" si="8"/>
        <v>14.520000000000003</v>
      </c>
      <c r="S16" s="29">
        <f t="shared" si="2"/>
        <v>2</v>
      </c>
      <c r="T16" s="1"/>
      <c r="U16" s="1"/>
      <c r="V16" s="33"/>
      <c r="W16" s="6"/>
      <c r="X16" s="7"/>
      <c r="Y16" s="8"/>
      <c r="Z16" s="9"/>
      <c r="AA16" s="10"/>
      <c r="AB16" s="7"/>
      <c r="AC16" s="8"/>
      <c r="AD16" s="11"/>
      <c r="AE16" s="10"/>
      <c r="AF16" s="7"/>
      <c r="AG16" s="8"/>
      <c r="AH16" s="11"/>
      <c r="AI16" s="6">
        <v>3</v>
      </c>
      <c r="AJ16" s="7">
        <v>0.9</v>
      </c>
      <c r="AK16" s="8">
        <v>2</v>
      </c>
      <c r="AL16" s="9">
        <v>0.2</v>
      </c>
      <c r="AM16" s="18"/>
      <c r="AN16" s="10">
        <v>1</v>
      </c>
      <c r="AO16" s="7">
        <v>0.9</v>
      </c>
      <c r="AP16" s="8">
        <v>2.1</v>
      </c>
      <c r="AQ16" s="9">
        <v>0.2</v>
      </c>
      <c r="AR16" s="11"/>
    </row>
    <row r="17" spans="1:44" ht="15.75" thickBot="1" x14ac:dyDescent="0.3">
      <c r="A17" s="20">
        <v>7</v>
      </c>
      <c r="B17" s="2" t="s">
        <v>41</v>
      </c>
      <c r="C17" s="3">
        <v>2</v>
      </c>
      <c r="D17" s="4">
        <v>23</v>
      </c>
      <c r="E17" s="5">
        <v>3.2</v>
      </c>
      <c r="F17" s="43"/>
      <c r="G17" s="37"/>
      <c r="H17" s="38"/>
      <c r="I17" s="41"/>
      <c r="J17" s="39"/>
      <c r="K17" s="29">
        <f t="shared" si="0"/>
        <v>50</v>
      </c>
      <c r="L17" s="29">
        <f t="shared" si="1"/>
        <v>46</v>
      </c>
      <c r="M17" s="29">
        <f t="shared" si="3"/>
        <v>0</v>
      </c>
      <c r="N17" s="29">
        <f t="shared" si="4"/>
        <v>15.200000000000001</v>
      </c>
      <c r="O17" s="29">
        <f t="shared" si="5"/>
        <v>0</v>
      </c>
      <c r="P17" s="36">
        <f t="shared" si="6"/>
        <v>9.44</v>
      </c>
      <c r="Q17" s="29">
        <f t="shared" si="7"/>
        <v>9.44</v>
      </c>
      <c r="R17" s="29">
        <f t="shared" si="8"/>
        <v>150.56000000000003</v>
      </c>
      <c r="S17" s="29">
        <f t="shared" si="2"/>
        <v>46</v>
      </c>
      <c r="T17" s="1"/>
      <c r="U17" s="1"/>
      <c r="V17" s="33"/>
      <c r="W17" s="6"/>
      <c r="X17" s="7"/>
      <c r="Y17" s="8"/>
      <c r="Z17" s="9"/>
      <c r="AA17" s="10"/>
      <c r="AB17" s="7"/>
      <c r="AC17" s="8"/>
      <c r="AD17" s="11"/>
      <c r="AE17" s="10"/>
      <c r="AF17" s="7"/>
      <c r="AG17" s="8"/>
      <c r="AH17" s="11"/>
      <c r="AI17" s="6">
        <v>6</v>
      </c>
      <c r="AJ17" s="7">
        <v>0.8</v>
      </c>
      <c r="AK17" s="8">
        <v>2</v>
      </c>
      <c r="AL17" s="9">
        <v>0.2</v>
      </c>
      <c r="AM17" s="18"/>
      <c r="AN17" s="10">
        <v>2</v>
      </c>
      <c r="AO17" s="7">
        <v>1.4</v>
      </c>
      <c r="AP17" s="8">
        <v>2</v>
      </c>
      <c r="AQ17" s="9">
        <v>0.2</v>
      </c>
      <c r="AR17" s="11"/>
    </row>
  </sheetData>
  <mergeCells count="57">
    <mergeCell ref="T3:W3"/>
    <mergeCell ref="R8:R10"/>
    <mergeCell ref="S8:S10"/>
    <mergeCell ref="P8:P10"/>
    <mergeCell ref="G9:G10"/>
    <mergeCell ref="H9:H10"/>
    <mergeCell ref="I8:J8"/>
    <mergeCell ref="I9:I10"/>
    <mergeCell ref="J9:J10"/>
    <mergeCell ref="F8:H8"/>
    <mergeCell ref="F9:F10"/>
    <mergeCell ref="M2:M4"/>
    <mergeCell ref="N2:N4"/>
    <mergeCell ref="Q8:Q10"/>
    <mergeCell ref="N8:N10"/>
    <mergeCell ref="O8:O10"/>
    <mergeCell ref="K2:K4"/>
    <mergeCell ref="I2:I4"/>
    <mergeCell ref="F2:F4"/>
    <mergeCell ref="C8:D8"/>
    <mergeCell ref="E8:E10"/>
    <mergeCell ref="K8:K10"/>
    <mergeCell ref="A8:A10"/>
    <mergeCell ref="B8:B10"/>
    <mergeCell ref="A7:F7"/>
    <mergeCell ref="H2:H4"/>
    <mergeCell ref="J2:J4"/>
    <mergeCell ref="AI8:AR8"/>
    <mergeCell ref="C9:C10"/>
    <mergeCell ref="D9:D10"/>
    <mergeCell ref="W9:Z9"/>
    <mergeCell ref="AA9:AD9"/>
    <mergeCell ref="AE9:AH9"/>
    <mergeCell ref="L8:L10"/>
    <mergeCell ref="W8:AH8"/>
    <mergeCell ref="U8:U10"/>
    <mergeCell ref="AI9:AM9"/>
    <mergeCell ref="AN9:AR9"/>
    <mergeCell ref="V8:V10"/>
    <mergeCell ref="M8:M10"/>
    <mergeCell ref="T8:T10"/>
    <mergeCell ref="A1:XFD1"/>
    <mergeCell ref="AB2:AK2"/>
    <mergeCell ref="AB3:AF3"/>
    <mergeCell ref="AG3:AK3"/>
    <mergeCell ref="E2:E4"/>
    <mergeCell ref="G2:G4"/>
    <mergeCell ref="C2:D2"/>
    <mergeCell ref="B2:B4"/>
    <mergeCell ref="A2:A4"/>
    <mergeCell ref="C3:C4"/>
    <mergeCell ref="D3:D4"/>
    <mergeCell ref="O2:O4"/>
    <mergeCell ref="P3:S3"/>
    <mergeCell ref="P2:AA2"/>
    <mergeCell ref="X3:AA3"/>
    <mergeCell ref="L2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9"/>
  <sheetViews>
    <sheetView topLeftCell="A61" zoomScale="120" zoomScaleNormal="120" workbookViewId="0">
      <selection activeCell="B5" sqref="B5"/>
    </sheetView>
  </sheetViews>
  <sheetFormatPr defaultRowHeight="15" x14ac:dyDescent="0.25"/>
  <cols>
    <col min="1" max="1" width="5.7109375" customWidth="1"/>
    <col min="2" max="2" width="26.85546875" customWidth="1"/>
    <col min="3" max="3" width="55.7109375" customWidth="1"/>
    <col min="4" max="4" width="17" customWidth="1"/>
    <col min="5" max="5" width="8.7109375" customWidth="1"/>
    <col min="6" max="6" width="6.140625" customWidth="1"/>
    <col min="7" max="7" width="3.85546875" customWidth="1"/>
    <col min="8" max="8" width="6.140625" customWidth="1"/>
    <col min="9" max="9" width="16.140625" customWidth="1"/>
    <col min="10" max="10" width="51.42578125" customWidth="1"/>
  </cols>
  <sheetData>
    <row r="2" spans="1:12" ht="15.75" thickBot="1" x14ac:dyDescent="0.3"/>
    <row r="3" spans="1:12" ht="15.75" thickBot="1" x14ac:dyDescent="0.3">
      <c r="A3" s="191"/>
      <c r="B3" s="190"/>
      <c r="C3" s="188"/>
      <c r="D3" s="188"/>
      <c r="E3" s="189"/>
      <c r="H3" s="187" t="s">
        <v>441</v>
      </c>
      <c r="I3" s="187"/>
      <c r="J3" s="187"/>
      <c r="K3" s="187"/>
      <c r="L3" s="187"/>
    </row>
    <row r="4" spans="1:12" ht="15.75" x14ac:dyDescent="0.25">
      <c r="A4" s="185" t="s">
        <v>442</v>
      </c>
      <c r="B4" s="186"/>
      <c r="C4" s="186"/>
      <c r="D4" s="186"/>
      <c r="E4" s="186"/>
      <c r="H4" s="44" t="s">
        <v>79</v>
      </c>
      <c r="I4" s="45" t="s">
        <v>80</v>
      </c>
      <c r="J4" s="46" t="s">
        <v>81</v>
      </c>
      <c r="K4" s="47" t="s">
        <v>82</v>
      </c>
      <c r="L4" s="47" t="s">
        <v>83</v>
      </c>
    </row>
    <row r="5" spans="1:12" ht="30" customHeight="1" x14ac:dyDescent="0.25">
      <c r="A5" s="44" t="s">
        <v>79</v>
      </c>
      <c r="B5" s="45" t="s">
        <v>80</v>
      </c>
      <c r="C5" s="46" t="s">
        <v>81</v>
      </c>
      <c r="D5" s="47" t="s">
        <v>82</v>
      </c>
      <c r="E5" s="47" t="s">
        <v>83</v>
      </c>
      <c r="H5" s="48"/>
      <c r="I5" s="52" t="s">
        <v>84</v>
      </c>
      <c r="J5" s="53" t="s">
        <v>85</v>
      </c>
      <c r="K5" s="54" t="s">
        <v>34</v>
      </c>
      <c r="L5" s="55"/>
    </row>
    <row r="6" spans="1:12" ht="28.5" customHeight="1" x14ac:dyDescent="0.25">
      <c r="A6" s="48"/>
      <c r="B6" s="52" t="s">
        <v>86</v>
      </c>
      <c r="C6" s="53" t="s">
        <v>87</v>
      </c>
      <c r="D6" s="54" t="s">
        <v>30</v>
      </c>
      <c r="E6" s="55"/>
      <c r="F6" s="96"/>
      <c r="H6" s="48"/>
      <c r="I6" s="52" t="s">
        <v>86</v>
      </c>
      <c r="J6" s="53" t="s">
        <v>87</v>
      </c>
      <c r="K6" s="54" t="s">
        <v>30</v>
      </c>
      <c r="L6" s="55"/>
    </row>
    <row r="7" spans="1:12" ht="40.5" customHeight="1" x14ac:dyDescent="0.25">
      <c r="A7" s="48"/>
      <c r="B7" s="52" t="s">
        <v>88</v>
      </c>
      <c r="C7" s="53" t="s">
        <v>89</v>
      </c>
      <c r="D7" s="54" t="s">
        <v>30</v>
      </c>
      <c r="E7" s="55"/>
      <c r="H7" s="48"/>
      <c r="I7" s="52" t="s">
        <v>88</v>
      </c>
      <c r="J7" s="53" t="s">
        <v>89</v>
      </c>
      <c r="K7" s="54" t="s">
        <v>30</v>
      </c>
      <c r="L7" s="55"/>
    </row>
    <row r="8" spans="1:12" ht="30" customHeight="1" x14ac:dyDescent="0.25">
      <c r="A8" s="48"/>
      <c r="B8" s="56" t="s">
        <v>95</v>
      </c>
      <c r="C8" s="57" t="s">
        <v>96</v>
      </c>
      <c r="D8" s="58" t="s">
        <v>97</v>
      </c>
      <c r="E8" s="59"/>
      <c r="H8" s="48"/>
      <c r="I8" s="56" t="s">
        <v>90</v>
      </c>
      <c r="J8" s="57" t="s">
        <v>91</v>
      </c>
      <c r="K8" s="58" t="s">
        <v>92</v>
      </c>
      <c r="L8" s="59"/>
    </row>
    <row r="9" spans="1:12" ht="33.75" customHeight="1" x14ac:dyDescent="0.25">
      <c r="A9" s="48"/>
      <c r="B9" s="52" t="s">
        <v>98</v>
      </c>
      <c r="C9" s="53" t="s">
        <v>99</v>
      </c>
      <c r="D9" s="51" t="s">
        <v>100</v>
      </c>
      <c r="E9" s="60"/>
      <c r="H9" s="48"/>
      <c r="I9" s="52" t="s">
        <v>93</v>
      </c>
      <c r="J9" s="53" t="s">
        <v>94</v>
      </c>
      <c r="K9" s="51" t="s">
        <v>92</v>
      </c>
      <c r="L9" s="60"/>
    </row>
    <row r="10" spans="1:12" ht="38.25" customHeight="1" x14ac:dyDescent="0.25">
      <c r="A10" s="62"/>
      <c r="B10" s="52" t="s">
        <v>106</v>
      </c>
      <c r="C10" s="53" t="s">
        <v>107</v>
      </c>
      <c r="D10" s="51" t="s">
        <v>108</v>
      </c>
      <c r="E10" s="60"/>
      <c r="H10" s="48"/>
      <c r="I10" s="56" t="s">
        <v>95</v>
      </c>
      <c r="J10" s="57" t="s">
        <v>96</v>
      </c>
      <c r="K10" s="58" t="s">
        <v>97</v>
      </c>
      <c r="L10" s="59"/>
    </row>
    <row r="11" spans="1:12" ht="36.75" customHeight="1" x14ac:dyDescent="0.25">
      <c r="A11" s="48"/>
      <c r="B11" s="56" t="s">
        <v>109</v>
      </c>
      <c r="C11" s="57" t="s">
        <v>110</v>
      </c>
      <c r="D11" s="58" t="s">
        <v>32</v>
      </c>
      <c r="E11" s="59"/>
      <c r="H11" s="48"/>
      <c r="I11" s="52" t="s">
        <v>98</v>
      </c>
      <c r="J11" s="53" t="s">
        <v>99</v>
      </c>
      <c r="K11" s="51" t="s">
        <v>100</v>
      </c>
      <c r="L11" s="60"/>
    </row>
    <row r="12" spans="1:12" ht="29.25" customHeight="1" x14ac:dyDescent="0.25">
      <c r="A12" s="62"/>
      <c r="B12" s="52" t="s">
        <v>111</v>
      </c>
      <c r="C12" s="53" t="s">
        <v>112</v>
      </c>
      <c r="D12" s="51" t="s">
        <v>113</v>
      </c>
      <c r="E12" s="63"/>
      <c r="H12" s="48"/>
      <c r="I12" s="52" t="s">
        <v>101</v>
      </c>
      <c r="J12" s="53" t="s">
        <v>102</v>
      </c>
      <c r="K12" s="51" t="s">
        <v>47</v>
      </c>
      <c r="L12" s="60"/>
    </row>
    <row r="13" spans="1:12" ht="38.25" customHeight="1" x14ac:dyDescent="0.25">
      <c r="A13" s="48"/>
      <c r="B13" s="52" t="s">
        <v>114</v>
      </c>
      <c r="C13" s="53" t="s">
        <v>115</v>
      </c>
      <c r="D13" s="51" t="s">
        <v>116</v>
      </c>
      <c r="E13" s="60"/>
      <c r="H13" s="61"/>
      <c r="I13" s="52" t="s">
        <v>103</v>
      </c>
      <c r="J13" s="53" t="s">
        <v>104</v>
      </c>
      <c r="K13" s="51" t="s">
        <v>105</v>
      </c>
      <c r="L13" s="60"/>
    </row>
    <row r="14" spans="1:12" ht="30.75" customHeight="1" x14ac:dyDescent="0.25">
      <c r="A14" s="84"/>
      <c r="B14" s="77" t="s">
        <v>365</v>
      </c>
      <c r="C14" s="78" t="s">
        <v>366</v>
      </c>
      <c r="D14" s="24" t="s">
        <v>32</v>
      </c>
      <c r="E14" s="25"/>
      <c r="H14" s="62"/>
      <c r="I14" s="52" t="s">
        <v>106</v>
      </c>
      <c r="J14" s="53" t="s">
        <v>107</v>
      </c>
      <c r="K14" s="51" t="s">
        <v>108</v>
      </c>
      <c r="L14" s="60"/>
    </row>
    <row r="15" spans="1:12" ht="49.5" customHeight="1" x14ac:dyDescent="0.25">
      <c r="A15" s="48"/>
      <c r="B15" s="52" t="s">
        <v>117</v>
      </c>
      <c r="C15" s="53" t="s">
        <v>118</v>
      </c>
      <c r="D15" s="51" t="s">
        <v>34</v>
      </c>
      <c r="E15" s="64"/>
      <c r="H15" s="48"/>
      <c r="I15" s="56" t="s">
        <v>127</v>
      </c>
      <c r="J15" s="57" t="s">
        <v>128</v>
      </c>
      <c r="K15" s="58" t="s">
        <v>129</v>
      </c>
      <c r="L15" s="59"/>
    </row>
    <row r="16" spans="1:12" ht="37.5" customHeight="1" x14ac:dyDescent="0.25">
      <c r="A16" s="62"/>
      <c r="B16" s="52" t="s">
        <v>119</v>
      </c>
      <c r="C16" s="53" t="s">
        <v>120</v>
      </c>
      <c r="D16" s="51" t="s">
        <v>34</v>
      </c>
      <c r="E16" s="60"/>
      <c r="H16" s="48"/>
      <c r="I16" s="49" t="s">
        <v>130</v>
      </c>
      <c r="J16" s="68" t="s">
        <v>131</v>
      </c>
      <c r="K16" s="51" t="s">
        <v>47</v>
      </c>
      <c r="L16" s="60"/>
    </row>
    <row r="17" spans="1:12" ht="27.75" customHeight="1" x14ac:dyDescent="0.25">
      <c r="A17" s="48"/>
      <c r="B17" s="56" t="s">
        <v>121</v>
      </c>
      <c r="C17" s="57" t="s">
        <v>122</v>
      </c>
      <c r="D17" s="58" t="s">
        <v>123</v>
      </c>
      <c r="E17" s="65"/>
      <c r="H17" s="48"/>
      <c r="I17" s="66" t="s">
        <v>130</v>
      </c>
      <c r="J17" s="67" t="s">
        <v>132</v>
      </c>
      <c r="K17" s="58" t="s">
        <v>47</v>
      </c>
      <c r="L17" s="59"/>
    </row>
    <row r="18" spans="1:12" ht="34.5" customHeight="1" x14ac:dyDescent="0.25">
      <c r="A18" s="48"/>
      <c r="B18" s="52" t="s">
        <v>124</v>
      </c>
      <c r="C18" s="53" t="s">
        <v>125</v>
      </c>
      <c r="D18" s="51" t="s">
        <v>126</v>
      </c>
      <c r="E18" s="60"/>
      <c r="H18" s="62"/>
      <c r="I18" s="49" t="s">
        <v>133</v>
      </c>
      <c r="J18" s="68" t="s">
        <v>134</v>
      </c>
      <c r="K18" s="51" t="s">
        <v>47</v>
      </c>
      <c r="L18" s="60"/>
    </row>
    <row r="19" spans="1:12" ht="29.25" customHeight="1" x14ac:dyDescent="0.25">
      <c r="A19" s="48"/>
      <c r="B19" s="49" t="s">
        <v>130</v>
      </c>
      <c r="C19" s="68" t="s">
        <v>131</v>
      </c>
      <c r="D19" s="51" t="s">
        <v>47</v>
      </c>
      <c r="E19" s="60"/>
      <c r="H19" s="48"/>
      <c r="I19" s="69" t="s">
        <v>135</v>
      </c>
      <c r="J19" s="67" t="s">
        <v>136</v>
      </c>
      <c r="K19" s="58" t="s">
        <v>137</v>
      </c>
      <c r="L19" s="59"/>
    </row>
    <row r="20" spans="1:12" ht="32.25" customHeight="1" x14ac:dyDescent="0.25">
      <c r="A20" s="48"/>
      <c r="B20" s="66" t="s">
        <v>130</v>
      </c>
      <c r="C20" s="67" t="s">
        <v>132</v>
      </c>
      <c r="D20" s="58" t="s">
        <v>47</v>
      </c>
      <c r="E20" s="59"/>
      <c r="H20" s="62"/>
      <c r="I20" s="49" t="s">
        <v>138</v>
      </c>
      <c r="J20" s="68" t="s">
        <v>139</v>
      </c>
      <c r="K20" s="51" t="s">
        <v>137</v>
      </c>
      <c r="L20" s="60"/>
    </row>
    <row r="21" spans="1:12" ht="39" customHeight="1" x14ac:dyDescent="0.25">
      <c r="A21" s="62"/>
      <c r="B21" s="49" t="s">
        <v>133</v>
      </c>
      <c r="C21" s="68" t="s">
        <v>134</v>
      </c>
      <c r="D21" s="51" t="s">
        <v>47</v>
      </c>
      <c r="E21" s="60"/>
      <c r="H21" s="48"/>
      <c r="I21" s="69" t="s">
        <v>140</v>
      </c>
      <c r="J21" s="67" t="s">
        <v>141</v>
      </c>
      <c r="K21" s="58" t="s">
        <v>116</v>
      </c>
      <c r="L21" s="59"/>
    </row>
    <row r="22" spans="1:12" ht="32.25" customHeight="1" x14ac:dyDescent="0.25">
      <c r="A22" s="48"/>
      <c r="B22" s="49" t="s">
        <v>144</v>
      </c>
      <c r="C22" s="68" t="s">
        <v>145</v>
      </c>
      <c r="D22" s="51" t="s">
        <v>146</v>
      </c>
      <c r="E22" s="63"/>
      <c r="H22" s="48"/>
      <c r="I22" s="49" t="s">
        <v>142</v>
      </c>
      <c r="J22" s="68" t="s">
        <v>143</v>
      </c>
      <c r="K22" s="51" t="s">
        <v>116</v>
      </c>
      <c r="L22" s="60"/>
    </row>
    <row r="23" spans="1:12" ht="27" customHeight="1" x14ac:dyDescent="0.25">
      <c r="A23" s="62"/>
      <c r="B23" s="49" t="s">
        <v>147</v>
      </c>
      <c r="C23" s="68" t="s">
        <v>148</v>
      </c>
      <c r="D23" s="51" t="s">
        <v>31</v>
      </c>
      <c r="E23" s="60"/>
      <c r="H23" s="48"/>
      <c r="I23" s="49" t="s">
        <v>144</v>
      </c>
      <c r="J23" s="68" t="s">
        <v>145</v>
      </c>
      <c r="K23" s="51" t="s">
        <v>146</v>
      </c>
      <c r="L23" s="63"/>
    </row>
    <row r="24" spans="1:12" ht="39.75" customHeight="1" x14ac:dyDescent="0.25">
      <c r="A24" s="48"/>
      <c r="B24" s="70" t="s">
        <v>149</v>
      </c>
      <c r="C24" s="68" t="s">
        <v>150</v>
      </c>
      <c r="D24" s="51" t="s">
        <v>116</v>
      </c>
      <c r="E24" s="60"/>
      <c r="H24" s="62"/>
      <c r="I24" s="49" t="s">
        <v>147</v>
      </c>
      <c r="J24" s="68" t="s">
        <v>148</v>
      </c>
      <c r="K24" s="51" t="s">
        <v>31</v>
      </c>
      <c r="L24" s="60"/>
    </row>
    <row r="25" spans="1:12" ht="38.25" customHeight="1" x14ac:dyDescent="0.25">
      <c r="A25" s="84"/>
      <c r="B25" s="87" t="s">
        <v>363</v>
      </c>
      <c r="C25" s="89" t="s">
        <v>364</v>
      </c>
      <c r="D25" s="24" t="s">
        <v>31</v>
      </c>
      <c r="E25" s="25"/>
      <c r="H25" s="48"/>
      <c r="I25" s="70" t="s">
        <v>149</v>
      </c>
      <c r="J25" s="68" t="s">
        <v>150</v>
      </c>
      <c r="K25" s="51" t="s">
        <v>116</v>
      </c>
      <c r="L25" s="60"/>
    </row>
    <row r="26" spans="1:12" ht="40.5" customHeight="1" x14ac:dyDescent="0.25">
      <c r="A26" s="48"/>
      <c r="B26" s="49" t="s">
        <v>154</v>
      </c>
      <c r="C26" s="68" t="s">
        <v>155</v>
      </c>
      <c r="D26" s="51" t="s">
        <v>33</v>
      </c>
      <c r="E26" s="60"/>
      <c r="H26" s="48"/>
      <c r="I26" s="70" t="s">
        <v>151</v>
      </c>
      <c r="J26" s="68" t="s">
        <v>152</v>
      </c>
      <c r="K26" s="51" t="s">
        <v>153</v>
      </c>
      <c r="L26" s="60"/>
    </row>
    <row r="27" spans="1:12" ht="38.25" x14ac:dyDescent="0.25">
      <c r="A27" s="62"/>
      <c r="B27" s="49" t="s">
        <v>156</v>
      </c>
      <c r="C27" s="68" t="s">
        <v>157</v>
      </c>
      <c r="D27" s="51" t="s">
        <v>33</v>
      </c>
      <c r="E27" s="60"/>
      <c r="H27" s="84"/>
      <c r="I27" s="87" t="s">
        <v>363</v>
      </c>
      <c r="J27" s="89" t="s">
        <v>364</v>
      </c>
      <c r="K27" s="24" t="s">
        <v>31</v>
      </c>
      <c r="L27" s="25"/>
    </row>
    <row r="28" spans="1:12" ht="33.75" customHeight="1" x14ac:dyDescent="0.25">
      <c r="A28" s="48"/>
      <c r="B28" s="66" t="s">
        <v>158</v>
      </c>
      <c r="C28" s="67" t="s">
        <v>159</v>
      </c>
      <c r="D28" s="58" t="s">
        <v>33</v>
      </c>
      <c r="E28" s="59"/>
      <c r="H28" s="48"/>
      <c r="I28" s="49" t="s">
        <v>154</v>
      </c>
      <c r="J28" s="68" t="s">
        <v>155</v>
      </c>
      <c r="K28" s="51" t="s">
        <v>33</v>
      </c>
      <c r="L28" s="60"/>
    </row>
    <row r="29" spans="1:12" ht="60" x14ac:dyDescent="0.25">
      <c r="A29" s="48"/>
      <c r="B29" s="49" t="s">
        <v>163</v>
      </c>
      <c r="C29" s="68" t="s">
        <v>164</v>
      </c>
      <c r="D29" s="51" t="s">
        <v>165</v>
      </c>
      <c r="E29" s="60"/>
      <c r="H29" s="62"/>
      <c r="I29" s="49" t="s">
        <v>156</v>
      </c>
      <c r="J29" s="68" t="s">
        <v>157</v>
      </c>
      <c r="K29" s="51" t="s">
        <v>33</v>
      </c>
      <c r="L29" s="60"/>
    </row>
    <row r="30" spans="1:12" ht="52.5" customHeight="1" x14ac:dyDescent="0.25">
      <c r="A30" s="48"/>
      <c r="B30" s="87" t="s">
        <v>347</v>
      </c>
      <c r="C30" s="89" t="s">
        <v>348</v>
      </c>
      <c r="D30" s="24" t="s">
        <v>318</v>
      </c>
      <c r="E30" s="25"/>
      <c r="H30" s="48"/>
      <c r="I30" s="66" t="s">
        <v>158</v>
      </c>
      <c r="J30" s="67" t="s">
        <v>159</v>
      </c>
      <c r="K30" s="58" t="s">
        <v>33</v>
      </c>
      <c r="L30" s="59"/>
    </row>
    <row r="31" spans="1:12" ht="51.75" customHeight="1" x14ac:dyDescent="0.25">
      <c r="A31" s="84"/>
      <c r="B31" s="87" t="s">
        <v>347</v>
      </c>
      <c r="C31" s="89" t="s">
        <v>362</v>
      </c>
      <c r="D31" s="24" t="s">
        <v>318</v>
      </c>
      <c r="E31" s="25"/>
      <c r="H31" s="48"/>
      <c r="I31" s="49" t="s">
        <v>160</v>
      </c>
      <c r="J31" s="68" t="s">
        <v>161</v>
      </c>
      <c r="K31" s="51" t="s">
        <v>162</v>
      </c>
      <c r="L31" s="60"/>
    </row>
    <row r="32" spans="1:12" ht="63.75" x14ac:dyDescent="0.25">
      <c r="A32" s="48"/>
      <c r="B32" s="87" t="s">
        <v>349</v>
      </c>
      <c r="C32" s="89" t="s">
        <v>350</v>
      </c>
      <c r="D32" s="24" t="s">
        <v>351</v>
      </c>
      <c r="E32" s="25"/>
      <c r="H32" s="48"/>
      <c r="I32" s="49" t="s">
        <v>163</v>
      </c>
      <c r="J32" s="68" t="s">
        <v>164</v>
      </c>
      <c r="K32" s="51" t="s">
        <v>165</v>
      </c>
      <c r="L32" s="60"/>
    </row>
    <row r="33" spans="1:12" ht="60" x14ac:dyDescent="0.25">
      <c r="A33" s="48"/>
      <c r="B33" s="87" t="s">
        <v>352</v>
      </c>
      <c r="C33" s="89" t="s">
        <v>353</v>
      </c>
      <c r="D33" s="24" t="s">
        <v>351</v>
      </c>
      <c r="E33" s="25"/>
      <c r="H33" s="48"/>
      <c r="I33" s="49" t="s">
        <v>166</v>
      </c>
      <c r="J33" s="68" t="s">
        <v>167</v>
      </c>
      <c r="K33" s="51" t="s">
        <v>168</v>
      </c>
      <c r="L33" s="60"/>
    </row>
    <row r="34" spans="1:12" ht="60" x14ac:dyDescent="0.25">
      <c r="A34" s="48"/>
      <c r="B34" s="49" t="s">
        <v>196</v>
      </c>
      <c r="C34" s="68" t="s">
        <v>197</v>
      </c>
      <c r="D34" s="51" t="s">
        <v>33</v>
      </c>
      <c r="E34" s="60"/>
      <c r="H34" s="48"/>
      <c r="I34" s="69" t="s">
        <v>166</v>
      </c>
      <c r="J34" s="67" t="s">
        <v>169</v>
      </c>
      <c r="K34" s="58" t="s">
        <v>168</v>
      </c>
      <c r="L34" s="59"/>
    </row>
    <row r="35" spans="1:12" ht="52.5" customHeight="1" x14ac:dyDescent="0.25">
      <c r="A35" s="48"/>
      <c r="B35" s="49" t="s">
        <v>201</v>
      </c>
      <c r="C35" s="68" t="s">
        <v>202</v>
      </c>
      <c r="D35" s="51" t="s">
        <v>203</v>
      </c>
      <c r="E35" s="60"/>
      <c r="H35" s="48"/>
      <c r="I35" s="49" t="s">
        <v>170</v>
      </c>
      <c r="J35" s="68" t="s">
        <v>171</v>
      </c>
      <c r="K35" s="51" t="s">
        <v>168</v>
      </c>
      <c r="L35" s="60"/>
    </row>
    <row r="36" spans="1:12" ht="35.25" customHeight="1" x14ac:dyDescent="0.25">
      <c r="A36" s="48"/>
      <c r="B36" s="66" t="s">
        <v>204</v>
      </c>
      <c r="C36" s="67" t="s">
        <v>205</v>
      </c>
      <c r="D36" s="58" t="s">
        <v>206</v>
      </c>
      <c r="E36" s="71"/>
      <c r="H36" s="48"/>
      <c r="I36" s="49" t="s">
        <v>172</v>
      </c>
      <c r="J36" s="68" t="s">
        <v>173</v>
      </c>
      <c r="K36" s="51" t="s">
        <v>168</v>
      </c>
      <c r="L36" s="60"/>
    </row>
    <row r="37" spans="1:12" ht="33" customHeight="1" x14ac:dyDescent="0.25">
      <c r="A37" s="48"/>
      <c r="B37" s="49" t="s">
        <v>207</v>
      </c>
      <c r="C37" s="68" t="s">
        <v>208</v>
      </c>
      <c r="D37" s="51" t="s">
        <v>206</v>
      </c>
      <c r="E37" s="64"/>
      <c r="H37" s="48"/>
      <c r="I37" s="66" t="s">
        <v>174</v>
      </c>
      <c r="J37" s="67" t="s">
        <v>175</v>
      </c>
      <c r="K37" s="58" t="s">
        <v>168</v>
      </c>
      <c r="L37" s="59"/>
    </row>
    <row r="38" spans="1:12" ht="24" customHeight="1" x14ac:dyDescent="0.25">
      <c r="A38" s="48"/>
      <c r="B38" s="87" t="s">
        <v>345</v>
      </c>
      <c r="C38" s="89" t="s">
        <v>346</v>
      </c>
      <c r="D38" s="24" t="s">
        <v>206</v>
      </c>
      <c r="E38" s="26"/>
      <c r="H38" s="48"/>
      <c r="I38" s="49" t="s">
        <v>176</v>
      </c>
      <c r="J38" s="68" t="s">
        <v>177</v>
      </c>
      <c r="K38" s="51" t="s">
        <v>168</v>
      </c>
      <c r="L38" s="60"/>
    </row>
    <row r="39" spans="1:12" ht="39" customHeight="1" x14ac:dyDescent="0.25">
      <c r="A39" s="48"/>
      <c r="B39" s="66" t="s">
        <v>211</v>
      </c>
      <c r="C39" s="67" t="s">
        <v>212</v>
      </c>
      <c r="D39" s="58" t="s">
        <v>213</v>
      </c>
      <c r="E39" s="65"/>
      <c r="H39" s="48"/>
      <c r="I39" s="49" t="s">
        <v>178</v>
      </c>
      <c r="J39" s="68" t="s">
        <v>179</v>
      </c>
      <c r="K39" s="51" t="s">
        <v>168</v>
      </c>
      <c r="L39" s="60"/>
    </row>
    <row r="40" spans="1:12" ht="29.25" customHeight="1" x14ac:dyDescent="0.25">
      <c r="A40" s="48"/>
      <c r="B40" s="49" t="s">
        <v>224</v>
      </c>
      <c r="C40" s="68" t="s">
        <v>225</v>
      </c>
      <c r="D40" s="51" t="s">
        <v>221</v>
      </c>
      <c r="E40" s="60"/>
      <c r="H40" s="48"/>
      <c r="I40" s="70" t="s">
        <v>180</v>
      </c>
      <c r="J40" s="68" t="s">
        <v>181</v>
      </c>
      <c r="K40" s="51" t="s">
        <v>33</v>
      </c>
      <c r="L40" s="60"/>
    </row>
    <row r="41" spans="1:12" ht="37.5" customHeight="1" x14ac:dyDescent="0.25">
      <c r="A41" s="48"/>
      <c r="B41" s="49" t="s">
        <v>226</v>
      </c>
      <c r="C41" s="68" t="s">
        <v>227</v>
      </c>
      <c r="D41" s="51" t="s">
        <v>32</v>
      </c>
      <c r="E41" s="64"/>
      <c r="H41" s="48"/>
      <c r="I41" s="49" t="s">
        <v>182</v>
      </c>
      <c r="J41" s="68" t="s">
        <v>183</v>
      </c>
      <c r="K41" s="51" t="s">
        <v>33</v>
      </c>
      <c r="L41" s="60"/>
    </row>
    <row r="42" spans="1:12" ht="36" customHeight="1" x14ac:dyDescent="0.25">
      <c r="A42" s="48"/>
      <c r="B42" s="49" t="s">
        <v>231</v>
      </c>
      <c r="C42" s="68" t="s">
        <v>232</v>
      </c>
      <c r="D42" s="51" t="s">
        <v>233</v>
      </c>
      <c r="E42" s="60"/>
      <c r="H42" s="48"/>
      <c r="I42" s="69" t="s">
        <v>184</v>
      </c>
      <c r="J42" s="67" t="s">
        <v>185</v>
      </c>
      <c r="K42" s="58" t="s">
        <v>33</v>
      </c>
      <c r="L42" s="59"/>
    </row>
    <row r="43" spans="1:12" ht="36" customHeight="1" x14ac:dyDescent="0.25">
      <c r="A43" s="48"/>
      <c r="B43" s="69" t="s">
        <v>234</v>
      </c>
      <c r="C43" s="67" t="s">
        <v>235</v>
      </c>
      <c r="D43" s="58" t="s">
        <v>236</v>
      </c>
      <c r="E43" s="59"/>
      <c r="H43" s="48"/>
      <c r="I43" s="49" t="s">
        <v>186</v>
      </c>
      <c r="J43" s="68" t="s">
        <v>187</v>
      </c>
      <c r="K43" s="51" t="s">
        <v>33</v>
      </c>
      <c r="L43" s="60"/>
    </row>
    <row r="44" spans="1:12" ht="35.25" customHeight="1" x14ac:dyDescent="0.25">
      <c r="A44" s="48"/>
      <c r="B44" s="49" t="s">
        <v>234</v>
      </c>
      <c r="C44" s="68" t="s">
        <v>237</v>
      </c>
      <c r="D44" s="51" t="s">
        <v>236</v>
      </c>
      <c r="E44" s="60"/>
      <c r="H44" s="48"/>
      <c r="I44" s="49" t="s">
        <v>188</v>
      </c>
      <c r="J44" s="68" t="s">
        <v>189</v>
      </c>
      <c r="K44" s="51" t="s">
        <v>33</v>
      </c>
      <c r="L44" s="60"/>
    </row>
    <row r="45" spans="1:12" ht="36.75" customHeight="1" x14ac:dyDescent="0.25">
      <c r="A45" s="48"/>
      <c r="B45" s="70" t="s">
        <v>238</v>
      </c>
      <c r="C45" s="68" t="s">
        <v>239</v>
      </c>
      <c r="D45" s="51" t="s">
        <v>236</v>
      </c>
      <c r="E45" s="60"/>
      <c r="H45" s="48"/>
      <c r="I45" s="70" t="s">
        <v>190</v>
      </c>
      <c r="J45" s="68" t="s">
        <v>191</v>
      </c>
      <c r="K45" s="51" t="s">
        <v>33</v>
      </c>
      <c r="L45" s="60"/>
    </row>
    <row r="46" spans="1:12" ht="34.5" customHeight="1" x14ac:dyDescent="0.25">
      <c r="A46" s="48"/>
      <c r="B46" s="56" t="s">
        <v>243</v>
      </c>
      <c r="C46" s="57" t="s">
        <v>244</v>
      </c>
      <c r="D46" s="72" t="s">
        <v>52</v>
      </c>
      <c r="E46" s="73"/>
      <c r="H46" s="48"/>
      <c r="I46" s="49" t="s">
        <v>192</v>
      </c>
      <c r="J46" s="68" t="s">
        <v>193</v>
      </c>
      <c r="K46" s="51" t="s">
        <v>33</v>
      </c>
      <c r="L46" s="60"/>
    </row>
    <row r="47" spans="1:12" ht="27.75" customHeight="1" x14ac:dyDescent="0.25">
      <c r="A47" s="48"/>
      <c r="B47" s="52" t="s">
        <v>245</v>
      </c>
      <c r="C47" s="53" t="s">
        <v>246</v>
      </c>
      <c r="D47" s="54" t="s">
        <v>247</v>
      </c>
      <c r="E47" s="55"/>
      <c r="H47" s="48"/>
      <c r="I47" s="49" t="s">
        <v>194</v>
      </c>
      <c r="J47" s="68" t="s">
        <v>195</v>
      </c>
      <c r="K47" s="51" t="s">
        <v>33</v>
      </c>
      <c r="L47" s="60"/>
    </row>
    <row r="48" spans="1:12" ht="27" customHeight="1" x14ac:dyDescent="0.25">
      <c r="A48" s="48"/>
      <c r="B48" s="56" t="s">
        <v>248</v>
      </c>
      <c r="C48" s="57" t="s">
        <v>249</v>
      </c>
      <c r="D48" s="72" t="s">
        <v>247</v>
      </c>
      <c r="E48" s="73"/>
      <c r="H48" s="48"/>
      <c r="I48" s="49" t="s">
        <v>196</v>
      </c>
      <c r="J48" s="68" t="s">
        <v>197</v>
      </c>
      <c r="K48" s="51" t="s">
        <v>33</v>
      </c>
      <c r="L48" s="60"/>
    </row>
    <row r="49" spans="1:12" ht="27" customHeight="1" x14ac:dyDescent="0.25">
      <c r="A49" s="48"/>
      <c r="B49" s="52" t="s">
        <v>250</v>
      </c>
      <c r="C49" s="53" t="s">
        <v>251</v>
      </c>
      <c r="D49" s="54" t="s">
        <v>247</v>
      </c>
      <c r="E49" s="55"/>
      <c r="H49" s="48"/>
      <c r="I49" s="49" t="s">
        <v>198</v>
      </c>
      <c r="J49" s="68" t="s">
        <v>199</v>
      </c>
      <c r="K49" s="51" t="s">
        <v>200</v>
      </c>
      <c r="L49" s="60"/>
    </row>
    <row r="50" spans="1:12" ht="30.75" customHeight="1" x14ac:dyDescent="0.25">
      <c r="A50" s="48"/>
      <c r="B50" s="88" t="s">
        <v>252</v>
      </c>
      <c r="C50" s="57" t="s">
        <v>253</v>
      </c>
      <c r="D50" s="72" t="s">
        <v>52</v>
      </c>
      <c r="E50" s="73"/>
      <c r="H50" s="48"/>
      <c r="I50" s="49" t="s">
        <v>201</v>
      </c>
      <c r="J50" s="68" t="s">
        <v>202</v>
      </c>
      <c r="K50" s="51" t="s">
        <v>203</v>
      </c>
      <c r="L50" s="60"/>
    </row>
    <row r="51" spans="1:12" ht="27.75" customHeight="1" x14ac:dyDescent="0.25">
      <c r="A51" s="48"/>
      <c r="B51" s="52" t="s">
        <v>254</v>
      </c>
      <c r="C51" s="53" t="s">
        <v>255</v>
      </c>
      <c r="D51" s="54" t="s">
        <v>247</v>
      </c>
      <c r="E51" s="55"/>
      <c r="H51" s="48"/>
      <c r="I51" s="66" t="s">
        <v>204</v>
      </c>
      <c r="J51" s="67" t="s">
        <v>205</v>
      </c>
      <c r="K51" s="58" t="s">
        <v>206</v>
      </c>
      <c r="L51" s="71"/>
    </row>
    <row r="52" spans="1:12" ht="43.5" customHeight="1" x14ac:dyDescent="0.25">
      <c r="A52" s="48"/>
      <c r="B52" s="49" t="s">
        <v>322</v>
      </c>
      <c r="C52" s="50" t="s">
        <v>323</v>
      </c>
      <c r="D52" s="51" t="s">
        <v>49</v>
      </c>
      <c r="E52" s="92"/>
      <c r="H52" s="48"/>
      <c r="I52" s="49" t="s">
        <v>207</v>
      </c>
      <c r="J52" s="68" t="s">
        <v>208</v>
      </c>
      <c r="K52" s="51" t="s">
        <v>206</v>
      </c>
      <c r="L52" s="64"/>
    </row>
    <row r="53" spans="1:12" ht="27.75" customHeight="1" x14ac:dyDescent="0.25">
      <c r="A53" s="48"/>
      <c r="B53" s="56" t="s">
        <v>326</v>
      </c>
      <c r="C53" s="57" t="s">
        <v>327</v>
      </c>
      <c r="D53" s="72" t="s">
        <v>49</v>
      </c>
      <c r="E53" s="76"/>
      <c r="H53" s="48"/>
      <c r="I53" s="87" t="s">
        <v>345</v>
      </c>
      <c r="J53" s="89" t="s">
        <v>346</v>
      </c>
      <c r="K53" s="24" t="s">
        <v>206</v>
      </c>
      <c r="L53" s="26"/>
    </row>
    <row r="54" spans="1:12" ht="36" customHeight="1" x14ac:dyDescent="0.25">
      <c r="A54" s="86"/>
      <c r="B54" s="52" t="s">
        <v>328</v>
      </c>
      <c r="C54" s="53" t="s">
        <v>329</v>
      </c>
      <c r="D54" s="90" t="s">
        <v>108</v>
      </c>
      <c r="E54" s="93"/>
      <c r="H54" s="48"/>
      <c r="I54" s="49" t="s">
        <v>209</v>
      </c>
      <c r="J54" s="68" t="s">
        <v>210</v>
      </c>
      <c r="K54" s="51" t="s">
        <v>47</v>
      </c>
      <c r="L54" s="60"/>
    </row>
    <row r="55" spans="1:12" ht="29.25" customHeight="1" x14ac:dyDescent="0.25">
      <c r="A55" s="80"/>
      <c r="B55" s="77" t="s">
        <v>354</v>
      </c>
      <c r="C55" s="78" t="s">
        <v>355</v>
      </c>
      <c r="D55" s="24" t="s">
        <v>356</v>
      </c>
      <c r="E55" s="25"/>
      <c r="H55" s="48"/>
      <c r="I55" s="66" t="s">
        <v>211</v>
      </c>
      <c r="J55" s="67" t="s">
        <v>212</v>
      </c>
      <c r="K55" s="58" t="s">
        <v>213</v>
      </c>
      <c r="L55" s="65"/>
    </row>
    <row r="56" spans="1:12" ht="33" customHeight="1" x14ac:dyDescent="0.25">
      <c r="A56" s="80"/>
      <c r="B56" s="77" t="s">
        <v>357</v>
      </c>
      <c r="C56" s="78" t="s">
        <v>358</v>
      </c>
      <c r="D56" s="24" t="s">
        <v>356</v>
      </c>
      <c r="E56" s="25"/>
      <c r="H56" s="48"/>
      <c r="I56" s="69" t="s">
        <v>214</v>
      </c>
      <c r="J56" s="67" t="s">
        <v>215</v>
      </c>
      <c r="K56" s="58" t="s">
        <v>216</v>
      </c>
      <c r="L56" s="59"/>
    </row>
    <row r="57" spans="1:12" ht="53.25" customHeight="1" x14ac:dyDescent="0.25">
      <c r="A57" s="85"/>
      <c r="B57" s="56" t="s">
        <v>330</v>
      </c>
      <c r="C57" s="57" t="s">
        <v>331</v>
      </c>
      <c r="D57" s="58" t="s">
        <v>332</v>
      </c>
      <c r="E57" s="65"/>
      <c r="H57" s="48"/>
      <c r="I57" s="70" t="s">
        <v>217</v>
      </c>
      <c r="J57" s="68" t="s">
        <v>218</v>
      </c>
      <c r="K57" s="51" t="s">
        <v>216</v>
      </c>
      <c r="L57" s="60"/>
    </row>
    <row r="58" spans="1:12" ht="28.5" customHeight="1" x14ac:dyDescent="0.25">
      <c r="A58" s="85"/>
      <c r="B58" s="52" t="s">
        <v>333</v>
      </c>
      <c r="C58" s="53" t="s">
        <v>334</v>
      </c>
      <c r="D58" s="91" t="s">
        <v>335</v>
      </c>
      <c r="E58" s="95"/>
      <c r="H58" s="48"/>
      <c r="I58" s="69" t="s">
        <v>219</v>
      </c>
      <c r="J58" s="67" t="s">
        <v>220</v>
      </c>
      <c r="K58" s="58" t="s">
        <v>221</v>
      </c>
      <c r="L58" s="59"/>
    </row>
    <row r="59" spans="1:12" ht="26.25" customHeight="1" x14ac:dyDescent="0.25">
      <c r="A59" s="85"/>
      <c r="B59" s="52" t="s">
        <v>336</v>
      </c>
      <c r="C59" s="53" t="s">
        <v>232</v>
      </c>
      <c r="D59" s="51" t="s">
        <v>233</v>
      </c>
      <c r="E59" s="60"/>
      <c r="H59" s="48"/>
      <c r="I59" s="49" t="s">
        <v>222</v>
      </c>
      <c r="J59" s="68" t="s">
        <v>223</v>
      </c>
      <c r="K59" s="51" t="s">
        <v>34</v>
      </c>
      <c r="L59" s="60"/>
    </row>
    <row r="60" spans="1:12" ht="29.25" customHeight="1" x14ac:dyDescent="0.25">
      <c r="A60" s="80"/>
      <c r="B60" s="77" t="s">
        <v>359</v>
      </c>
      <c r="C60" s="78" t="s">
        <v>360</v>
      </c>
      <c r="D60" s="24" t="s">
        <v>361</v>
      </c>
      <c r="E60" s="25"/>
      <c r="H60" s="48"/>
      <c r="I60" s="49" t="s">
        <v>224</v>
      </c>
      <c r="J60" s="68" t="s">
        <v>225</v>
      </c>
      <c r="K60" s="51" t="s">
        <v>221</v>
      </c>
      <c r="L60" s="60"/>
    </row>
    <row r="61" spans="1:12" ht="27.75" customHeight="1" x14ac:dyDescent="0.25">
      <c r="A61" s="81"/>
      <c r="B61" s="77" t="s">
        <v>367</v>
      </c>
      <c r="C61" s="78" t="s">
        <v>368</v>
      </c>
      <c r="D61" s="82" t="s">
        <v>369</v>
      </c>
      <c r="E61" s="83"/>
      <c r="H61" s="48"/>
      <c r="I61" s="66" t="s">
        <v>228</v>
      </c>
      <c r="J61" s="67" t="s">
        <v>229</v>
      </c>
      <c r="K61" s="58" t="s">
        <v>230</v>
      </c>
      <c r="L61" s="59"/>
    </row>
    <row r="62" spans="1:12" ht="31.5" customHeight="1" x14ac:dyDescent="0.25">
      <c r="A62" s="194"/>
      <c r="B62" s="77" t="s">
        <v>443</v>
      </c>
      <c r="C62" s="78" t="s">
        <v>457</v>
      </c>
      <c r="D62" s="79" t="s">
        <v>356</v>
      </c>
      <c r="E62" s="193">
        <v>7.68</v>
      </c>
      <c r="H62" s="48"/>
      <c r="I62" s="49" t="s">
        <v>231</v>
      </c>
      <c r="J62" s="68" t="s">
        <v>232</v>
      </c>
      <c r="K62" s="51" t="s">
        <v>233</v>
      </c>
      <c r="L62" s="60"/>
    </row>
    <row r="63" spans="1:12" ht="28.5" customHeight="1" x14ac:dyDescent="0.25">
      <c r="A63" s="80"/>
      <c r="B63" s="77" t="s">
        <v>444</v>
      </c>
      <c r="C63" s="78" t="s">
        <v>458</v>
      </c>
      <c r="D63" s="24" t="s">
        <v>356</v>
      </c>
      <c r="E63" s="25">
        <v>7.68</v>
      </c>
      <c r="H63" s="48"/>
      <c r="I63" s="69" t="s">
        <v>234</v>
      </c>
      <c r="J63" s="67" t="s">
        <v>235</v>
      </c>
      <c r="K63" s="58" t="s">
        <v>236</v>
      </c>
      <c r="L63" s="59"/>
    </row>
    <row r="64" spans="1:12" ht="32.25" customHeight="1" x14ac:dyDescent="0.25">
      <c r="A64" s="80"/>
      <c r="B64" s="77" t="s">
        <v>445</v>
      </c>
      <c r="C64" s="78" t="s">
        <v>459</v>
      </c>
      <c r="D64" s="24" t="s">
        <v>206</v>
      </c>
      <c r="E64" s="25">
        <v>38.4</v>
      </c>
      <c r="H64" s="48"/>
      <c r="I64" s="49" t="s">
        <v>234</v>
      </c>
      <c r="J64" s="68" t="s">
        <v>237</v>
      </c>
      <c r="K64" s="51" t="s">
        <v>236</v>
      </c>
      <c r="L64" s="60"/>
    </row>
    <row r="65" spans="1:12" ht="48" customHeight="1" x14ac:dyDescent="0.25">
      <c r="A65" s="80"/>
      <c r="B65" s="77" t="s">
        <v>446</v>
      </c>
      <c r="C65" s="78" t="s">
        <v>28</v>
      </c>
      <c r="D65" s="24" t="s">
        <v>29</v>
      </c>
      <c r="E65" s="25">
        <v>38.4</v>
      </c>
      <c r="H65" s="48"/>
      <c r="I65" s="70" t="s">
        <v>238</v>
      </c>
      <c r="J65" s="68" t="s">
        <v>239</v>
      </c>
      <c r="K65" s="51" t="s">
        <v>236</v>
      </c>
      <c r="L65" s="60"/>
    </row>
    <row r="66" spans="1:12" ht="37.5" customHeight="1" x14ac:dyDescent="0.25">
      <c r="A66" s="80"/>
      <c r="B66" s="77" t="s">
        <v>447</v>
      </c>
      <c r="C66" s="78" t="s">
        <v>460</v>
      </c>
      <c r="D66" s="24" t="s">
        <v>318</v>
      </c>
      <c r="E66" s="25">
        <v>4.72</v>
      </c>
      <c r="H66" s="48"/>
      <c r="I66" s="69" t="s">
        <v>240</v>
      </c>
      <c r="J66" s="67" t="s">
        <v>241</v>
      </c>
      <c r="K66" s="58" t="s">
        <v>242</v>
      </c>
      <c r="L66" s="59"/>
    </row>
    <row r="67" spans="1:12" ht="18" customHeight="1" x14ac:dyDescent="0.25">
      <c r="A67" s="80"/>
      <c r="B67" s="77" t="s">
        <v>448</v>
      </c>
      <c r="C67" s="78" t="s">
        <v>461</v>
      </c>
      <c r="D67" s="24" t="s">
        <v>351</v>
      </c>
      <c r="E67" s="25">
        <v>39.5</v>
      </c>
      <c r="H67" s="48"/>
      <c r="I67" s="56" t="s">
        <v>243</v>
      </c>
      <c r="J67" s="57" t="s">
        <v>244</v>
      </c>
      <c r="K67" s="72" t="s">
        <v>52</v>
      </c>
      <c r="L67" s="73"/>
    </row>
    <row r="68" spans="1:12" ht="51" x14ac:dyDescent="0.25">
      <c r="A68" s="80"/>
      <c r="B68" s="77" t="s">
        <v>449</v>
      </c>
      <c r="C68" s="78" t="s">
        <v>462</v>
      </c>
      <c r="D68" s="24" t="s">
        <v>351</v>
      </c>
      <c r="E68" s="25">
        <v>7.68</v>
      </c>
      <c r="H68" s="48"/>
      <c r="I68" s="52" t="s">
        <v>245</v>
      </c>
      <c r="J68" s="53" t="s">
        <v>246</v>
      </c>
      <c r="K68" s="54" t="s">
        <v>247</v>
      </c>
      <c r="L68" s="55"/>
    </row>
    <row r="69" spans="1:12" ht="18.75" customHeight="1" x14ac:dyDescent="0.25">
      <c r="A69" s="80"/>
      <c r="B69" s="77" t="s">
        <v>450</v>
      </c>
      <c r="C69" s="78" t="s">
        <v>463</v>
      </c>
      <c r="D69" s="24" t="s">
        <v>116</v>
      </c>
      <c r="E69" s="25">
        <v>0.12</v>
      </c>
      <c r="H69" s="48"/>
      <c r="I69" s="56" t="s">
        <v>248</v>
      </c>
      <c r="J69" s="57" t="s">
        <v>249</v>
      </c>
      <c r="K69" s="72" t="s">
        <v>247</v>
      </c>
      <c r="L69" s="73"/>
    </row>
    <row r="70" spans="1:12" ht="39" customHeight="1" x14ac:dyDescent="0.25">
      <c r="A70" s="80"/>
      <c r="B70" s="77" t="s">
        <v>451</v>
      </c>
      <c r="C70" s="78" t="s">
        <v>464</v>
      </c>
      <c r="D70" s="24" t="s">
        <v>31</v>
      </c>
      <c r="E70" s="25">
        <v>0.08</v>
      </c>
      <c r="H70" s="48"/>
      <c r="I70" s="52" t="s">
        <v>250</v>
      </c>
      <c r="J70" s="53" t="s">
        <v>251</v>
      </c>
      <c r="K70" s="54" t="s">
        <v>247</v>
      </c>
      <c r="L70" s="55"/>
    </row>
    <row r="71" spans="1:12" ht="37.5" customHeight="1" x14ac:dyDescent="0.25">
      <c r="A71" s="80"/>
      <c r="B71" s="77" t="s">
        <v>452</v>
      </c>
      <c r="C71" s="78" t="s">
        <v>465</v>
      </c>
      <c r="D71" s="24" t="s">
        <v>30</v>
      </c>
      <c r="E71" s="25">
        <v>4.48E-2</v>
      </c>
      <c r="H71" s="48"/>
      <c r="I71" s="88" t="s">
        <v>252</v>
      </c>
      <c r="J71" s="57" t="s">
        <v>253</v>
      </c>
      <c r="K71" s="72" t="s">
        <v>52</v>
      </c>
      <c r="L71" s="73"/>
    </row>
    <row r="72" spans="1:12" ht="42" customHeight="1" x14ac:dyDescent="0.25">
      <c r="A72" s="80"/>
      <c r="B72" s="77" t="s">
        <v>453</v>
      </c>
      <c r="C72" s="78" t="s">
        <v>466</v>
      </c>
      <c r="D72" s="24" t="s">
        <v>32</v>
      </c>
      <c r="E72" s="25">
        <v>0.29399999999999998</v>
      </c>
      <c r="H72" s="48"/>
      <c r="I72" s="52" t="s">
        <v>254</v>
      </c>
      <c r="J72" s="53" t="s">
        <v>255</v>
      </c>
      <c r="K72" s="54" t="s">
        <v>247</v>
      </c>
      <c r="L72" s="55"/>
    </row>
    <row r="73" spans="1:12" ht="60" x14ac:dyDescent="0.25">
      <c r="A73" s="80"/>
      <c r="B73" s="77" t="s">
        <v>454</v>
      </c>
      <c r="C73" s="78" t="s">
        <v>467</v>
      </c>
      <c r="D73" s="24" t="s">
        <v>33</v>
      </c>
      <c r="E73" s="25">
        <v>2.8000000000000001E-2</v>
      </c>
      <c r="H73" s="48"/>
      <c r="I73" s="52" t="s">
        <v>256</v>
      </c>
      <c r="J73" s="53" t="s">
        <v>257</v>
      </c>
      <c r="K73" s="54" t="s">
        <v>258</v>
      </c>
      <c r="L73" s="94"/>
    </row>
    <row r="74" spans="1:12" ht="60" x14ac:dyDescent="0.25">
      <c r="A74" s="80"/>
      <c r="B74" s="77" t="s">
        <v>455</v>
      </c>
      <c r="C74" s="78" t="s">
        <v>468</v>
      </c>
      <c r="D74" s="24" t="s">
        <v>33</v>
      </c>
      <c r="E74" s="25">
        <v>0.12</v>
      </c>
      <c r="H74" s="48"/>
      <c r="I74" s="56" t="s">
        <v>256</v>
      </c>
      <c r="J74" s="57" t="s">
        <v>259</v>
      </c>
      <c r="K74" s="72" t="s">
        <v>258</v>
      </c>
      <c r="L74" s="73"/>
    </row>
    <row r="75" spans="1:12" ht="63.75" x14ac:dyDescent="0.25">
      <c r="A75" s="81"/>
      <c r="B75" s="77" t="s">
        <v>456</v>
      </c>
      <c r="C75" s="78" t="s">
        <v>469</v>
      </c>
      <c r="D75" s="82" t="s">
        <v>34</v>
      </c>
      <c r="E75" s="83">
        <v>0.3</v>
      </c>
      <c r="H75" s="48"/>
      <c r="I75" s="52" t="s">
        <v>260</v>
      </c>
      <c r="J75" s="53" t="s">
        <v>261</v>
      </c>
      <c r="K75" s="54" t="s">
        <v>258</v>
      </c>
      <c r="L75" s="55"/>
    </row>
    <row r="76" spans="1:12" ht="60" x14ac:dyDescent="0.25">
      <c r="H76" s="48"/>
      <c r="I76" s="52" t="s">
        <v>262</v>
      </c>
      <c r="J76" s="53" t="s">
        <v>263</v>
      </c>
      <c r="K76" s="54" t="s">
        <v>258</v>
      </c>
      <c r="L76" s="55"/>
    </row>
    <row r="77" spans="1:12" ht="60" x14ac:dyDescent="0.25">
      <c r="H77" s="48"/>
      <c r="I77" s="74" t="s">
        <v>264</v>
      </c>
      <c r="J77" s="53" t="s">
        <v>265</v>
      </c>
      <c r="K77" s="54" t="s">
        <v>258</v>
      </c>
      <c r="L77" s="55"/>
    </row>
    <row r="78" spans="1:12" ht="60" x14ac:dyDescent="0.25">
      <c r="H78" s="48"/>
      <c r="I78" s="52" t="s">
        <v>266</v>
      </c>
      <c r="J78" s="53" t="s">
        <v>267</v>
      </c>
      <c r="K78" s="54" t="s">
        <v>258</v>
      </c>
      <c r="L78" s="55"/>
    </row>
    <row r="79" spans="1:12" ht="35.25" customHeight="1" x14ac:dyDescent="0.25">
      <c r="H79" s="48"/>
      <c r="I79" s="52" t="s">
        <v>268</v>
      </c>
      <c r="J79" s="53" t="s">
        <v>269</v>
      </c>
      <c r="K79" s="54" t="s">
        <v>258</v>
      </c>
      <c r="L79" s="55"/>
    </row>
    <row r="80" spans="1:12" ht="48.75" customHeight="1" x14ac:dyDescent="0.25">
      <c r="H80" s="48"/>
      <c r="I80" s="56" t="s">
        <v>270</v>
      </c>
      <c r="J80" s="57" t="s">
        <v>271</v>
      </c>
      <c r="K80" s="72" t="s">
        <v>272</v>
      </c>
      <c r="L80" s="73"/>
    </row>
    <row r="81" spans="8:12" ht="42.75" customHeight="1" x14ac:dyDescent="0.25">
      <c r="H81" s="48"/>
      <c r="I81" s="56" t="s">
        <v>273</v>
      </c>
      <c r="J81" s="57" t="s">
        <v>274</v>
      </c>
      <c r="K81" s="72" t="s">
        <v>258</v>
      </c>
      <c r="L81" s="73"/>
    </row>
    <row r="82" spans="8:12" ht="39" customHeight="1" x14ac:dyDescent="0.25">
      <c r="H82" s="48"/>
      <c r="I82" s="56" t="s">
        <v>275</v>
      </c>
      <c r="J82" s="57" t="s">
        <v>276</v>
      </c>
      <c r="K82" s="72" t="s">
        <v>277</v>
      </c>
      <c r="L82" s="75"/>
    </row>
    <row r="83" spans="8:12" ht="39.75" customHeight="1" x14ac:dyDescent="0.25">
      <c r="H83" s="48"/>
      <c r="I83" s="52" t="s">
        <v>278</v>
      </c>
      <c r="J83" s="53" t="s">
        <v>279</v>
      </c>
      <c r="K83" s="54" t="s">
        <v>277</v>
      </c>
      <c r="L83" s="55"/>
    </row>
    <row r="84" spans="8:12" ht="39" customHeight="1" x14ac:dyDescent="0.25">
      <c r="H84" s="48"/>
      <c r="I84" s="74" t="s">
        <v>280</v>
      </c>
      <c r="J84" s="53" t="s">
        <v>281</v>
      </c>
      <c r="K84" s="54" t="s">
        <v>277</v>
      </c>
      <c r="L84" s="55"/>
    </row>
    <row r="85" spans="8:12" ht="36" customHeight="1" x14ac:dyDescent="0.25">
      <c r="H85" s="48"/>
      <c r="I85" s="52" t="s">
        <v>282</v>
      </c>
      <c r="J85" s="53" t="s">
        <v>283</v>
      </c>
      <c r="K85" s="54" t="s">
        <v>284</v>
      </c>
      <c r="L85" s="55"/>
    </row>
    <row r="86" spans="8:12" ht="42.75" customHeight="1" x14ac:dyDescent="0.25">
      <c r="H86" s="48"/>
      <c r="I86" s="52" t="s">
        <v>285</v>
      </c>
      <c r="J86" s="53" t="s">
        <v>286</v>
      </c>
      <c r="K86" s="54" t="s">
        <v>33</v>
      </c>
      <c r="L86" s="55"/>
    </row>
    <row r="87" spans="8:12" ht="50.25" customHeight="1" x14ac:dyDescent="0.25">
      <c r="H87" s="48"/>
      <c r="I87" s="52" t="s">
        <v>287</v>
      </c>
      <c r="J87" s="53" t="s">
        <v>288</v>
      </c>
      <c r="K87" s="54" t="s">
        <v>289</v>
      </c>
      <c r="L87" s="55"/>
    </row>
    <row r="88" spans="8:12" ht="38.25" customHeight="1" x14ac:dyDescent="0.25">
      <c r="H88" s="48"/>
      <c r="I88" s="52" t="s">
        <v>290</v>
      </c>
      <c r="J88" s="53" t="s">
        <v>291</v>
      </c>
      <c r="K88" s="54" t="s">
        <v>289</v>
      </c>
      <c r="L88" s="55"/>
    </row>
    <row r="89" spans="8:12" ht="31.5" customHeight="1" x14ac:dyDescent="0.25">
      <c r="H89" s="48"/>
      <c r="I89" s="74" t="s">
        <v>292</v>
      </c>
      <c r="J89" s="53" t="s">
        <v>293</v>
      </c>
      <c r="K89" s="54" t="s">
        <v>289</v>
      </c>
      <c r="L89" s="55"/>
    </row>
    <row r="90" spans="8:12" ht="31.5" customHeight="1" x14ac:dyDescent="0.25">
      <c r="H90" s="48"/>
      <c r="I90" s="52" t="s">
        <v>294</v>
      </c>
      <c r="J90" s="53" t="s">
        <v>295</v>
      </c>
      <c r="K90" s="54" t="s">
        <v>289</v>
      </c>
      <c r="L90" s="55"/>
    </row>
    <row r="91" spans="8:12" ht="28.5" customHeight="1" x14ac:dyDescent="0.25">
      <c r="H91" s="48"/>
      <c r="I91" s="52" t="s">
        <v>296</v>
      </c>
      <c r="J91" s="53" t="s">
        <v>297</v>
      </c>
      <c r="K91" s="54" t="s">
        <v>289</v>
      </c>
      <c r="L91" s="55"/>
    </row>
    <row r="92" spans="8:12" ht="33" customHeight="1" x14ac:dyDescent="0.25">
      <c r="H92" s="48"/>
      <c r="I92" s="74" t="s">
        <v>298</v>
      </c>
      <c r="J92" s="53" t="s">
        <v>299</v>
      </c>
      <c r="K92" s="54" t="s">
        <v>289</v>
      </c>
      <c r="L92" s="55"/>
    </row>
    <row r="93" spans="8:12" ht="31.5" customHeight="1" x14ac:dyDescent="0.25">
      <c r="H93" s="48"/>
      <c r="I93" s="74" t="s">
        <v>300</v>
      </c>
      <c r="J93" s="53" t="s">
        <v>301</v>
      </c>
      <c r="K93" s="54" t="s">
        <v>33</v>
      </c>
      <c r="L93" s="55"/>
    </row>
    <row r="94" spans="8:12" ht="28.5" customHeight="1" x14ac:dyDescent="0.25">
      <c r="H94" s="48"/>
      <c r="I94" s="52" t="s">
        <v>302</v>
      </c>
      <c r="J94" s="53" t="s">
        <v>303</v>
      </c>
      <c r="K94" s="54" t="s">
        <v>33</v>
      </c>
      <c r="L94" s="55"/>
    </row>
    <row r="95" spans="8:12" ht="30" customHeight="1" x14ac:dyDescent="0.25">
      <c r="H95" s="48"/>
      <c r="I95" s="74" t="s">
        <v>304</v>
      </c>
      <c r="J95" s="53" t="s">
        <v>305</v>
      </c>
      <c r="K95" s="54" t="s">
        <v>33</v>
      </c>
      <c r="L95" s="55"/>
    </row>
    <row r="96" spans="8:12" ht="30.75" customHeight="1" x14ac:dyDescent="0.25">
      <c r="H96" s="48"/>
      <c r="I96" s="52" t="s">
        <v>306</v>
      </c>
      <c r="J96" s="53" t="s">
        <v>307</v>
      </c>
      <c r="K96" s="54" t="s">
        <v>33</v>
      </c>
      <c r="L96" s="55"/>
    </row>
    <row r="97" spans="8:12" ht="27.75" customHeight="1" x14ac:dyDescent="0.25">
      <c r="H97" s="48"/>
      <c r="I97" s="74" t="s">
        <v>308</v>
      </c>
      <c r="J97" s="53" t="s">
        <v>309</v>
      </c>
      <c r="K97" s="54" t="s">
        <v>310</v>
      </c>
      <c r="L97" s="55"/>
    </row>
    <row r="98" spans="8:12" ht="25.5" customHeight="1" x14ac:dyDescent="0.25">
      <c r="H98" s="48"/>
      <c r="I98" s="52" t="s">
        <v>311</v>
      </c>
      <c r="J98" s="53" t="s">
        <v>312</v>
      </c>
      <c r="K98" s="54" t="s">
        <v>310</v>
      </c>
      <c r="L98" s="55"/>
    </row>
    <row r="99" spans="8:12" ht="24" customHeight="1" x14ac:dyDescent="0.25">
      <c r="H99" s="48"/>
      <c r="I99" s="52" t="s">
        <v>313</v>
      </c>
      <c r="J99" s="53" t="s">
        <v>314</v>
      </c>
      <c r="K99" s="54" t="s">
        <v>315</v>
      </c>
      <c r="L99" s="55"/>
    </row>
    <row r="100" spans="8:12" ht="31.5" customHeight="1" x14ac:dyDescent="0.25">
      <c r="H100" s="48"/>
      <c r="I100" s="52" t="s">
        <v>316</v>
      </c>
      <c r="J100" s="53" t="s">
        <v>317</v>
      </c>
      <c r="K100" s="54" t="s">
        <v>318</v>
      </c>
      <c r="L100" s="55"/>
    </row>
    <row r="101" spans="8:12" ht="30" customHeight="1" x14ac:dyDescent="0.25">
      <c r="H101" s="48"/>
      <c r="I101" s="52" t="s">
        <v>319</v>
      </c>
      <c r="J101" s="53" t="s">
        <v>320</v>
      </c>
      <c r="K101" s="54" t="s">
        <v>321</v>
      </c>
      <c r="L101" s="55"/>
    </row>
    <row r="102" spans="8:12" ht="33.75" customHeight="1" x14ac:dyDescent="0.25">
      <c r="H102" s="48"/>
      <c r="I102" s="52" t="s">
        <v>322</v>
      </c>
      <c r="J102" s="50" t="s">
        <v>323</v>
      </c>
      <c r="K102" s="51" t="s">
        <v>49</v>
      </c>
      <c r="L102" s="92"/>
    </row>
    <row r="103" spans="8:12" ht="35.25" customHeight="1" x14ac:dyDescent="0.25">
      <c r="H103" s="48"/>
      <c r="I103" s="52" t="s">
        <v>324</v>
      </c>
      <c r="J103" s="53" t="s">
        <v>325</v>
      </c>
      <c r="K103" s="54" t="s">
        <v>49</v>
      </c>
      <c r="L103" s="55"/>
    </row>
    <row r="104" spans="8:12" ht="31.5" customHeight="1" x14ac:dyDescent="0.25">
      <c r="H104" s="48"/>
      <c r="I104" s="56" t="s">
        <v>326</v>
      </c>
      <c r="J104" s="57" t="s">
        <v>327</v>
      </c>
      <c r="K104" s="72" t="s">
        <v>49</v>
      </c>
      <c r="L104" s="76"/>
    </row>
    <row r="105" spans="8:12" ht="39" customHeight="1" x14ac:dyDescent="0.25">
      <c r="H105" s="86"/>
      <c r="I105" s="52" t="s">
        <v>328</v>
      </c>
      <c r="J105" s="53" t="s">
        <v>329</v>
      </c>
      <c r="K105" s="90" t="s">
        <v>108</v>
      </c>
      <c r="L105" s="93"/>
    </row>
    <row r="106" spans="8:12" ht="23.25" customHeight="1" x14ac:dyDescent="0.25">
      <c r="H106" s="80"/>
      <c r="I106" s="77" t="s">
        <v>354</v>
      </c>
      <c r="J106" s="78" t="s">
        <v>355</v>
      </c>
      <c r="K106" s="24" t="s">
        <v>356</v>
      </c>
      <c r="L106" s="25"/>
    </row>
    <row r="107" spans="8:12" ht="30.75" customHeight="1" x14ac:dyDescent="0.25">
      <c r="H107" s="80"/>
      <c r="I107" s="77" t="s">
        <v>357</v>
      </c>
      <c r="J107" s="78" t="s">
        <v>358</v>
      </c>
      <c r="K107" s="24" t="s">
        <v>356</v>
      </c>
      <c r="L107" s="25"/>
    </row>
    <row r="108" spans="8:12" ht="40.5" customHeight="1" x14ac:dyDescent="0.25">
      <c r="H108" s="85"/>
      <c r="I108" s="56" t="s">
        <v>330</v>
      </c>
      <c r="J108" s="57" t="s">
        <v>331</v>
      </c>
      <c r="K108" s="58" t="s">
        <v>332</v>
      </c>
      <c r="L108" s="65"/>
    </row>
    <row r="109" spans="8:12" ht="25.5" x14ac:dyDescent="0.25">
      <c r="H109" s="85"/>
      <c r="I109" s="52" t="s">
        <v>336</v>
      </c>
      <c r="J109" s="53" t="s">
        <v>232</v>
      </c>
      <c r="K109" s="51" t="s">
        <v>233</v>
      </c>
      <c r="L109" s="60"/>
    </row>
    <row r="110" spans="8:12" ht="60" x14ac:dyDescent="0.25">
      <c r="H110" s="85"/>
      <c r="I110" s="52" t="s">
        <v>337</v>
      </c>
      <c r="J110" s="53" t="s">
        <v>338</v>
      </c>
      <c r="K110" s="51" t="s">
        <v>289</v>
      </c>
      <c r="L110" s="60"/>
    </row>
    <row r="111" spans="8:12" ht="33" customHeight="1" x14ac:dyDescent="0.25">
      <c r="H111" s="85"/>
      <c r="I111" s="52" t="s">
        <v>339</v>
      </c>
      <c r="J111" s="53" t="s">
        <v>340</v>
      </c>
      <c r="K111" s="51" t="s">
        <v>289</v>
      </c>
      <c r="L111" s="60"/>
    </row>
    <row r="112" spans="8:12" ht="30.75" customHeight="1" x14ac:dyDescent="0.25">
      <c r="H112" s="85"/>
      <c r="I112" s="52" t="s">
        <v>341</v>
      </c>
      <c r="J112" s="53" t="s">
        <v>342</v>
      </c>
      <c r="K112" s="51" t="s">
        <v>33</v>
      </c>
      <c r="L112" s="60"/>
    </row>
    <row r="113" spans="8:12" ht="59.25" customHeight="1" x14ac:dyDescent="0.25">
      <c r="H113" s="61"/>
      <c r="I113" s="52" t="s">
        <v>343</v>
      </c>
      <c r="J113" s="53" t="s">
        <v>344</v>
      </c>
      <c r="K113" s="51" t="s">
        <v>310</v>
      </c>
      <c r="L113" s="60"/>
    </row>
    <row r="114" spans="8:12" ht="53.25" customHeight="1" x14ac:dyDescent="0.25">
      <c r="H114" s="80"/>
      <c r="I114" s="77" t="s">
        <v>359</v>
      </c>
      <c r="J114" s="78" t="s">
        <v>360</v>
      </c>
      <c r="K114" s="24" t="s">
        <v>361</v>
      </c>
      <c r="L114" s="25"/>
    </row>
    <row r="115" spans="8:12" ht="23.25" customHeight="1" x14ac:dyDescent="0.25">
      <c r="H115" s="81"/>
      <c r="I115" s="77" t="s">
        <v>367</v>
      </c>
      <c r="J115" s="78" t="s">
        <v>368</v>
      </c>
      <c r="K115" s="82" t="s">
        <v>369</v>
      </c>
      <c r="L115" s="83"/>
    </row>
    <row r="116" spans="8:12" ht="27" customHeight="1" x14ac:dyDescent="0.25"/>
    <row r="117" spans="8:12" ht="32.25" customHeight="1" x14ac:dyDescent="0.25"/>
    <row r="118" spans="8:12" ht="31.5" customHeight="1" x14ac:dyDescent="0.25"/>
    <row r="119" spans="8:12" ht="25.5" customHeight="1" x14ac:dyDescent="0.25"/>
  </sheetData>
  <mergeCells count="2">
    <mergeCell ref="A4:E4"/>
    <mergeCell ref="H3:L3"/>
  </mergeCells>
  <conditionalFormatting sqref="A6:A21">
    <cfRule type="uniqueValues" dxfId="1" priority="9"/>
  </conditionalFormatting>
  <conditionalFormatting sqref="H5:H20">
    <cfRule type="uniqueValues" dxfId="0" priority="11"/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tabSelected="1" topLeftCell="A37" zoomScale="120" zoomScaleNormal="120" workbookViewId="0">
      <selection activeCell="H51" sqref="H51"/>
    </sheetView>
  </sheetViews>
  <sheetFormatPr defaultRowHeight="15" x14ac:dyDescent="0.25"/>
  <cols>
    <col min="1" max="1" width="5.7109375" customWidth="1"/>
    <col min="2" max="2" width="14.7109375" customWidth="1"/>
    <col min="3" max="3" width="47.7109375" customWidth="1"/>
    <col min="4" max="4" width="23.7109375" style="96" customWidth="1"/>
    <col min="5" max="5" width="8.85546875" style="97" customWidth="1"/>
  </cols>
  <sheetData>
    <row r="2" spans="1:5" ht="15.75" thickBot="1" x14ac:dyDescent="0.3"/>
    <row r="3" spans="1:5" ht="15.75" thickBot="1" x14ac:dyDescent="0.3">
      <c r="A3" s="182" t="s">
        <v>44</v>
      </c>
      <c r="B3" s="183"/>
      <c r="C3" s="183"/>
      <c r="D3" s="183"/>
      <c r="E3" s="184"/>
    </row>
    <row r="4" spans="1:5" x14ac:dyDescent="0.25">
      <c r="A4" s="185" t="s">
        <v>45</v>
      </c>
      <c r="B4" s="186"/>
      <c r="C4" s="186"/>
      <c r="D4" s="186"/>
      <c r="E4" s="186"/>
    </row>
    <row r="5" spans="1:5" ht="46.5" customHeight="1" x14ac:dyDescent="0.25">
      <c r="A5" s="105" t="s">
        <v>440</v>
      </c>
      <c r="B5" s="195" t="s">
        <v>370</v>
      </c>
      <c r="C5" s="196" t="s">
        <v>371</v>
      </c>
      <c r="D5" s="197" t="s">
        <v>46</v>
      </c>
      <c r="E5" s="200" t="s">
        <v>79</v>
      </c>
    </row>
    <row r="6" spans="1:5" ht="31.5" customHeight="1" x14ac:dyDescent="0.25">
      <c r="A6" s="105">
        <v>1</v>
      </c>
      <c r="B6" s="106" t="s">
        <v>50</v>
      </c>
      <c r="C6" s="107" t="s">
        <v>51</v>
      </c>
      <c r="D6" s="79" t="s">
        <v>52</v>
      </c>
      <c r="E6" s="199"/>
    </row>
    <row r="7" spans="1:5" ht="34.5" customHeight="1" x14ac:dyDescent="0.25">
      <c r="A7" s="102">
        <v>22</v>
      </c>
      <c r="B7" s="100" t="s">
        <v>436</v>
      </c>
      <c r="C7" s="98" t="s">
        <v>435</v>
      </c>
      <c r="D7" s="51" t="s">
        <v>434</v>
      </c>
      <c r="E7" s="104">
        <v>0.01</v>
      </c>
    </row>
    <row r="8" spans="1:5" ht="37.5" customHeight="1" x14ac:dyDescent="0.25">
      <c r="A8" s="102">
        <v>29</v>
      </c>
      <c r="B8" s="100" t="s">
        <v>428</v>
      </c>
      <c r="C8" s="98" t="s">
        <v>427</v>
      </c>
      <c r="D8" s="51" t="s">
        <v>426</v>
      </c>
      <c r="E8" s="104">
        <v>2</v>
      </c>
    </row>
    <row r="9" spans="1:5" ht="43.5" customHeight="1" x14ac:dyDescent="0.25">
      <c r="A9" s="101">
        <v>7</v>
      </c>
      <c r="B9" s="22" t="s">
        <v>500</v>
      </c>
      <c r="C9" s="23" t="s">
        <v>503</v>
      </c>
      <c r="D9" s="24" t="s">
        <v>32</v>
      </c>
      <c r="E9" s="198"/>
    </row>
    <row r="10" spans="1:5" ht="24.75" customHeight="1" x14ac:dyDescent="0.25">
      <c r="A10" s="101">
        <v>17</v>
      </c>
      <c r="B10" s="22" t="s">
        <v>456</v>
      </c>
      <c r="C10" s="23" t="s">
        <v>504</v>
      </c>
      <c r="D10" s="24" t="s">
        <v>34</v>
      </c>
      <c r="E10" s="198"/>
    </row>
    <row r="11" spans="1:5" ht="29.25" customHeight="1" x14ac:dyDescent="0.25">
      <c r="A11" s="102">
        <v>15</v>
      </c>
      <c r="B11" s="100" t="s">
        <v>405</v>
      </c>
      <c r="C11" s="98" t="s">
        <v>406</v>
      </c>
      <c r="D11" s="51" t="s">
        <v>407</v>
      </c>
      <c r="E11" s="104"/>
    </row>
    <row r="12" spans="1:5" ht="37.5" customHeight="1" x14ac:dyDescent="0.25">
      <c r="A12" s="102">
        <v>21</v>
      </c>
      <c r="B12" s="100" t="s">
        <v>422</v>
      </c>
      <c r="C12" s="98" t="s">
        <v>423</v>
      </c>
      <c r="D12" s="51" t="s">
        <v>407</v>
      </c>
      <c r="E12" s="104">
        <v>0.02</v>
      </c>
    </row>
    <row r="13" spans="1:5" ht="15" customHeight="1" x14ac:dyDescent="0.25">
      <c r="A13" s="102">
        <v>5</v>
      </c>
      <c r="B13" s="100" t="s">
        <v>384</v>
      </c>
      <c r="C13" s="98" t="s">
        <v>385</v>
      </c>
      <c r="D13" s="51" t="s">
        <v>31</v>
      </c>
      <c r="E13" s="104">
        <v>5.62</v>
      </c>
    </row>
    <row r="14" spans="1:5" ht="24.75" customHeight="1" x14ac:dyDescent="0.25">
      <c r="A14" s="102">
        <v>27</v>
      </c>
      <c r="B14" s="100" t="s">
        <v>149</v>
      </c>
      <c r="C14" s="98" t="s">
        <v>429</v>
      </c>
      <c r="D14" s="51" t="s">
        <v>116</v>
      </c>
      <c r="E14" s="104">
        <v>0.53900000000000003</v>
      </c>
    </row>
    <row r="15" spans="1:5" ht="24.75" customHeight="1" x14ac:dyDescent="0.25">
      <c r="A15" s="102">
        <v>23</v>
      </c>
      <c r="B15" s="100" t="s">
        <v>149</v>
      </c>
      <c r="C15" s="98" t="s">
        <v>433</v>
      </c>
      <c r="D15" s="51" t="s">
        <v>116</v>
      </c>
      <c r="E15" s="104">
        <v>5.7000000000000002E-2</v>
      </c>
    </row>
    <row r="16" spans="1:5" x14ac:dyDescent="0.25">
      <c r="A16" s="102">
        <v>19</v>
      </c>
      <c r="B16" s="100" t="s">
        <v>418</v>
      </c>
      <c r="C16" s="98" t="s">
        <v>419</v>
      </c>
      <c r="D16" s="51" t="s">
        <v>97</v>
      </c>
      <c r="E16" s="104">
        <v>0.73199999999999998</v>
      </c>
    </row>
    <row r="17" spans="1:5" ht="27" customHeight="1" x14ac:dyDescent="0.25">
      <c r="A17" s="101">
        <v>21.649008885851</v>
      </c>
      <c r="B17" s="22" t="s">
        <v>501</v>
      </c>
      <c r="C17" s="23" t="s">
        <v>505</v>
      </c>
      <c r="D17" s="24" t="s">
        <v>439</v>
      </c>
      <c r="E17" s="198"/>
    </row>
    <row r="18" spans="1:5" ht="26.25" customHeight="1" x14ac:dyDescent="0.25">
      <c r="A18" s="101">
        <v>5</v>
      </c>
      <c r="B18" s="22" t="s">
        <v>502</v>
      </c>
      <c r="C18" s="23" t="s">
        <v>506</v>
      </c>
      <c r="D18" s="24" t="s">
        <v>47</v>
      </c>
      <c r="E18" s="198"/>
    </row>
    <row r="19" spans="1:5" ht="24" x14ac:dyDescent="0.25">
      <c r="A19" s="102">
        <v>3</v>
      </c>
      <c r="B19" s="100" t="s">
        <v>151</v>
      </c>
      <c r="C19" s="98" t="s">
        <v>381</v>
      </c>
      <c r="D19" s="51" t="s">
        <v>153</v>
      </c>
      <c r="E19" s="104">
        <v>5.62</v>
      </c>
    </row>
    <row r="20" spans="1:5" ht="36" x14ac:dyDescent="0.25">
      <c r="A20" s="102">
        <v>4</v>
      </c>
      <c r="B20" s="100" t="s">
        <v>382</v>
      </c>
      <c r="C20" s="98" t="s">
        <v>383</v>
      </c>
      <c r="D20" s="51" t="s">
        <v>153</v>
      </c>
      <c r="E20" s="104"/>
    </row>
    <row r="21" spans="1:5" ht="24" customHeight="1" x14ac:dyDescent="0.25">
      <c r="A21" s="101">
        <v>19</v>
      </c>
      <c r="B21" s="22" t="s">
        <v>451</v>
      </c>
      <c r="C21" s="23" t="s">
        <v>507</v>
      </c>
      <c r="D21" s="24" t="s">
        <v>31</v>
      </c>
      <c r="E21" s="198"/>
    </row>
    <row r="22" spans="1:5" ht="36" x14ac:dyDescent="0.25">
      <c r="A22" s="101">
        <v>14</v>
      </c>
      <c r="B22" s="22" t="s">
        <v>451</v>
      </c>
      <c r="C22" s="23" t="s">
        <v>508</v>
      </c>
      <c r="D22" s="24" t="s">
        <v>31</v>
      </c>
      <c r="E22" s="198"/>
    </row>
    <row r="23" spans="1:5" ht="36" x14ac:dyDescent="0.25">
      <c r="A23" s="101">
        <v>12</v>
      </c>
      <c r="B23" s="22" t="s">
        <v>373</v>
      </c>
      <c r="C23" s="23" t="s">
        <v>374</v>
      </c>
      <c r="D23" s="24" t="s">
        <v>33</v>
      </c>
      <c r="E23" s="103"/>
    </row>
    <row r="24" spans="1:5" ht="36" x14ac:dyDescent="0.25">
      <c r="A24" s="101">
        <v>13</v>
      </c>
      <c r="B24" s="22" t="s">
        <v>375</v>
      </c>
      <c r="C24" s="23" t="s">
        <v>376</v>
      </c>
      <c r="D24" s="24" t="s">
        <v>33</v>
      </c>
      <c r="E24" s="103"/>
    </row>
    <row r="25" spans="1:5" ht="24" x14ac:dyDescent="0.25">
      <c r="A25" s="102">
        <v>17</v>
      </c>
      <c r="B25" s="100" t="s">
        <v>190</v>
      </c>
      <c r="C25" s="98" t="s">
        <v>191</v>
      </c>
      <c r="D25" s="51" t="s">
        <v>33</v>
      </c>
      <c r="E25" s="104">
        <v>2.5999999999999999E-2</v>
      </c>
    </row>
    <row r="26" spans="1:5" ht="30" customHeight="1" x14ac:dyDescent="0.25">
      <c r="A26" s="102">
        <v>18</v>
      </c>
      <c r="B26" s="100" t="s">
        <v>192</v>
      </c>
      <c r="C26" s="98" t="s">
        <v>193</v>
      </c>
      <c r="D26" s="51" t="s">
        <v>33</v>
      </c>
      <c r="E26" s="104">
        <v>1.6E-2</v>
      </c>
    </row>
    <row r="27" spans="1:5" ht="36" customHeight="1" x14ac:dyDescent="0.25">
      <c r="A27" s="102">
        <v>25</v>
      </c>
      <c r="B27" s="99" t="s">
        <v>420</v>
      </c>
      <c r="C27" s="98" t="s">
        <v>421</v>
      </c>
      <c r="D27" s="51" t="s">
        <v>33</v>
      </c>
      <c r="E27" s="104"/>
    </row>
    <row r="28" spans="1:5" ht="23.25" customHeight="1" x14ac:dyDescent="0.25">
      <c r="A28" s="102">
        <v>19</v>
      </c>
      <c r="B28" s="99" t="s">
        <v>410</v>
      </c>
      <c r="C28" s="98" t="s">
        <v>411</v>
      </c>
      <c r="D28" s="51" t="s">
        <v>412</v>
      </c>
      <c r="E28" s="104"/>
    </row>
    <row r="29" spans="1:5" ht="15" customHeight="1" x14ac:dyDescent="0.25">
      <c r="A29" s="102">
        <v>25</v>
      </c>
      <c r="B29" s="100" t="s">
        <v>410</v>
      </c>
      <c r="C29" s="98" t="s">
        <v>430</v>
      </c>
      <c r="D29" s="51" t="s">
        <v>412</v>
      </c>
      <c r="E29" s="104">
        <v>41.73</v>
      </c>
    </row>
    <row r="30" spans="1:5" ht="15" customHeight="1" x14ac:dyDescent="0.25">
      <c r="A30" s="102">
        <v>20</v>
      </c>
      <c r="B30" s="99" t="s">
        <v>410</v>
      </c>
      <c r="C30" s="98" t="s">
        <v>413</v>
      </c>
      <c r="D30" s="51" t="s">
        <v>412</v>
      </c>
      <c r="E30" s="104"/>
    </row>
    <row r="31" spans="1:5" ht="20.25" customHeight="1" x14ac:dyDescent="0.25">
      <c r="A31" s="102">
        <v>22</v>
      </c>
      <c r="B31" s="99" t="s">
        <v>414</v>
      </c>
      <c r="C31" s="98" t="s">
        <v>415</v>
      </c>
      <c r="D31" s="51" t="s">
        <v>416</v>
      </c>
      <c r="E31" s="104"/>
    </row>
    <row r="32" spans="1:5" x14ac:dyDescent="0.25">
      <c r="A32" s="102">
        <v>23</v>
      </c>
      <c r="B32" s="99" t="s">
        <v>414</v>
      </c>
      <c r="C32" s="98" t="s">
        <v>417</v>
      </c>
      <c r="D32" s="51" t="s">
        <v>416</v>
      </c>
      <c r="E32" s="104"/>
    </row>
    <row r="33" spans="1:5" ht="15" customHeight="1" x14ac:dyDescent="0.25">
      <c r="A33" s="101">
        <v>10</v>
      </c>
      <c r="B33" s="22" t="s">
        <v>372</v>
      </c>
      <c r="C33" s="23" t="s">
        <v>48</v>
      </c>
      <c r="D33" s="24" t="s">
        <v>49</v>
      </c>
      <c r="E33" s="103"/>
    </row>
    <row r="34" spans="1:5" x14ac:dyDescent="0.25">
      <c r="A34" s="102">
        <v>28</v>
      </c>
      <c r="B34" s="100" t="s">
        <v>224</v>
      </c>
      <c r="C34" s="98" t="s">
        <v>225</v>
      </c>
      <c r="D34" s="51" t="s">
        <v>221</v>
      </c>
      <c r="E34" s="104">
        <v>2</v>
      </c>
    </row>
    <row r="35" spans="1:5" ht="24" x14ac:dyDescent="0.25">
      <c r="A35" s="102">
        <v>13</v>
      </c>
      <c r="B35" s="100" t="s">
        <v>438</v>
      </c>
      <c r="C35" s="98" t="s">
        <v>437</v>
      </c>
      <c r="D35" s="51" t="s">
        <v>398</v>
      </c>
      <c r="E35" s="104">
        <v>0.02</v>
      </c>
    </row>
    <row r="36" spans="1:5" ht="15" customHeight="1" x14ac:dyDescent="0.25">
      <c r="A36" s="102">
        <v>12</v>
      </c>
      <c r="B36" s="99" t="s">
        <v>396</v>
      </c>
      <c r="C36" s="98" t="s">
        <v>397</v>
      </c>
      <c r="D36" s="51" t="s">
        <v>398</v>
      </c>
      <c r="E36" s="104"/>
    </row>
    <row r="37" spans="1:5" ht="15" customHeight="1" x14ac:dyDescent="0.25">
      <c r="A37" s="102">
        <v>13</v>
      </c>
      <c r="B37" s="99" t="s">
        <v>399</v>
      </c>
      <c r="C37" s="98" t="s">
        <v>400</v>
      </c>
      <c r="D37" s="51" t="s">
        <v>401</v>
      </c>
      <c r="E37" s="104"/>
    </row>
    <row r="38" spans="1:5" x14ac:dyDescent="0.25">
      <c r="A38" s="102">
        <v>14</v>
      </c>
      <c r="B38" s="99" t="s">
        <v>402</v>
      </c>
      <c r="C38" s="98" t="s">
        <v>403</v>
      </c>
      <c r="D38" s="51" t="s">
        <v>404</v>
      </c>
      <c r="E38" s="104"/>
    </row>
    <row r="39" spans="1:5" ht="21" customHeight="1" x14ac:dyDescent="0.25">
      <c r="A39" s="102">
        <v>2</v>
      </c>
      <c r="B39" s="99" t="s">
        <v>240</v>
      </c>
      <c r="C39" s="98" t="s">
        <v>380</v>
      </c>
      <c r="D39" s="51" t="s">
        <v>242</v>
      </c>
      <c r="E39" s="104"/>
    </row>
    <row r="40" spans="1:5" x14ac:dyDescent="0.25">
      <c r="A40" s="102">
        <v>7</v>
      </c>
      <c r="B40" s="99" t="s">
        <v>389</v>
      </c>
      <c r="C40" s="98" t="s">
        <v>390</v>
      </c>
      <c r="D40" s="51" t="s">
        <v>52</v>
      </c>
      <c r="E40" s="104"/>
    </row>
    <row r="41" spans="1:5" x14ac:dyDescent="0.25">
      <c r="A41" s="102">
        <v>8</v>
      </c>
      <c r="B41" s="100" t="s">
        <v>391</v>
      </c>
      <c r="C41" s="98" t="s">
        <v>392</v>
      </c>
      <c r="D41" s="51" t="s">
        <v>247</v>
      </c>
      <c r="E41" s="104">
        <v>0.08</v>
      </c>
    </row>
    <row r="42" spans="1:5" ht="15" customHeight="1" x14ac:dyDescent="0.25">
      <c r="A42" s="102">
        <v>9</v>
      </c>
      <c r="B42" s="100" t="s">
        <v>248</v>
      </c>
      <c r="C42" s="98" t="s">
        <v>249</v>
      </c>
      <c r="D42" s="51" t="s">
        <v>247</v>
      </c>
      <c r="E42" s="104">
        <v>0.04</v>
      </c>
    </row>
    <row r="43" spans="1:5" x14ac:dyDescent="0.25">
      <c r="A43" s="102">
        <v>10</v>
      </c>
      <c r="B43" s="100" t="s">
        <v>393</v>
      </c>
      <c r="C43" s="98" t="s">
        <v>394</v>
      </c>
      <c r="D43" s="51" t="s">
        <v>247</v>
      </c>
      <c r="E43" s="104">
        <v>0.04</v>
      </c>
    </row>
    <row r="44" spans="1:5" ht="24" x14ac:dyDescent="0.25">
      <c r="A44" s="102">
        <v>18</v>
      </c>
      <c r="B44" s="99" t="s">
        <v>408</v>
      </c>
      <c r="C44" s="98" t="s">
        <v>409</v>
      </c>
      <c r="D44" s="51" t="s">
        <v>242</v>
      </c>
      <c r="E44" s="104"/>
    </row>
    <row r="45" spans="1:5" ht="24" customHeight="1" x14ac:dyDescent="0.25">
      <c r="A45" s="102">
        <v>1</v>
      </c>
      <c r="B45" s="100" t="s">
        <v>377</v>
      </c>
      <c r="C45" s="98" t="s">
        <v>378</v>
      </c>
      <c r="D45" s="51" t="s">
        <v>379</v>
      </c>
      <c r="E45" s="104">
        <v>5.62</v>
      </c>
    </row>
    <row r="46" spans="1:5" ht="24" customHeight="1" x14ac:dyDescent="0.25">
      <c r="A46" s="102">
        <v>6</v>
      </c>
      <c r="B46" s="99" t="s">
        <v>386</v>
      </c>
      <c r="C46" s="98" t="s">
        <v>387</v>
      </c>
      <c r="D46" s="51" t="s">
        <v>388</v>
      </c>
      <c r="E46" s="104"/>
    </row>
    <row r="47" spans="1:5" x14ac:dyDescent="0.25">
      <c r="A47" s="102">
        <v>11</v>
      </c>
      <c r="B47" s="100" t="s">
        <v>254</v>
      </c>
      <c r="C47" s="98" t="s">
        <v>395</v>
      </c>
      <c r="D47" s="51" t="s">
        <v>247</v>
      </c>
      <c r="E47" s="104">
        <v>0.4</v>
      </c>
    </row>
    <row r="48" spans="1:5" ht="15" customHeight="1" x14ac:dyDescent="0.25">
      <c r="A48" s="102">
        <v>30</v>
      </c>
      <c r="B48" s="100" t="s">
        <v>424</v>
      </c>
      <c r="C48" s="98" t="s">
        <v>425</v>
      </c>
      <c r="D48" s="51" t="s">
        <v>284</v>
      </c>
      <c r="E48" s="104">
        <v>2.4788000000000001</v>
      </c>
    </row>
    <row r="49" spans="1:5" ht="24" customHeight="1" x14ac:dyDescent="0.25">
      <c r="A49" s="102">
        <v>24</v>
      </c>
      <c r="B49" s="100" t="s">
        <v>432</v>
      </c>
      <c r="C49" s="98" t="s">
        <v>431</v>
      </c>
      <c r="D49" s="51" t="s">
        <v>33</v>
      </c>
      <c r="E49" s="104">
        <v>0.02</v>
      </c>
    </row>
    <row r="50" spans="1:5" ht="81" x14ac:dyDescent="0.25">
      <c r="A50" s="192">
        <v>1</v>
      </c>
      <c r="B50" s="22" t="s">
        <v>499</v>
      </c>
      <c r="C50" s="23" t="s">
        <v>498</v>
      </c>
      <c r="D50" s="24" t="s">
        <v>46</v>
      </c>
      <c r="E50" s="25">
        <v>5.8</v>
      </c>
    </row>
    <row r="51" spans="1:5" ht="60" x14ac:dyDescent="0.25">
      <c r="A51" s="192">
        <v>2</v>
      </c>
      <c r="B51" s="22" t="s">
        <v>497</v>
      </c>
      <c r="C51" s="23" t="s">
        <v>28</v>
      </c>
      <c r="D51" s="24" t="s">
        <v>29</v>
      </c>
      <c r="E51" s="25">
        <v>58</v>
      </c>
    </row>
    <row r="52" spans="1:5" ht="69" x14ac:dyDescent="0.25">
      <c r="A52" s="192">
        <v>5</v>
      </c>
      <c r="B52" s="22" t="s">
        <v>496</v>
      </c>
      <c r="C52" s="23" t="s">
        <v>495</v>
      </c>
      <c r="D52" s="24" t="s">
        <v>47</v>
      </c>
      <c r="E52" s="25">
        <v>5.8</v>
      </c>
    </row>
    <row r="53" spans="1:5" ht="60" x14ac:dyDescent="0.25">
      <c r="A53" s="192">
        <v>6</v>
      </c>
      <c r="B53" s="22" t="s">
        <v>494</v>
      </c>
      <c r="C53" s="23" t="s">
        <v>493</v>
      </c>
      <c r="D53" s="24" t="s">
        <v>476</v>
      </c>
      <c r="E53" s="25">
        <v>638</v>
      </c>
    </row>
    <row r="54" spans="1:5" ht="72" x14ac:dyDescent="0.25">
      <c r="A54" s="192">
        <v>7</v>
      </c>
      <c r="B54" s="22" t="s">
        <v>492</v>
      </c>
      <c r="C54" s="23" t="s">
        <v>491</v>
      </c>
      <c r="D54" s="24" t="s">
        <v>32</v>
      </c>
      <c r="E54" s="25">
        <v>7.1470000000000002</v>
      </c>
    </row>
    <row r="55" spans="1:5" ht="60" x14ac:dyDescent="0.25">
      <c r="A55" s="192">
        <v>9</v>
      </c>
      <c r="B55" s="22" t="s">
        <v>490</v>
      </c>
      <c r="C55" s="23" t="s">
        <v>489</v>
      </c>
      <c r="D55" s="24" t="s">
        <v>30</v>
      </c>
      <c r="E55" s="25">
        <v>7.1470000000000002</v>
      </c>
    </row>
    <row r="56" spans="1:5" ht="60" x14ac:dyDescent="0.25">
      <c r="A56" s="192">
        <v>10</v>
      </c>
      <c r="B56" s="22" t="s">
        <v>488</v>
      </c>
      <c r="C56" s="23" t="s">
        <v>48</v>
      </c>
      <c r="D56" s="24" t="s">
        <v>49</v>
      </c>
      <c r="E56" s="25">
        <v>3.73</v>
      </c>
    </row>
    <row r="57" spans="1:5" ht="60" x14ac:dyDescent="0.25">
      <c r="A57" s="192">
        <v>11</v>
      </c>
      <c r="B57" s="22" t="s">
        <v>487</v>
      </c>
      <c r="C57" s="23" t="s">
        <v>486</v>
      </c>
      <c r="D57" s="24" t="s">
        <v>49</v>
      </c>
      <c r="E57" s="25">
        <v>3.73</v>
      </c>
    </row>
    <row r="58" spans="1:5" ht="78" x14ac:dyDescent="0.25">
      <c r="A58" s="192">
        <v>12</v>
      </c>
      <c r="B58" s="22" t="s">
        <v>485</v>
      </c>
      <c r="C58" s="23" t="s">
        <v>484</v>
      </c>
      <c r="D58" s="24" t="s">
        <v>33</v>
      </c>
      <c r="E58" s="25">
        <v>3.3119999999999998</v>
      </c>
    </row>
    <row r="59" spans="1:5" ht="96" x14ac:dyDescent="0.25">
      <c r="A59" s="192">
        <v>13</v>
      </c>
      <c r="B59" s="22" t="s">
        <v>483</v>
      </c>
      <c r="C59" s="23" t="s">
        <v>482</v>
      </c>
      <c r="D59" s="24" t="s">
        <v>33</v>
      </c>
      <c r="E59" s="25">
        <v>3.3119999999999998</v>
      </c>
    </row>
    <row r="60" spans="1:5" ht="69" x14ac:dyDescent="0.25">
      <c r="A60" s="192">
        <v>14</v>
      </c>
      <c r="B60" s="22" t="s">
        <v>473</v>
      </c>
      <c r="C60" s="23" t="s">
        <v>481</v>
      </c>
      <c r="D60" s="24" t="s">
        <v>31</v>
      </c>
      <c r="E60" s="25">
        <v>5.8</v>
      </c>
    </row>
    <row r="61" spans="1:5" ht="60" x14ac:dyDescent="0.25">
      <c r="A61" s="192">
        <v>15</v>
      </c>
      <c r="B61" s="22" t="s">
        <v>480</v>
      </c>
      <c r="C61" s="23" t="s">
        <v>479</v>
      </c>
      <c r="D61" s="24" t="s">
        <v>30</v>
      </c>
      <c r="E61" s="25">
        <v>5.5309999999999997</v>
      </c>
    </row>
    <row r="62" spans="1:5" ht="60" x14ac:dyDescent="0.25">
      <c r="A62" s="192">
        <v>16</v>
      </c>
      <c r="B62" s="22" t="s">
        <v>478</v>
      </c>
      <c r="C62" s="23" t="s">
        <v>477</v>
      </c>
      <c r="D62" s="24" t="s">
        <v>476</v>
      </c>
      <c r="E62" s="25">
        <v>18.48</v>
      </c>
    </row>
    <row r="63" spans="1:5" ht="60" x14ac:dyDescent="0.25">
      <c r="A63" s="192">
        <v>17</v>
      </c>
      <c r="B63" s="22" t="s">
        <v>475</v>
      </c>
      <c r="C63" s="23" t="s">
        <v>474</v>
      </c>
      <c r="D63" s="24" t="s">
        <v>34</v>
      </c>
      <c r="E63" s="25">
        <v>4.8000000000000001E-2</v>
      </c>
    </row>
    <row r="64" spans="1:5" ht="60" x14ac:dyDescent="0.25">
      <c r="A64" s="192">
        <v>18</v>
      </c>
      <c r="B64" s="22" t="s">
        <v>471</v>
      </c>
      <c r="C64" s="23" t="s">
        <v>470</v>
      </c>
      <c r="D64" s="24" t="s">
        <v>30</v>
      </c>
      <c r="E64" s="25">
        <v>2.7E-2</v>
      </c>
    </row>
    <row r="65" spans="1:5" ht="69" x14ac:dyDescent="0.25">
      <c r="A65" s="192">
        <v>19</v>
      </c>
      <c r="B65" s="22" t="s">
        <v>473</v>
      </c>
      <c r="C65" s="23" t="s">
        <v>472</v>
      </c>
      <c r="D65" s="24" t="s">
        <v>31</v>
      </c>
      <c r="E65" s="25">
        <v>6.4000000000000003E-3</v>
      </c>
    </row>
    <row r="66" spans="1:5" ht="60" x14ac:dyDescent="0.25">
      <c r="A66" s="192">
        <v>20</v>
      </c>
      <c r="B66" s="22" t="s">
        <v>471</v>
      </c>
      <c r="C66" s="23" t="s">
        <v>470</v>
      </c>
      <c r="D66" s="24" t="s">
        <v>30</v>
      </c>
      <c r="E66" s="25">
        <v>3.5999999999999999E-3</v>
      </c>
    </row>
    <row r="67" spans="1:5" x14ac:dyDescent="0.25">
      <c r="A67" s="26">
        <v>1</v>
      </c>
      <c r="B67" s="28" t="s">
        <v>50</v>
      </c>
      <c r="C67" s="27" t="s">
        <v>51</v>
      </c>
      <c r="D67" s="27" t="s">
        <v>52</v>
      </c>
      <c r="E67" s="27">
        <v>0.14000000000000001</v>
      </c>
    </row>
  </sheetData>
  <mergeCells count="2">
    <mergeCell ref="A4:E4"/>
    <mergeCell ref="A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Ремонт фасада</vt:lpstr>
      <vt:lpstr>Ремонт кровли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Сергей Александрович</dc:creator>
  <cp:lastModifiedBy>Мальцев Сергей Александрович</cp:lastModifiedBy>
  <dcterms:created xsi:type="dcterms:W3CDTF">2014-07-30T04:45:54Z</dcterms:created>
  <dcterms:modified xsi:type="dcterms:W3CDTF">2014-09-08T06:12:34Z</dcterms:modified>
</cp:coreProperties>
</file>