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Расчет RORWA" sheetId="2" r:id="rId1"/>
    <sheet name="Активы" sheetId="8" r:id="rId2"/>
    <sheet name="СК" sheetId="6" r:id="rId3"/>
    <sheet name="к2" sheetId="7" r:id="rId4"/>
    <sheet name="Прибыль" sheetId="4" r:id="rId5"/>
    <sheet name="Среднее_значение_активов" sheetId="9" r:id="rId6"/>
    <sheet name="Список" sheetId="5" r:id="rId7"/>
  </sheets>
  <definedNames>
    <definedName name="_xlnm._FilterDatabase" localSheetId="0" hidden="1">'Расчет RORWA'!$B$2:$E$41</definedName>
    <definedName name="БВУ">Список!$H$3:$H$40</definedName>
    <definedName name="Даты">Список!$D$3:$D$42</definedName>
    <definedName name="месяцы">Список!$L$3:$L$14</definedName>
  </definedNames>
  <calcPr calcId="145621" calcMode="autoNoTable"/>
</workbook>
</file>

<file path=xl/calcChain.xml><?xml version="1.0" encoding="utf-8"?>
<calcChain xmlns="http://schemas.openxmlformats.org/spreadsheetml/2006/main">
  <c r="S38" i="8" l="1"/>
  <c r="Q38" i="8"/>
  <c r="O38" i="8"/>
  <c r="M38" i="8"/>
  <c r="D30" i="2"/>
  <c r="D32" i="2"/>
  <c r="D27" i="2"/>
  <c r="D39" i="2"/>
  <c r="D40" i="2"/>
  <c r="D35" i="2"/>
  <c r="D29" i="2"/>
  <c r="D6" i="2"/>
  <c r="D34" i="2"/>
  <c r="D17" i="2"/>
  <c r="D7" i="2"/>
  <c r="D38" i="2"/>
  <c r="D11" i="2"/>
  <c r="D23" i="2"/>
  <c r="D36" i="2"/>
  <c r="D15" i="2"/>
  <c r="D28" i="2"/>
  <c r="D10" i="2"/>
  <c r="D13" i="2"/>
  <c r="D12" i="2"/>
  <c r="D25" i="2"/>
  <c r="D4" i="2"/>
  <c r="D22" i="2"/>
  <c r="D8" i="2"/>
  <c r="D37" i="2"/>
  <c r="D33" i="2"/>
  <c r="D5" i="2"/>
  <c r="D21" i="2"/>
  <c r="D16" i="2"/>
  <c r="D24" i="2"/>
  <c r="D26" i="2"/>
  <c r="D31" i="2"/>
  <c r="D20" i="2"/>
  <c r="D9" i="2"/>
  <c r="D18" i="2"/>
  <c r="D19" i="2"/>
  <c r="D41" i="2"/>
  <c r="D14" i="2"/>
  <c r="N38" i="8" l="1"/>
  <c r="R38" i="8"/>
  <c r="S38" i="9" s="1"/>
  <c r="R38" i="9"/>
  <c r="P38" i="8"/>
  <c r="T38" i="8"/>
  <c r="T38" i="9" l="1"/>
  <c r="C39" i="2"/>
  <c r="E39" i="2" l="1"/>
  <c r="K8" i="8"/>
  <c r="J8" i="8"/>
  <c r="I8" i="8"/>
  <c r="H8" i="8"/>
  <c r="G8" i="8"/>
  <c r="F8" i="8"/>
  <c r="E8" i="8"/>
  <c r="D8" i="8"/>
  <c r="C8" i="8"/>
  <c r="T22" i="8"/>
  <c r="S22" i="8"/>
  <c r="R22" i="8"/>
  <c r="Q22" i="8"/>
  <c r="P22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L38" i="8"/>
  <c r="K38" i="8"/>
  <c r="J38" i="8"/>
  <c r="I38" i="8"/>
  <c r="H38" i="8"/>
  <c r="G38" i="8"/>
  <c r="F38" i="8"/>
  <c r="E38" i="8"/>
  <c r="D38" i="8"/>
  <c r="C38" i="8"/>
  <c r="H39" i="8"/>
  <c r="G39" i="8"/>
  <c r="F39" i="8"/>
  <c r="E39" i="8"/>
  <c r="D39" i="8"/>
  <c r="C39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T8" i="8"/>
  <c r="S8" i="8"/>
  <c r="R8" i="8"/>
  <c r="Q8" i="8"/>
  <c r="P8" i="8"/>
  <c r="O8" i="8"/>
  <c r="N8" i="8"/>
  <c r="M8" i="8"/>
  <c r="L8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T39" i="8"/>
  <c r="S39" i="8"/>
  <c r="R39" i="8"/>
  <c r="Q39" i="8"/>
  <c r="P39" i="8"/>
  <c r="O39" i="8"/>
  <c r="N39" i="8"/>
  <c r="M39" i="8"/>
  <c r="L39" i="8"/>
  <c r="K39" i="8"/>
  <c r="J39" i="8"/>
  <c r="I39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D28" i="9" l="1"/>
  <c r="E28" i="9"/>
  <c r="C28" i="9"/>
  <c r="J28" i="9"/>
  <c r="N28" i="9"/>
  <c r="F28" i="9"/>
  <c r="G28" i="9"/>
  <c r="K28" i="9"/>
  <c r="O28" i="9"/>
  <c r="H28" i="9"/>
  <c r="L28" i="9"/>
  <c r="P28" i="9"/>
  <c r="I28" i="9"/>
  <c r="M28" i="9"/>
  <c r="Q28" i="9"/>
  <c r="R28" i="9"/>
  <c r="S28" i="9"/>
  <c r="T28" i="9"/>
  <c r="D35" i="9"/>
  <c r="E35" i="9"/>
  <c r="C35" i="9"/>
  <c r="I35" i="9"/>
  <c r="M35" i="9"/>
  <c r="Q35" i="9"/>
  <c r="J35" i="9"/>
  <c r="N35" i="9"/>
  <c r="G35" i="9"/>
  <c r="K35" i="9"/>
  <c r="O35" i="9"/>
  <c r="H35" i="9"/>
  <c r="L35" i="9"/>
  <c r="P35" i="9"/>
  <c r="F35" i="9"/>
  <c r="S35" i="9"/>
  <c r="T35" i="9"/>
  <c r="R35" i="9"/>
  <c r="D24" i="9"/>
  <c r="E24" i="9"/>
  <c r="C24" i="9"/>
  <c r="J24" i="9"/>
  <c r="N24" i="9"/>
  <c r="F24" i="9"/>
  <c r="G24" i="9"/>
  <c r="K24" i="9"/>
  <c r="O24" i="9"/>
  <c r="H24" i="9"/>
  <c r="L24" i="9"/>
  <c r="P24" i="9"/>
  <c r="I24" i="9"/>
  <c r="M24" i="9"/>
  <c r="Q24" i="9"/>
  <c r="R24" i="9"/>
  <c r="S24" i="9"/>
  <c r="T24" i="9"/>
  <c r="C10" i="9"/>
  <c r="D10" i="9"/>
  <c r="E10" i="9"/>
  <c r="H10" i="9"/>
  <c r="L10" i="9"/>
  <c r="P10" i="9"/>
  <c r="I10" i="9"/>
  <c r="M10" i="9"/>
  <c r="Q10" i="9"/>
  <c r="J10" i="9"/>
  <c r="N10" i="9"/>
  <c r="G10" i="9"/>
  <c r="K10" i="9"/>
  <c r="O10" i="9"/>
  <c r="F10" i="9"/>
  <c r="S10" i="9"/>
  <c r="R10" i="9"/>
  <c r="T10" i="9"/>
  <c r="E33" i="9"/>
  <c r="C33" i="9"/>
  <c r="D33" i="9"/>
  <c r="G33" i="9"/>
  <c r="K33" i="9"/>
  <c r="O33" i="9"/>
  <c r="H33" i="9"/>
  <c r="L33" i="9"/>
  <c r="P33" i="9"/>
  <c r="F33" i="9"/>
  <c r="I33" i="9"/>
  <c r="M33" i="9"/>
  <c r="Q33" i="9"/>
  <c r="J33" i="9"/>
  <c r="N33" i="9"/>
  <c r="S33" i="9"/>
  <c r="T33" i="9"/>
  <c r="R33" i="9"/>
  <c r="C23" i="9"/>
  <c r="D23" i="9"/>
  <c r="E23" i="9"/>
  <c r="H23" i="9"/>
  <c r="L23" i="9"/>
  <c r="G23" i="9"/>
  <c r="M23" i="9"/>
  <c r="Q23" i="9"/>
  <c r="I23" i="9"/>
  <c r="N23" i="9"/>
  <c r="J23" i="9"/>
  <c r="O23" i="9"/>
  <c r="K23" i="9"/>
  <c r="P23" i="9"/>
  <c r="F23" i="9"/>
  <c r="S23" i="9"/>
  <c r="T23" i="9"/>
  <c r="R23" i="9"/>
  <c r="D32" i="9"/>
  <c r="E32" i="9"/>
  <c r="C32" i="9"/>
  <c r="J32" i="9"/>
  <c r="N32" i="9"/>
  <c r="F32" i="9"/>
  <c r="G32" i="9"/>
  <c r="K32" i="9"/>
  <c r="O32" i="9"/>
  <c r="H32" i="9"/>
  <c r="L32" i="9"/>
  <c r="P32" i="9"/>
  <c r="I32" i="9"/>
  <c r="M32" i="9"/>
  <c r="Q32" i="9"/>
  <c r="R32" i="9"/>
  <c r="S32" i="9"/>
  <c r="T32" i="9"/>
  <c r="C9" i="9"/>
  <c r="D9" i="9"/>
  <c r="E9" i="9"/>
  <c r="G9" i="9"/>
  <c r="K9" i="9"/>
  <c r="O9" i="9"/>
  <c r="H9" i="9"/>
  <c r="L9" i="9"/>
  <c r="P9" i="9"/>
  <c r="I9" i="9"/>
  <c r="M9" i="9"/>
  <c r="Q9" i="9"/>
  <c r="J9" i="9"/>
  <c r="N9" i="9"/>
  <c r="F9" i="9"/>
  <c r="S9" i="9"/>
  <c r="T9" i="9"/>
  <c r="R9" i="9"/>
  <c r="C30" i="9"/>
  <c r="D30" i="9"/>
  <c r="E30" i="9"/>
  <c r="H30" i="9"/>
  <c r="L30" i="9"/>
  <c r="P30" i="9"/>
  <c r="I30" i="9"/>
  <c r="M30" i="9"/>
  <c r="Q30" i="9"/>
  <c r="J30" i="9"/>
  <c r="N30" i="9"/>
  <c r="G30" i="9"/>
  <c r="K30" i="9"/>
  <c r="O30" i="9"/>
  <c r="F30" i="9"/>
  <c r="S30" i="9"/>
  <c r="R30" i="9"/>
  <c r="T30" i="9"/>
  <c r="C18" i="9"/>
  <c r="D18" i="9"/>
  <c r="E18" i="9"/>
  <c r="G18" i="9"/>
  <c r="K18" i="9"/>
  <c r="O18" i="9"/>
  <c r="I18" i="9"/>
  <c r="N18" i="9"/>
  <c r="J18" i="9"/>
  <c r="P18" i="9"/>
  <c r="L18" i="9"/>
  <c r="Q18" i="9"/>
  <c r="H18" i="9"/>
  <c r="M18" i="9"/>
  <c r="F18" i="9"/>
  <c r="S18" i="9"/>
  <c r="R18" i="9"/>
  <c r="T18" i="9"/>
  <c r="S39" i="9"/>
  <c r="T39" i="9"/>
  <c r="R39" i="9"/>
  <c r="D5" i="9"/>
  <c r="C5" i="9"/>
  <c r="E5" i="9"/>
  <c r="G5" i="9"/>
  <c r="K5" i="9"/>
  <c r="O5" i="9"/>
  <c r="H5" i="9"/>
  <c r="L5" i="9"/>
  <c r="P5" i="9"/>
  <c r="I5" i="9"/>
  <c r="M5" i="9"/>
  <c r="Q5" i="9"/>
  <c r="J5" i="9"/>
  <c r="N5" i="9"/>
  <c r="F5" i="9"/>
  <c r="S5" i="9"/>
  <c r="T5" i="9"/>
  <c r="R5" i="9"/>
  <c r="C4" i="9"/>
  <c r="E4" i="9"/>
  <c r="D4" i="9"/>
  <c r="E29" i="9"/>
  <c r="C29" i="9"/>
  <c r="D29" i="9"/>
  <c r="S29" i="9"/>
  <c r="T29" i="9"/>
  <c r="R29" i="9"/>
  <c r="C14" i="9"/>
  <c r="D14" i="9"/>
  <c r="E14" i="9"/>
  <c r="H14" i="9"/>
  <c r="L14" i="9"/>
  <c r="P14" i="9"/>
  <c r="I14" i="9"/>
  <c r="M14" i="9"/>
  <c r="Q14" i="9"/>
  <c r="J14" i="9"/>
  <c r="G14" i="9"/>
  <c r="K14" i="9"/>
  <c r="O14" i="9"/>
  <c r="N14" i="9"/>
  <c r="F14" i="9"/>
  <c r="S14" i="9"/>
  <c r="R14" i="9"/>
  <c r="T14" i="9"/>
  <c r="D7" i="9"/>
  <c r="C7" i="9"/>
  <c r="E7" i="9"/>
  <c r="I7" i="9"/>
  <c r="M7" i="9"/>
  <c r="Q7" i="9"/>
  <c r="J7" i="9"/>
  <c r="N7" i="9"/>
  <c r="G7" i="9"/>
  <c r="K7" i="9"/>
  <c r="O7" i="9"/>
  <c r="H7" i="9"/>
  <c r="L7" i="9"/>
  <c r="P7" i="9"/>
  <c r="F7" i="9"/>
  <c r="S7" i="9"/>
  <c r="T7" i="9"/>
  <c r="R7" i="9"/>
  <c r="J4" i="9"/>
  <c r="N4" i="9"/>
  <c r="G4" i="9"/>
  <c r="K4" i="9"/>
  <c r="O4" i="9"/>
  <c r="H4" i="9"/>
  <c r="L4" i="9"/>
  <c r="P4" i="9"/>
  <c r="I4" i="9"/>
  <c r="M4" i="9"/>
  <c r="Q4" i="9"/>
  <c r="F4" i="9"/>
  <c r="R4" i="9"/>
  <c r="S4" i="9"/>
  <c r="T4" i="9"/>
  <c r="E3" i="9"/>
  <c r="D3" i="9"/>
  <c r="C3" i="9"/>
  <c r="I3" i="9"/>
  <c r="M3" i="9"/>
  <c r="Q3" i="9"/>
  <c r="J3" i="9"/>
  <c r="N3" i="9"/>
  <c r="G3" i="9"/>
  <c r="K3" i="9"/>
  <c r="O3" i="9"/>
  <c r="H3" i="9"/>
  <c r="L3" i="9"/>
  <c r="P3" i="9"/>
  <c r="F3" i="9"/>
  <c r="S3" i="9"/>
  <c r="T3" i="9"/>
  <c r="R3" i="9"/>
  <c r="D20" i="9"/>
  <c r="E20" i="9"/>
  <c r="C20" i="9"/>
  <c r="I20" i="9"/>
  <c r="M20" i="9"/>
  <c r="Q20" i="9"/>
  <c r="H20" i="9"/>
  <c r="N20" i="9"/>
  <c r="F20" i="9"/>
  <c r="J20" i="9"/>
  <c r="O20" i="9"/>
  <c r="K20" i="9"/>
  <c r="P20" i="9"/>
  <c r="G20" i="9"/>
  <c r="L20" i="9"/>
  <c r="R20" i="9"/>
  <c r="S20" i="9"/>
  <c r="T20" i="9"/>
  <c r="E40" i="9"/>
  <c r="C40" i="9"/>
  <c r="D40" i="9"/>
  <c r="J40" i="9"/>
  <c r="N40" i="9"/>
  <c r="F40" i="9"/>
  <c r="G40" i="9"/>
  <c r="K40" i="9"/>
  <c r="O40" i="9"/>
  <c r="I40" i="9"/>
  <c r="M40" i="9"/>
  <c r="Q40" i="9"/>
  <c r="H40" i="9"/>
  <c r="L40" i="9"/>
  <c r="P40" i="9"/>
  <c r="R40" i="9"/>
  <c r="S40" i="9"/>
  <c r="T40" i="9"/>
  <c r="C19" i="9"/>
  <c r="D19" i="9"/>
  <c r="E19" i="9"/>
  <c r="H19" i="9"/>
  <c r="L19" i="9"/>
  <c r="P19" i="9"/>
  <c r="I19" i="9"/>
  <c r="N19" i="9"/>
  <c r="J19" i="9"/>
  <c r="O19" i="9"/>
  <c r="K19" i="9"/>
  <c r="Q19" i="9"/>
  <c r="G19" i="9"/>
  <c r="M19" i="9"/>
  <c r="F19" i="9"/>
  <c r="S19" i="9"/>
  <c r="T19" i="9"/>
  <c r="R19" i="9"/>
  <c r="E17" i="9"/>
  <c r="C17" i="9"/>
  <c r="D17" i="9"/>
  <c r="J17" i="9"/>
  <c r="N17" i="9"/>
  <c r="I17" i="9"/>
  <c r="O17" i="9"/>
  <c r="K17" i="9"/>
  <c r="P17" i="9"/>
  <c r="F17" i="9"/>
  <c r="G17" i="9"/>
  <c r="L17" i="9"/>
  <c r="Q17" i="9"/>
  <c r="H17" i="9"/>
  <c r="M17" i="9"/>
  <c r="S17" i="9"/>
  <c r="T17" i="9"/>
  <c r="R17" i="9"/>
  <c r="D37" i="9"/>
  <c r="C37" i="9"/>
  <c r="E37" i="9"/>
  <c r="G37" i="9"/>
  <c r="K37" i="9"/>
  <c r="O37" i="9"/>
  <c r="H37" i="9"/>
  <c r="L37" i="9"/>
  <c r="P37" i="9"/>
  <c r="F37" i="9"/>
  <c r="I37" i="9"/>
  <c r="M37" i="9"/>
  <c r="Q37" i="9"/>
  <c r="J37" i="9"/>
  <c r="N37" i="9"/>
  <c r="S37" i="9"/>
  <c r="T37" i="9"/>
  <c r="R37" i="9"/>
  <c r="D12" i="9"/>
  <c r="E12" i="9"/>
  <c r="C12" i="9"/>
  <c r="J12" i="9"/>
  <c r="N12" i="9"/>
  <c r="G12" i="9"/>
  <c r="K12" i="9"/>
  <c r="O12" i="9"/>
  <c r="H12" i="9"/>
  <c r="L12" i="9"/>
  <c r="P12" i="9"/>
  <c r="I12" i="9"/>
  <c r="M12" i="9"/>
  <c r="Q12" i="9"/>
  <c r="F12" i="9"/>
  <c r="R12" i="9"/>
  <c r="S12" i="9"/>
  <c r="T12" i="9"/>
  <c r="C38" i="9"/>
  <c r="E38" i="9"/>
  <c r="D38" i="9"/>
  <c r="H38" i="9"/>
  <c r="L38" i="9"/>
  <c r="P38" i="9"/>
  <c r="I38" i="9"/>
  <c r="M38" i="9"/>
  <c r="Q38" i="9"/>
  <c r="J38" i="9"/>
  <c r="N38" i="9"/>
  <c r="G38" i="9"/>
  <c r="K38" i="9"/>
  <c r="O38" i="9"/>
  <c r="F38" i="9"/>
  <c r="H6" i="9"/>
  <c r="L6" i="9"/>
  <c r="P6" i="9"/>
  <c r="I6" i="9"/>
  <c r="M6" i="9"/>
  <c r="Q6" i="9"/>
  <c r="J6" i="9"/>
  <c r="N6" i="9"/>
  <c r="G6" i="9"/>
  <c r="K6" i="9"/>
  <c r="O6" i="9"/>
  <c r="F6" i="9"/>
  <c r="S6" i="9"/>
  <c r="R6" i="9"/>
  <c r="T6" i="9"/>
  <c r="E6" i="9"/>
  <c r="C6" i="9"/>
  <c r="D6" i="9"/>
  <c r="S22" i="9"/>
  <c r="R22" i="9"/>
  <c r="T22" i="9"/>
  <c r="E8" i="9"/>
  <c r="C8" i="9"/>
  <c r="D8" i="9"/>
  <c r="J8" i="9"/>
  <c r="N8" i="9"/>
  <c r="G8" i="9"/>
  <c r="K8" i="9"/>
  <c r="O8" i="9"/>
  <c r="H8" i="9"/>
  <c r="L8" i="9"/>
  <c r="P8" i="9"/>
  <c r="I8" i="9"/>
  <c r="M8" i="9"/>
  <c r="Q8" i="9"/>
  <c r="F8" i="9"/>
  <c r="G29" i="9"/>
  <c r="K29" i="9"/>
  <c r="O29" i="9"/>
  <c r="H29" i="9"/>
  <c r="L29" i="9"/>
  <c r="P29" i="9"/>
  <c r="F29" i="9"/>
  <c r="I29" i="9"/>
  <c r="M29" i="9"/>
  <c r="Q29" i="9"/>
  <c r="J29" i="9"/>
  <c r="N29" i="9"/>
  <c r="C31" i="9"/>
  <c r="D31" i="9"/>
  <c r="E31" i="9"/>
  <c r="I31" i="9"/>
  <c r="M31" i="9"/>
  <c r="Q31" i="9"/>
  <c r="J31" i="9"/>
  <c r="N31" i="9"/>
  <c r="G31" i="9"/>
  <c r="K31" i="9"/>
  <c r="O31" i="9"/>
  <c r="H31" i="9"/>
  <c r="L31" i="9"/>
  <c r="P31" i="9"/>
  <c r="F31" i="9"/>
  <c r="S31" i="9"/>
  <c r="T31" i="9"/>
  <c r="R31" i="9"/>
  <c r="C15" i="9"/>
  <c r="D15" i="9"/>
  <c r="E15" i="9"/>
  <c r="I15" i="9"/>
  <c r="M15" i="9"/>
  <c r="J15" i="9"/>
  <c r="N15" i="9"/>
  <c r="H15" i="9"/>
  <c r="L15" i="9"/>
  <c r="P15" i="9"/>
  <c r="Q15" i="9"/>
  <c r="G15" i="9"/>
  <c r="K15" i="9"/>
  <c r="O15" i="9"/>
  <c r="F15" i="9"/>
  <c r="S15" i="9"/>
  <c r="T15" i="9"/>
  <c r="R15" i="9"/>
  <c r="D16" i="9"/>
  <c r="E16" i="9"/>
  <c r="C16" i="9"/>
  <c r="G16" i="9"/>
  <c r="K16" i="9"/>
  <c r="O16" i="9"/>
  <c r="I16" i="9"/>
  <c r="M16" i="9"/>
  <c r="Q16" i="9"/>
  <c r="N16" i="9"/>
  <c r="F16" i="9"/>
  <c r="H16" i="9"/>
  <c r="P16" i="9"/>
  <c r="J16" i="9"/>
  <c r="L16" i="9"/>
  <c r="R16" i="9"/>
  <c r="S16" i="9"/>
  <c r="T16" i="9"/>
  <c r="C34" i="9"/>
  <c r="D34" i="9"/>
  <c r="E34" i="9"/>
  <c r="H34" i="9"/>
  <c r="L34" i="9"/>
  <c r="P34" i="9"/>
  <c r="I34" i="9"/>
  <c r="M34" i="9"/>
  <c r="Q34" i="9"/>
  <c r="J34" i="9"/>
  <c r="N34" i="9"/>
  <c r="G34" i="9"/>
  <c r="K34" i="9"/>
  <c r="O34" i="9"/>
  <c r="F34" i="9"/>
  <c r="S34" i="9"/>
  <c r="R34" i="9"/>
  <c r="T34" i="9"/>
  <c r="D11" i="9"/>
  <c r="C11" i="9"/>
  <c r="E11" i="9"/>
  <c r="I11" i="9"/>
  <c r="M11" i="9"/>
  <c r="Q11" i="9"/>
  <c r="J11" i="9"/>
  <c r="N11" i="9"/>
  <c r="G11" i="9"/>
  <c r="K11" i="9"/>
  <c r="O11" i="9"/>
  <c r="H11" i="9"/>
  <c r="L11" i="9"/>
  <c r="P11" i="9"/>
  <c r="F11" i="9"/>
  <c r="S11" i="9"/>
  <c r="T11" i="9"/>
  <c r="R11" i="9"/>
  <c r="C27" i="9"/>
  <c r="D27" i="9"/>
  <c r="E27" i="9"/>
  <c r="I27" i="9"/>
  <c r="M27" i="9"/>
  <c r="Q27" i="9"/>
  <c r="J27" i="9"/>
  <c r="N27" i="9"/>
  <c r="G27" i="9"/>
  <c r="K27" i="9"/>
  <c r="O27" i="9"/>
  <c r="H27" i="9"/>
  <c r="L27" i="9"/>
  <c r="P27" i="9"/>
  <c r="F27" i="9"/>
  <c r="S27" i="9"/>
  <c r="T27" i="9"/>
  <c r="R27" i="9"/>
  <c r="E13" i="9"/>
  <c r="C13" i="9"/>
  <c r="D13" i="9"/>
  <c r="G13" i="9"/>
  <c r="K13" i="9"/>
  <c r="O13" i="9"/>
  <c r="H13" i="9"/>
  <c r="L13" i="9"/>
  <c r="P13" i="9"/>
  <c r="I13" i="9"/>
  <c r="M13" i="9"/>
  <c r="Q13" i="9"/>
  <c r="J13" i="9"/>
  <c r="N13" i="9"/>
  <c r="F13" i="9"/>
  <c r="S13" i="9"/>
  <c r="T13" i="9"/>
  <c r="R13" i="9"/>
  <c r="E25" i="9"/>
  <c r="C25" i="9"/>
  <c r="D25" i="9"/>
  <c r="G25" i="9"/>
  <c r="K25" i="9"/>
  <c r="O25" i="9"/>
  <c r="H25" i="9"/>
  <c r="L25" i="9"/>
  <c r="P25" i="9"/>
  <c r="F25" i="9"/>
  <c r="I25" i="9"/>
  <c r="M25" i="9"/>
  <c r="Q25" i="9"/>
  <c r="J25" i="9"/>
  <c r="N25" i="9"/>
  <c r="S25" i="9"/>
  <c r="T25" i="9"/>
  <c r="R25" i="9"/>
  <c r="E36" i="9"/>
  <c r="C36" i="9"/>
  <c r="D36" i="9"/>
  <c r="J36" i="9"/>
  <c r="N36" i="9"/>
  <c r="F36" i="9"/>
  <c r="G36" i="9"/>
  <c r="K36" i="9"/>
  <c r="O36" i="9"/>
  <c r="H36" i="9"/>
  <c r="L36" i="9"/>
  <c r="P36" i="9"/>
  <c r="I36" i="9"/>
  <c r="M36" i="9"/>
  <c r="Q36" i="9"/>
  <c r="R36" i="9"/>
  <c r="S36" i="9"/>
  <c r="T36" i="9"/>
  <c r="C26" i="9"/>
  <c r="D26" i="9"/>
  <c r="E26" i="9"/>
  <c r="H26" i="9"/>
  <c r="L26" i="9"/>
  <c r="P26" i="9"/>
  <c r="I26" i="9"/>
  <c r="M26" i="9"/>
  <c r="Q26" i="9"/>
  <c r="J26" i="9"/>
  <c r="N26" i="9"/>
  <c r="G26" i="9"/>
  <c r="K26" i="9"/>
  <c r="O26" i="9"/>
  <c r="F26" i="9"/>
  <c r="S26" i="9"/>
  <c r="R26" i="9"/>
  <c r="T26" i="9"/>
  <c r="C22" i="9"/>
  <c r="D22" i="9"/>
  <c r="E22" i="9"/>
  <c r="G22" i="9"/>
  <c r="K22" i="9"/>
  <c r="O22" i="9"/>
  <c r="H22" i="9"/>
  <c r="M22" i="9"/>
  <c r="I22" i="9"/>
  <c r="N22" i="9"/>
  <c r="J22" i="9"/>
  <c r="P22" i="9"/>
  <c r="L22" i="9"/>
  <c r="Q22" i="9"/>
  <c r="F22" i="9"/>
  <c r="R8" i="9"/>
  <c r="S8" i="9"/>
  <c r="T8" i="9"/>
  <c r="E21" i="9"/>
  <c r="C21" i="9"/>
  <c r="D21" i="9"/>
  <c r="J21" i="9"/>
  <c r="N21" i="9"/>
  <c r="H21" i="9"/>
  <c r="M21" i="9"/>
  <c r="I21" i="9"/>
  <c r="O21" i="9"/>
  <c r="F21" i="9"/>
  <c r="K21" i="9"/>
  <c r="P21" i="9"/>
  <c r="G21" i="9"/>
  <c r="L21" i="9"/>
  <c r="Q21" i="9"/>
  <c r="S21" i="9"/>
  <c r="T21" i="9"/>
  <c r="R21" i="9"/>
  <c r="D39" i="9"/>
  <c r="C39" i="9"/>
  <c r="E39" i="9"/>
  <c r="I39" i="9"/>
  <c r="M39" i="9"/>
  <c r="Q39" i="9"/>
  <c r="J39" i="9"/>
  <c r="N39" i="9"/>
  <c r="G39" i="9"/>
  <c r="K39" i="9"/>
  <c r="H39" i="9"/>
  <c r="L39" i="9"/>
  <c r="P39" i="9"/>
  <c r="F39" i="9"/>
  <c r="O39" i="9"/>
  <c r="C5" i="2"/>
  <c r="C24" i="2"/>
  <c r="C33" i="2"/>
  <c r="C17" i="2"/>
  <c r="C29" i="2"/>
  <c r="C11" i="2"/>
  <c r="C23" i="2"/>
  <c r="C41" i="2"/>
  <c r="C38" i="2"/>
  <c r="C28" i="2"/>
  <c r="C16" i="2"/>
  <c r="C36" i="2"/>
  <c r="C14" i="2"/>
  <c r="C13" i="2"/>
  <c r="C27" i="2"/>
  <c r="C19" i="2"/>
  <c r="C25" i="2"/>
  <c r="C8" i="2"/>
  <c r="C18" i="2"/>
  <c r="C12" i="2"/>
  <c r="C6" i="2"/>
  <c r="C10" i="2"/>
  <c r="C31" i="2"/>
  <c r="C26" i="2"/>
  <c r="C32" i="2"/>
  <c r="C9" i="2"/>
  <c r="C40" i="2"/>
  <c r="C35" i="2"/>
  <c r="C21" i="2"/>
  <c r="C30" i="2"/>
  <c r="C15" i="2"/>
  <c r="C4" i="2"/>
  <c r="C34" i="2"/>
  <c r="C37" i="2"/>
  <c r="C22" i="2"/>
  <c r="C7" i="2"/>
  <c r="C20" i="2"/>
  <c r="E14" i="2" l="1"/>
  <c r="E6" i="2"/>
  <c r="E10" i="2"/>
  <c r="E7" i="2"/>
  <c r="E13" i="2"/>
  <c r="E18" i="2"/>
  <c r="E4" i="2"/>
  <c r="E11" i="2"/>
  <c r="E9" i="2"/>
  <c r="E12" i="2"/>
  <c r="E17" i="2"/>
  <c r="E5" i="2"/>
  <c r="E16" i="2"/>
  <c r="E8" i="2"/>
  <c r="E15" i="2"/>
  <c r="E27" i="2"/>
  <c r="E20" i="2"/>
  <c r="E21" i="2"/>
  <c r="E22" i="2"/>
  <c r="E25" i="2"/>
  <c r="E26" i="2"/>
  <c r="E23" i="2"/>
  <c r="E24" i="2"/>
  <c r="E28" i="2"/>
  <c r="E19" i="2"/>
  <c r="E37" i="2"/>
  <c r="E41" i="2"/>
  <c r="E30" i="2"/>
  <c r="E33" i="2"/>
  <c r="E34" i="2"/>
  <c r="E35" i="2"/>
  <c r="E32" i="2"/>
  <c r="E38" i="2"/>
  <c r="E31" i="2"/>
  <c r="E36" i="2"/>
  <c r="E40" i="2"/>
  <c r="E29" i="2"/>
  <c r="C43" i="2" l="1"/>
  <c r="C44" i="2"/>
  <c r="C45" i="2" l="1"/>
</calcChain>
</file>

<file path=xl/sharedStrings.xml><?xml version="1.0" encoding="utf-8"?>
<sst xmlns="http://schemas.openxmlformats.org/spreadsheetml/2006/main" count="283" uniqueCount="54">
  <si>
    <t>АО Казкоммерцбанк</t>
  </si>
  <si>
    <t>АО Народный Банк</t>
  </si>
  <si>
    <t>АО БТА Банк</t>
  </si>
  <si>
    <t>АО Сбербанк</t>
  </si>
  <si>
    <t>АО БЦК</t>
  </si>
  <si>
    <t>АО Kaspi Bank</t>
  </si>
  <si>
    <t>АО Цеснабанк</t>
  </si>
  <si>
    <t>АО ЖССБ</t>
  </si>
  <si>
    <t>АО АТФБанк</t>
  </si>
  <si>
    <t>АО Темирбанк</t>
  </si>
  <si>
    <t>АО Евразийский банк</t>
  </si>
  <si>
    <t>АО Ситибанк Казахстан</t>
  </si>
  <si>
    <t>АО Альянс Банк</t>
  </si>
  <si>
    <t>АО Нурбанк</t>
  </si>
  <si>
    <t>АО ДБ АЛЬФА-БАНК</t>
  </si>
  <si>
    <t>АО Delta Bank</t>
  </si>
  <si>
    <t>АО Bank RBK</t>
  </si>
  <si>
    <t>АО AsiaCredit Bank (АзияКредит Банк)</t>
  </si>
  <si>
    <t>АО ДБ КЗИ БАНК</t>
  </si>
  <si>
    <t>ДО АО Банк ВТБ (Казахстан)</t>
  </si>
  <si>
    <t>АО ДБ БАНК КИТАЯ В КАЗАХСТАНЕ</t>
  </si>
  <si>
    <t>АО ДБ RBS (Kazakhstan)</t>
  </si>
  <si>
    <t>АО ЭКСИМБАНК КАЗАХСТАН</t>
  </si>
  <si>
    <t>АО ForteBank</t>
  </si>
  <si>
    <t>АО Банк Астана-финанс</t>
  </si>
  <si>
    <t>АО ДБ PNB - Казахстан</t>
  </si>
  <si>
    <t>АО ТПБ Китая в г.Алматы</t>
  </si>
  <si>
    <t>АО Банк Kassa Nova</t>
  </si>
  <si>
    <t>АО Казинвестбанк</t>
  </si>
  <si>
    <t>АО Банк Позитив Казахстан</t>
  </si>
  <si>
    <t>АО Заман-Банк</t>
  </si>
  <si>
    <t>АО Шинхан Банк Казахстан</t>
  </si>
  <si>
    <t>АО Исламский Банк Al Hilal</t>
  </si>
  <si>
    <t>АО Qazaq Banki</t>
  </si>
  <si>
    <t>АО ДБ НБ Пакистана в Казахстане</t>
  </si>
  <si>
    <t>АО ДБ ТАИБ КАЗАХСКИЙ БАНК</t>
  </si>
  <si>
    <t>АО HSBC БАНК КАЗАХСТАН</t>
  </si>
  <si>
    <t>Наименование БВУ</t>
  </si>
  <si>
    <t>АО Банк Хоум Кредит</t>
  </si>
  <si>
    <t>Стандартное отклонение</t>
  </si>
  <si>
    <t>Медиана</t>
  </si>
  <si>
    <t>Пороговое значение RORWA по рынку</t>
  </si>
  <si>
    <r>
      <t xml:space="preserve">На сайте Нацбанка по следующему пути </t>
    </r>
    <r>
      <rPr>
        <b/>
        <sz val="10"/>
        <rFont val="Calibri"/>
        <family val="2"/>
        <charset val="204"/>
      </rPr>
      <t xml:space="preserve">Статистика » Показатели финансового сектора » Банковский сектор » Финансовые показатели » Сведения о выполнении пруденциальных нормативов </t>
    </r>
    <r>
      <rPr>
        <sz val="10"/>
        <rFont val="Calibri"/>
        <family val="2"/>
        <charset val="204"/>
      </rPr>
      <t xml:space="preserve">выгружается файл на отчетную дату. </t>
    </r>
    <r>
      <rPr>
        <b/>
        <sz val="10"/>
        <color indexed="10"/>
        <rFont val="Calibri"/>
        <family val="2"/>
        <charset val="204"/>
      </rPr>
      <t>Активы взвешенные по степени риска находятся путем деления регуляторного капитала на коэффициент к2.</t>
    </r>
    <r>
      <rPr>
        <sz val="10"/>
        <rFont val="Calibri"/>
        <family val="2"/>
        <charset val="204"/>
      </rPr>
      <t xml:space="preserve"> Следует заметить что будет некоторое расхождение так как на сайте цифры даются с округлением до 3-х знаков после запятой.</t>
    </r>
  </si>
  <si>
    <t>Активы взвешенные по степени риска рассчитываются следующим образом:</t>
  </si>
  <si>
    <t>Остальные расчеты произведены согласно Проекту МРР</t>
  </si>
  <si>
    <t>ДБ АО Банк Хоум Кредит</t>
  </si>
  <si>
    <t>Даты</t>
  </si>
  <si>
    <t>БВУ</t>
  </si>
  <si>
    <t>Прибыль</t>
  </si>
  <si>
    <t xml:space="preserve">RORWA </t>
  </si>
  <si>
    <t>Среднее_значение_активов</t>
  </si>
  <si>
    <t>Количество истекших месяцев с начала соответствующего года</t>
  </si>
  <si>
    <t>месяцы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</si>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</sst>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00%"/>
  </numFmts>
  <fonts count="1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0070C0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22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165" fontId="8" fillId="0" borderId="1" xfId="0" applyNumberFormat="1" applyFont="1" applyBorder="1"/>
    <xf numFmtId="165" fontId="8" fillId="0" borderId="7" xfId="0" applyNumberFormat="1" applyFont="1" applyBorder="1"/>
    <xf numFmtId="165" fontId="8" fillId="0" borderId="4" xfId="0" applyNumberFormat="1" applyFont="1" applyBorder="1"/>
    <xf numFmtId="166" fontId="8" fillId="0" borderId="11" xfId="8" applyNumberFormat="1" applyFont="1" applyBorder="1" applyAlignment="1">
      <alignment horizontal="center" vertical="center"/>
    </xf>
    <xf numFmtId="165" fontId="8" fillId="0" borderId="6" xfId="0" applyNumberFormat="1" applyFont="1" applyBorder="1"/>
    <xf numFmtId="0" fontId="10" fillId="0" borderId="14" xfId="0" applyFont="1" applyBorder="1"/>
    <xf numFmtId="0" fontId="11" fillId="0" borderId="16" xfId="0" applyFont="1" applyBorder="1"/>
    <xf numFmtId="166" fontId="11" fillId="0" borderId="12" xfId="0" applyNumberFormat="1" applyFont="1" applyBorder="1"/>
    <xf numFmtId="0" fontId="11" fillId="0" borderId="13" xfId="0" applyFont="1" applyBorder="1"/>
    <xf numFmtId="166" fontId="11" fillId="0" borderId="8" xfId="8" applyNumberFormat="1" applyFont="1" applyBorder="1"/>
    <xf numFmtId="166" fontId="10" fillId="0" borderId="10" xfId="0" applyNumberFormat="1" applyFont="1" applyBorder="1"/>
    <xf numFmtId="0" fontId="12" fillId="0" borderId="0" xfId="0" applyFont="1"/>
    <xf numFmtId="0" fontId="9" fillId="0" borderId="0" xfId="0" applyFont="1"/>
    <xf numFmtId="0" fontId="13" fillId="0" borderId="14" xfId="0" applyFont="1" applyBorder="1" applyAlignment="1">
      <alignment horizontal="left" vertical="center"/>
    </xf>
    <xf numFmtId="0" fontId="7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4" fontId="8" fillId="0" borderId="0" xfId="9" applyFont="1"/>
    <xf numFmtId="0" fontId="8" fillId="0" borderId="16" xfId="0" applyFont="1" applyBorder="1" applyAlignment="1">
      <alignment horizontal="left" vertical="center"/>
    </xf>
    <xf numFmtId="165" fontId="8" fillId="0" borderId="2" xfId="0" applyNumberFormat="1" applyFont="1" applyBorder="1"/>
    <xf numFmtId="166" fontId="8" fillId="0" borderId="22" xfId="8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66" fontId="8" fillId="0" borderId="23" xfId="8" applyNumberFormat="1" applyFont="1" applyBorder="1" applyAlignment="1">
      <alignment horizontal="center" vertical="center"/>
    </xf>
    <xf numFmtId="165" fontId="13" fillId="0" borderId="9" xfId="0" applyNumberFormat="1" applyFont="1" applyBorder="1"/>
    <xf numFmtId="17" fontId="14" fillId="0" borderId="0" xfId="0" applyNumberFormat="1" applyFont="1" applyFill="1" applyBorder="1" applyAlignment="1" applyProtection="1">
      <alignment vertical="center" wrapText="1"/>
      <protection locked="0" hidden="1"/>
    </xf>
    <xf numFmtId="0" fontId="2" fillId="0" borderId="0" xfId="0" applyFont="1" applyFill="1" applyBorder="1"/>
    <xf numFmtId="1" fontId="8" fillId="0" borderId="0" xfId="0" applyNumberFormat="1" applyFont="1"/>
    <xf numFmtId="10" fontId="8" fillId="0" borderId="0" xfId="8" applyNumberFormat="1" applyFont="1"/>
    <xf numFmtId="166" fontId="8" fillId="0" borderId="0" xfId="8" applyNumberFormat="1" applyFont="1"/>
    <xf numFmtId="0" fontId="12" fillId="0" borderId="18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1" fontId="15" fillId="0" borderId="24" xfId="0" applyNumberFormat="1" applyFont="1" applyFill="1" applyBorder="1" applyAlignment="1" applyProtection="1">
      <alignment vertical="center" wrapText="1"/>
      <protection locked="0" hidden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" fontId="17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6" fontId="8" fillId="0" borderId="10" xfId="8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14" fontId="16" fillId="2" borderId="18" xfId="0" applyNumberFormat="1" applyFont="1" applyFill="1" applyBorder="1" applyAlignment="1" applyProtection="1">
      <alignment horizontal="center" vertical="center" wrapText="1"/>
      <protection locked="0" hidden="1"/>
    </xf>
    <xf numFmtId="14" fontId="16" fillId="2" borderId="19" xfId="0" applyNumberFormat="1" applyFont="1" applyFill="1" applyBorder="1" applyAlignment="1" applyProtection="1">
      <alignment horizontal="center" vertical="center" wrapText="1"/>
      <protection locked="0" hidden="1"/>
    </xf>
    <xf numFmtId="14" fontId="16" fillId="2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10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2 3 2" xfId="5"/>
    <cellStyle name="Обычный 2 4" xfId="6"/>
    <cellStyle name="Обычный 5 2" xfId="7"/>
    <cellStyle name="Процентный" xfId="8" builtinId="5"/>
    <cellStyle name="Финансовый" xfId="9" builtinId="3"/>
  </cellStyles>
  <dxfs count="1"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0"/>
  <sheetViews>
    <sheetView tabSelected="1" zoomScaleNormal="100" workbookViewId="0">
      <selection activeCell="C3" sqref="C3:E3"/>
    </sheetView>
  </sheetViews>
  <sheetFormatPr defaultRowHeight="12.75" x14ac:dyDescent="0.2"/>
  <cols>
    <col min="1" max="1" width="0.7109375" style="2" customWidth="1"/>
    <col min="2" max="2" width="32.85546875" style="2" customWidth="1"/>
    <col min="3" max="3" width="16.28515625" style="2" bestFit="1" customWidth="1"/>
    <col min="4" max="4" width="14" style="2" bestFit="1" customWidth="1"/>
    <col min="5" max="5" width="15.140625" style="1" customWidth="1"/>
    <col min="6" max="6" width="9.140625" style="2"/>
    <col min="7" max="8" width="10.7109375" style="2" customWidth="1"/>
    <col min="9" max="9" width="10.28515625" style="2" customWidth="1"/>
    <col min="10" max="11" width="9.140625" style="2"/>
    <col min="12" max="12" width="9.85546875" style="2" bestFit="1" customWidth="1"/>
    <col min="13" max="13" width="12.7109375" style="2" customWidth="1"/>
    <col min="14" max="16384" width="9.140625" style="2"/>
  </cols>
  <sheetData>
    <row r="1" spans="1:13" ht="3" customHeight="1" thickBot="1" x14ac:dyDescent="0.25"/>
    <row r="2" spans="1:13" ht="26.25" customHeight="1" thickBot="1" x14ac:dyDescent="0.25">
      <c r="B2" s="51" t="s">
        <v>37</v>
      </c>
      <c r="C2" s="24" t="s">
        <v>50</v>
      </c>
      <c r="D2" s="25" t="s">
        <v>48</v>
      </c>
      <c r="E2" s="26" t="s">
        <v>49</v>
      </c>
      <c r="H2"/>
      <c r="I2"/>
    </row>
    <row r="3" spans="1:13" s="1" customFormat="1" ht="26.25" customHeight="1" thickBot="1" x14ac:dyDescent="0.25">
      <c r="A3">
        <v>1</v>
      </c>
      <c r="B3" s="52"/>
      <c r="C3" s="48">
        <v>41729</v>
      </c>
      <c r="D3" s="49"/>
      <c r="E3" s="50"/>
      <c r="G3" s="39" t="s">
        <v>51</v>
      </c>
      <c r="H3" s="40"/>
      <c r="I3" s="41"/>
      <c r="J3" s="42"/>
      <c r="K3" s="43"/>
      <c r="L3" s="44"/>
      <c r="M3" s="45">
        <v>3</v>
      </c>
    </row>
    <row r="4" spans="1:13" x14ac:dyDescent="0.2">
      <c r="A4">
        <v>2</v>
      </c>
      <c r="B4" s="28" t="s">
        <v>17</v>
      </c>
      <c r="C4" s="29">
        <f t="shared" ref="C4:C41" ca="1" si="0">IFERROR(HLOOKUP(C$3+1,INDIRECT(""&amp;C$2&amp;"!$C$2:$CU$100"),$A:$A,0),"нет данных")</f>
        <v>98640.912964037911</v>
      </c>
      <c r="D4" s="29">
        <f t="shared" ref="D4:D41" ca="1" si="1">IFERROR(HLOOKUP(C$3+1,INDIRECT(""&amp;D$2&amp;"!$C$2:$CU$100"),$A:$A,0),"нет данных")</f>
        <v>774.63099999999997</v>
      </c>
      <c r="E4" s="6">
        <f t="shared" ref="E4:E41" ca="1" si="2">D4/C4*12/$M$3</f>
        <v>3.1412158574907423E-2</v>
      </c>
      <c r="G4" s="38"/>
      <c r="H4" s="27"/>
    </row>
    <row r="5" spans="1:13" x14ac:dyDescent="0.2">
      <c r="A5">
        <v>3</v>
      </c>
      <c r="B5" s="21" t="s">
        <v>16</v>
      </c>
      <c r="C5" s="3">
        <f t="shared" ca="1" si="0"/>
        <v>175975.07216531513</v>
      </c>
      <c r="D5" s="3">
        <f t="shared" ca="1" si="1"/>
        <v>417.48</v>
      </c>
      <c r="E5" s="6">
        <f t="shared" ca="1" si="2"/>
        <v>9.4895258712054276E-3</v>
      </c>
      <c r="F5" s="37"/>
      <c r="G5" s="38"/>
    </row>
    <row r="6" spans="1:13" x14ac:dyDescent="0.2">
      <c r="A6">
        <v>4</v>
      </c>
      <c r="B6" s="20" t="s">
        <v>15</v>
      </c>
      <c r="C6" s="3">
        <f t="shared" ca="1" si="0"/>
        <v>155357.81545777179</v>
      </c>
      <c r="D6" s="3">
        <f t="shared" ca="1" si="1"/>
        <v>1220.479</v>
      </c>
      <c r="E6" s="6">
        <f t="shared" ca="1" si="2"/>
        <v>3.1423691081231546E-2</v>
      </c>
      <c r="F6" s="37"/>
      <c r="G6" s="38"/>
    </row>
    <row r="7" spans="1:13" x14ac:dyDescent="0.2">
      <c r="A7">
        <v>5</v>
      </c>
      <c r="B7" s="20" t="s">
        <v>23</v>
      </c>
      <c r="C7" s="3">
        <f t="shared" ca="1" si="0"/>
        <v>26142.330494594236</v>
      </c>
      <c r="D7" s="3">
        <f t="shared" ca="1" si="1"/>
        <v>15.218</v>
      </c>
      <c r="E7" s="6">
        <f t="shared" ca="1" si="2"/>
        <v>2.3284840658175919E-3</v>
      </c>
      <c r="F7" s="37"/>
      <c r="G7" s="38"/>
    </row>
    <row r="8" spans="1:13" x14ac:dyDescent="0.2">
      <c r="A8">
        <v>6</v>
      </c>
      <c r="B8" s="20" t="s">
        <v>5</v>
      </c>
      <c r="C8" s="3">
        <f t="shared" ca="1" si="0"/>
        <v>754324.97397538833</v>
      </c>
      <c r="D8" s="3">
        <f t="shared" ca="1" si="1"/>
        <v>8215.8029999999999</v>
      </c>
      <c r="E8" s="6">
        <f t="shared" ca="1" si="2"/>
        <v>4.3566384693332773E-2</v>
      </c>
      <c r="F8" s="37"/>
      <c r="G8" s="38"/>
    </row>
    <row r="9" spans="1:13" x14ac:dyDescent="0.2">
      <c r="A9">
        <v>7</v>
      </c>
      <c r="B9" s="20" t="s">
        <v>33</v>
      </c>
      <c r="C9" s="3">
        <f t="shared" ca="1" si="0"/>
        <v>40938.564327485386</v>
      </c>
      <c r="D9" s="3">
        <f t="shared" ca="1" si="1"/>
        <v>52.204000000000001</v>
      </c>
      <c r="E9" s="6">
        <f t="shared" ca="1" si="2"/>
        <v>5.1007162422597426E-3</v>
      </c>
      <c r="F9" s="37"/>
      <c r="G9" s="38"/>
    </row>
    <row r="10" spans="1:13" x14ac:dyDescent="0.2">
      <c r="A10">
        <v>8</v>
      </c>
      <c r="B10" s="20" t="s">
        <v>12</v>
      </c>
      <c r="C10" s="3">
        <f t="shared" ca="1" si="0"/>
        <v>394826.11260382581</v>
      </c>
      <c r="D10" s="3">
        <f t="shared" ca="1" si="1"/>
        <v>-84985.566000000006</v>
      </c>
      <c r="E10" s="6">
        <f t="shared" ca="1" si="2"/>
        <v>-0.86099235371775673</v>
      </c>
      <c r="F10" s="37"/>
      <c r="G10" s="38"/>
    </row>
    <row r="11" spans="1:13" x14ac:dyDescent="0.2">
      <c r="A11">
        <v>9</v>
      </c>
      <c r="B11" s="21" t="s">
        <v>8</v>
      </c>
      <c r="C11" s="3">
        <f t="shared" ca="1" si="0"/>
        <v>703917.45161860331</v>
      </c>
      <c r="D11" s="3">
        <f t="shared" ca="1" si="1"/>
        <v>541.99699999999996</v>
      </c>
      <c r="E11" s="6">
        <f t="shared" ca="1" si="2"/>
        <v>3.0798895453080194E-3</v>
      </c>
      <c r="F11" s="37"/>
      <c r="G11" s="38"/>
    </row>
    <row r="12" spans="1:13" x14ac:dyDescent="0.2">
      <c r="A12">
        <v>10</v>
      </c>
      <c r="B12" s="20" t="s">
        <v>27</v>
      </c>
      <c r="C12" s="3">
        <f t="shared" ca="1" si="0"/>
        <v>46678.035187925772</v>
      </c>
      <c r="D12" s="3">
        <f t="shared" ca="1" si="1"/>
        <v>275.14499999999998</v>
      </c>
      <c r="E12" s="6">
        <f t="shared" ca="1" si="2"/>
        <v>2.3578113251105468E-2</v>
      </c>
      <c r="F12" s="37"/>
      <c r="G12" s="38"/>
    </row>
    <row r="13" spans="1:13" x14ac:dyDescent="0.2">
      <c r="A13">
        <v>11</v>
      </c>
      <c r="B13" s="20" t="s">
        <v>24</v>
      </c>
      <c r="C13" s="3">
        <f t="shared" ca="1" si="0"/>
        <v>66235.972910007302</v>
      </c>
      <c r="D13" s="3">
        <f t="shared" ca="1" si="1"/>
        <v>476.11199999999997</v>
      </c>
      <c r="E13" s="6">
        <f t="shared" ca="1" si="2"/>
        <v>2.8752472656927864E-2</v>
      </c>
      <c r="G13" s="38"/>
    </row>
    <row r="14" spans="1:13" x14ac:dyDescent="0.2">
      <c r="A14">
        <v>12</v>
      </c>
      <c r="B14" s="20" t="s">
        <v>29</v>
      </c>
      <c r="C14" s="3">
        <f t="shared" ca="1" si="0"/>
        <v>25503.078926096598</v>
      </c>
      <c r="D14" s="3">
        <f t="shared" ca="1" si="1"/>
        <v>-3.0260000000000002</v>
      </c>
      <c r="E14" s="6">
        <f t="shared" ca="1" si="2"/>
        <v>-4.7460936128830756E-4</v>
      </c>
      <c r="G14" s="38"/>
    </row>
    <row r="15" spans="1:13" x14ac:dyDescent="0.2">
      <c r="A15">
        <v>13</v>
      </c>
      <c r="B15" s="20" t="s">
        <v>2</v>
      </c>
      <c r="C15" s="3">
        <f t="shared" ca="1" si="0"/>
        <v>953522.22683936136</v>
      </c>
      <c r="D15" s="3">
        <f t="shared" ca="1" si="1"/>
        <v>-3093.009</v>
      </c>
      <c r="E15" s="6">
        <f t="shared" ca="1" si="2"/>
        <v>-1.297508925513941E-2</v>
      </c>
    </row>
    <row r="16" spans="1:13" x14ac:dyDescent="0.2">
      <c r="A16">
        <v>14</v>
      </c>
      <c r="B16" s="20" t="s">
        <v>4</v>
      </c>
      <c r="C16" s="3">
        <f t="shared" ca="1" si="0"/>
        <v>993061.01882299501</v>
      </c>
      <c r="D16" s="3">
        <f t="shared" ca="1" si="1"/>
        <v>873.44399999999996</v>
      </c>
      <c r="E16" s="6">
        <f t="shared" ca="1" si="2"/>
        <v>3.5181886447833038E-3</v>
      </c>
    </row>
    <row r="17" spans="1:5" x14ac:dyDescent="0.2">
      <c r="A17">
        <v>15</v>
      </c>
      <c r="B17" s="20" t="s">
        <v>25</v>
      </c>
      <c r="C17" s="3">
        <f t="shared" ca="1" si="0"/>
        <v>10448.237105343514</v>
      </c>
      <c r="D17" s="3">
        <f t="shared" ca="1" si="1"/>
        <v>43.854999999999997</v>
      </c>
      <c r="E17" s="6">
        <f t="shared" ca="1" si="2"/>
        <v>1.6789435215849514E-2</v>
      </c>
    </row>
    <row r="18" spans="1:5" x14ac:dyDescent="0.2">
      <c r="A18">
        <v>16</v>
      </c>
      <c r="B18" s="20" t="s">
        <v>21</v>
      </c>
      <c r="C18" s="3">
        <f t="shared" ca="1" si="0"/>
        <v>34448.798153501091</v>
      </c>
      <c r="D18" s="3">
        <f t="shared" ca="1" si="1"/>
        <v>343.60699999999997</v>
      </c>
      <c r="E18" s="6">
        <f t="shared" ca="1" si="2"/>
        <v>3.9897705396735719E-2</v>
      </c>
    </row>
    <row r="19" spans="1:5" x14ac:dyDescent="0.2">
      <c r="A19">
        <v>17</v>
      </c>
      <c r="B19" s="20" t="s">
        <v>14</v>
      </c>
      <c r="C19" s="3">
        <f t="shared" ca="1" si="0"/>
        <v>194916.94390392551</v>
      </c>
      <c r="D19" s="3">
        <f t="shared" ca="1" si="1"/>
        <v>5160.0940000000001</v>
      </c>
      <c r="E19" s="6">
        <f t="shared" ca="1" si="2"/>
        <v>0.1058931849976759</v>
      </c>
    </row>
    <row r="20" spans="1:5" x14ac:dyDescent="0.2">
      <c r="A20">
        <v>18</v>
      </c>
      <c r="B20" s="20" t="s">
        <v>20</v>
      </c>
      <c r="C20" s="3">
        <f t="shared" ca="1" si="0"/>
        <v>31214.875431147302</v>
      </c>
      <c r="D20" s="3">
        <f t="shared" ca="1" si="1"/>
        <v>478.48600000000005</v>
      </c>
      <c r="E20" s="6">
        <f t="shared" ca="1" si="2"/>
        <v>6.131512535495174E-2</v>
      </c>
    </row>
    <row r="21" spans="1:5" x14ac:dyDescent="0.2">
      <c r="A21">
        <v>19</v>
      </c>
      <c r="B21" s="21" t="s">
        <v>18</v>
      </c>
      <c r="C21" s="3">
        <f t="shared" ca="1" si="0"/>
        <v>23826.478307475365</v>
      </c>
      <c r="D21" s="3">
        <f t="shared" ca="1" si="1"/>
        <v>270.03700000000003</v>
      </c>
      <c r="E21" s="6">
        <f t="shared" ca="1" si="2"/>
        <v>4.5333934208024035E-2</v>
      </c>
    </row>
    <row r="22" spans="1:5" x14ac:dyDescent="0.2">
      <c r="A22">
        <v>20</v>
      </c>
      <c r="B22" s="20" t="s">
        <v>34</v>
      </c>
      <c r="C22" s="3">
        <f t="shared" ca="1" si="0"/>
        <v>5171.7555917831469</v>
      </c>
      <c r="D22" s="3">
        <f t="shared" ca="1" si="1"/>
        <v>60.697000000000003</v>
      </c>
      <c r="E22" s="6">
        <f t="shared" ca="1" si="2"/>
        <v>4.6944987188826191E-2</v>
      </c>
    </row>
    <row r="23" spans="1:5" x14ac:dyDescent="0.2">
      <c r="A23">
        <v>21</v>
      </c>
      <c r="B23" s="20" t="s">
        <v>35</v>
      </c>
      <c r="C23" s="3">
        <f t="shared" ca="1" si="0"/>
        <v>18608.898381407966</v>
      </c>
      <c r="D23" s="3">
        <f t="shared" ca="1" si="1"/>
        <v>358.64</v>
      </c>
      <c r="E23" s="6">
        <f t="shared" ca="1" si="2"/>
        <v>7.709000127773602E-2</v>
      </c>
    </row>
    <row r="24" spans="1:5" x14ac:dyDescent="0.2">
      <c r="A24">
        <v>22</v>
      </c>
      <c r="B24" s="20" t="s">
        <v>10</v>
      </c>
      <c r="C24" s="3">
        <f t="shared" ca="1" si="0"/>
        <v>531066.0018139258</v>
      </c>
      <c r="D24" s="3">
        <f t="shared" ca="1" si="1"/>
        <v>1201.92</v>
      </c>
      <c r="E24" s="6">
        <f t="shared" ca="1" si="2"/>
        <v>9.0528860510345928E-3</v>
      </c>
    </row>
    <row r="25" spans="1:5" x14ac:dyDescent="0.2">
      <c r="A25">
        <v>23</v>
      </c>
      <c r="B25" s="21" t="s">
        <v>7</v>
      </c>
      <c r="C25" s="3">
        <f t="shared" ca="1" si="0"/>
        <v>181930.7090010609</v>
      </c>
      <c r="D25" s="3">
        <f t="shared" ca="1" si="1"/>
        <v>2532.8740000000003</v>
      </c>
      <c r="E25" s="6">
        <f t="shared" ca="1" si="2"/>
        <v>5.5688762252561336E-2</v>
      </c>
    </row>
    <row r="26" spans="1:5" x14ac:dyDescent="0.2">
      <c r="A26">
        <v>24</v>
      </c>
      <c r="B26" s="20" t="s">
        <v>30</v>
      </c>
      <c r="C26" s="3">
        <f t="shared" ca="1" si="0"/>
        <v>13593.590154214997</v>
      </c>
      <c r="D26" s="3">
        <f t="shared" ca="1" si="1"/>
        <v>191.33700000000002</v>
      </c>
      <c r="E26" s="6">
        <f t="shared" ca="1" si="2"/>
        <v>5.6302124112715492E-2</v>
      </c>
    </row>
    <row r="27" spans="1:5" x14ac:dyDescent="0.2">
      <c r="A27">
        <v>25</v>
      </c>
      <c r="B27" s="20" t="s">
        <v>32</v>
      </c>
      <c r="C27" s="3">
        <f t="shared" ca="1" si="0"/>
        <v>10650.703763978725</v>
      </c>
      <c r="D27" s="3">
        <f t="shared" ca="1" si="1"/>
        <v>125.64100000000001</v>
      </c>
      <c r="E27" s="6">
        <f t="shared" ca="1" si="2"/>
        <v>4.7185989877936464E-2</v>
      </c>
    </row>
    <row r="28" spans="1:5" x14ac:dyDescent="0.2">
      <c r="A28">
        <v>26</v>
      </c>
      <c r="B28" s="20" t="s">
        <v>28</v>
      </c>
      <c r="C28" s="3">
        <f t="shared" ca="1" si="0"/>
        <v>81701.10031361907</v>
      </c>
      <c r="D28" s="3">
        <f t="shared" ca="1" si="1"/>
        <v>38.514000000000003</v>
      </c>
      <c r="E28" s="6">
        <f t="shared" ca="1" si="2"/>
        <v>1.885604960136869E-3</v>
      </c>
    </row>
    <row r="29" spans="1:5" x14ac:dyDescent="0.2">
      <c r="A29">
        <v>27</v>
      </c>
      <c r="B29" s="20" t="s">
        <v>0</v>
      </c>
      <c r="C29" s="3">
        <f t="shared" ca="1" si="0"/>
        <v>2574747.2435625992</v>
      </c>
      <c r="D29" s="3">
        <f t="shared" ca="1" si="1"/>
        <v>2740.5390000000002</v>
      </c>
      <c r="E29" s="6">
        <f t="shared" ca="1" si="2"/>
        <v>4.2575658746339699E-3</v>
      </c>
    </row>
    <row r="30" spans="1:5" x14ac:dyDescent="0.2">
      <c r="A30">
        <v>28</v>
      </c>
      <c r="B30" s="20" t="s">
        <v>1</v>
      </c>
      <c r="C30" s="3">
        <f t="shared" ca="1" si="0"/>
        <v>2146613.7894307715</v>
      </c>
      <c r="D30" s="3">
        <f t="shared" ca="1" si="1"/>
        <v>27661.380999999998</v>
      </c>
      <c r="E30" s="6">
        <f t="shared" ca="1" si="2"/>
        <v>5.1544215612879495E-2</v>
      </c>
    </row>
    <row r="31" spans="1:5" x14ac:dyDescent="0.2">
      <c r="A31">
        <v>29</v>
      </c>
      <c r="B31" s="20" t="s">
        <v>13</v>
      </c>
      <c r="C31" s="3">
        <f t="shared" ca="1" si="0"/>
        <v>213630.31257741587</v>
      </c>
      <c r="D31" s="3">
        <f t="shared" ca="1" si="1"/>
        <v>61.872</v>
      </c>
      <c r="E31" s="6">
        <f t="shared" ca="1" si="2"/>
        <v>1.1584872812013263E-3</v>
      </c>
    </row>
    <row r="32" spans="1:5" x14ac:dyDescent="0.2">
      <c r="A32">
        <v>30</v>
      </c>
      <c r="B32" s="20" t="s">
        <v>3</v>
      </c>
      <c r="C32" s="3">
        <f t="shared" ca="1" si="0"/>
        <v>1110395.5189903846</v>
      </c>
      <c r="D32" s="3">
        <f t="shared" ca="1" si="1"/>
        <v>3581.67</v>
      </c>
      <c r="E32" s="6">
        <f t="shared" ca="1" si="2"/>
        <v>1.2902321519656692E-2</v>
      </c>
    </row>
    <row r="33" spans="1:10" x14ac:dyDescent="0.2">
      <c r="A33">
        <v>31</v>
      </c>
      <c r="B33" s="20" t="s">
        <v>11</v>
      </c>
      <c r="C33" s="3">
        <f t="shared" ca="1" si="0"/>
        <v>223252.22906069295</v>
      </c>
      <c r="D33" s="3">
        <f t="shared" ca="1" si="1"/>
        <v>5047.6279999999997</v>
      </c>
      <c r="E33" s="6">
        <f t="shared" ca="1" si="2"/>
        <v>9.043812052828841E-2</v>
      </c>
    </row>
    <row r="34" spans="1:10" x14ac:dyDescent="0.2">
      <c r="A34">
        <v>32</v>
      </c>
      <c r="B34" s="20" t="s">
        <v>9</v>
      </c>
      <c r="C34" s="3">
        <f t="shared" ca="1" si="0"/>
        <v>265133.80731340311</v>
      </c>
      <c r="D34" s="3">
        <f t="shared" ca="1" si="1"/>
        <v>1778.615</v>
      </c>
      <c r="E34" s="6">
        <f t="shared" ca="1" si="2"/>
        <v>2.6833469756613524E-2</v>
      </c>
    </row>
    <row r="35" spans="1:10" ht="13.5" thickBot="1" x14ac:dyDescent="0.25">
      <c r="A35">
        <v>33</v>
      </c>
      <c r="B35" s="31" t="s">
        <v>26</v>
      </c>
      <c r="C35" s="4">
        <f t="shared" ca="1" si="0"/>
        <v>29055.642761573738</v>
      </c>
      <c r="D35" s="4">
        <f t="shared" ca="1" si="1"/>
        <v>127.67400000000001</v>
      </c>
      <c r="E35" s="32">
        <f t="shared" ca="1" si="2"/>
        <v>1.7576482619596306E-2</v>
      </c>
    </row>
    <row r="36" spans="1:10" ht="13.5" thickBot="1" x14ac:dyDescent="0.25">
      <c r="A36">
        <v>34</v>
      </c>
      <c r="B36" s="16" t="s">
        <v>6</v>
      </c>
      <c r="C36" s="33">
        <f t="shared" ca="1" si="0"/>
        <v>917934.88681994437</v>
      </c>
      <c r="D36" s="33">
        <f t="shared" ca="1" si="1"/>
        <v>5510.3679999999995</v>
      </c>
      <c r="E36" s="46">
        <f t="shared" ca="1" si="2"/>
        <v>2.4012021240808878E-2</v>
      </c>
    </row>
    <row r="37" spans="1:10" x14ac:dyDescent="0.2">
      <c r="A37">
        <v>35</v>
      </c>
      <c r="B37" s="23" t="s">
        <v>31</v>
      </c>
      <c r="C37" s="5">
        <f t="shared" ca="1" si="0"/>
        <v>9699.3907998458617</v>
      </c>
      <c r="D37" s="5">
        <f t="shared" ca="1" si="1"/>
        <v>128.42999999999998</v>
      </c>
      <c r="E37" s="6">
        <f t="shared" ca="1" si="2"/>
        <v>5.2964151110208253E-2</v>
      </c>
    </row>
    <row r="38" spans="1:10" x14ac:dyDescent="0.2">
      <c r="A38">
        <v>36</v>
      </c>
      <c r="B38" s="21" t="s">
        <v>22</v>
      </c>
      <c r="C38" s="3">
        <f t="shared" ca="1" si="0"/>
        <v>59012.851886296005</v>
      </c>
      <c r="D38" s="3">
        <f t="shared" ca="1" si="1"/>
        <v>69.561999999999998</v>
      </c>
      <c r="E38" s="6">
        <f t="shared" ca="1" si="2"/>
        <v>4.7150407259781138E-3</v>
      </c>
    </row>
    <row r="39" spans="1:10" x14ac:dyDescent="0.2">
      <c r="A39">
        <v>37</v>
      </c>
      <c r="B39" s="20" t="s">
        <v>36</v>
      </c>
      <c r="C39" s="3">
        <f t="shared" ca="1" si="0"/>
        <v>113668.78837931012</v>
      </c>
      <c r="D39" s="3">
        <f t="shared" ca="1" si="1"/>
        <v>1271.692</v>
      </c>
      <c r="E39" s="6">
        <f t="shared" ca="1" si="2"/>
        <v>4.4750789311007455E-2</v>
      </c>
    </row>
    <row r="40" spans="1:10" x14ac:dyDescent="0.2">
      <c r="A40">
        <v>38</v>
      </c>
      <c r="B40" s="20" t="s">
        <v>45</v>
      </c>
      <c r="C40" s="3">
        <f t="shared" ca="1" si="0"/>
        <v>110624.5550413623</v>
      </c>
      <c r="D40" s="3">
        <f t="shared" ca="1" si="1"/>
        <v>1867.2539999999999</v>
      </c>
      <c r="E40" s="6">
        <f t="shared" ca="1" si="2"/>
        <v>6.751680038131995E-2</v>
      </c>
    </row>
    <row r="41" spans="1:10" ht="13.5" thickBot="1" x14ac:dyDescent="0.25">
      <c r="A41">
        <v>39</v>
      </c>
      <c r="B41" s="22" t="s">
        <v>19</v>
      </c>
      <c r="C41" s="7">
        <f t="shared" ca="1" si="0"/>
        <v>146599.58656010538</v>
      </c>
      <c r="D41" s="7">
        <f t="shared" ca="1" si="1"/>
        <v>-5.6779999999999999</v>
      </c>
      <c r="E41" s="30">
        <f t="shared" ca="1" si="2"/>
        <v>-1.5492540281270267E-4</v>
      </c>
    </row>
    <row r="42" spans="1:10" ht="13.5" thickBot="1" x14ac:dyDescent="0.25">
      <c r="A42">
        <v>40</v>
      </c>
    </row>
    <row r="43" spans="1:10" x14ac:dyDescent="0.2">
      <c r="A43">
        <v>41</v>
      </c>
      <c r="B43" s="9" t="s">
        <v>40</v>
      </c>
      <c r="C43" s="10">
        <f ca="1">MEDIAN(E4:E41)</f>
        <v>2.5422745498711201E-2</v>
      </c>
    </row>
    <row r="44" spans="1:10" ht="13.5" thickBot="1" x14ac:dyDescent="0.25">
      <c r="A44">
        <v>42</v>
      </c>
      <c r="B44" s="11" t="s">
        <v>39</v>
      </c>
      <c r="C44" s="12">
        <f ca="1">STDEV($E$4:$E$41)/2</f>
        <v>7.3641206920436214E-2</v>
      </c>
    </row>
    <row r="45" spans="1:10" ht="13.5" thickBot="1" x14ac:dyDescent="0.25">
      <c r="A45">
        <v>43</v>
      </c>
      <c r="B45" s="8" t="s">
        <v>41</v>
      </c>
      <c r="C45" s="13">
        <f ca="1">C43+C44</f>
        <v>9.9063952419147422E-2</v>
      </c>
    </row>
    <row r="46" spans="1:10" x14ac:dyDescent="0.2">
      <c r="A46">
        <v>44</v>
      </c>
    </row>
    <row r="47" spans="1:10" ht="15" x14ac:dyDescent="0.25">
      <c r="B47" s="14" t="s">
        <v>43</v>
      </c>
    </row>
    <row r="48" spans="1:10" ht="52.5" customHeight="1" x14ac:dyDescent="0.2">
      <c r="B48" s="47" t="s">
        <v>42</v>
      </c>
      <c r="C48" s="47"/>
      <c r="D48" s="47"/>
      <c r="E48" s="47"/>
      <c r="F48" s="47"/>
      <c r="G48" s="47"/>
      <c r="H48" s="47"/>
      <c r="I48" s="47"/>
      <c r="J48" s="47"/>
    </row>
    <row r="50" spans="2:2" x14ac:dyDescent="0.2">
      <c r="B50" s="15" t="s">
        <v>44</v>
      </c>
    </row>
  </sheetData>
  <mergeCells count="3">
    <mergeCell ref="B48:J48"/>
    <mergeCell ref="C3:E3"/>
    <mergeCell ref="B2:B3"/>
  </mergeCells>
  <phoneticPr fontId="0" type="noConversion"/>
  <conditionalFormatting sqref="E4:E41">
    <cfRule type="cellIs" dxfId="0" priority="1" operator="greaterThan">
      <formula>$C$45</formula>
    </cfRule>
    <cfRule type="iconSet" priority="2">
      <iconSet iconSet="3Symbols2">
        <cfvo type="percent" val="0"/>
        <cfvo type="percent" val="&quot;$C$45&quot;" gte="0"/>
        <cfvo type="percent" val="&quot;$C$45&quot;" gte="0"/>
      </iconSet>
    </cfRule>
  </conditionalFormatting>
  <dataValidations count="2">
    <dataValidation type="list" allowBlank="1" showInputMessage="1" showErrorMessage="1" sqref="C3">
      <formula1>Даты</formula1>
    </dataValidation>
    <dataValidation type="list" allowBlank="1" showInputMessage="1" showErrorMessage="1" sqref="M3">
      <formula1>месяцы</formula1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5"/>
  <sheetViews>
    <sheetView showZeros="0" workbookViewId="0">
      <pane xSplit="2" ySplit="2" topLeftCell="C3" activePane="bottomRight" state="frozen"/>
      <selection activeCell="AP9" sqref="AP9"/>
      <selection pane="topRight" activeCell="AP9" sqref="AP9"/>
      <selection pane="bottomLeft" activeCell="AP9" sqref="AP9"/>
      <selection pane="bottomRight" activeCell="G20" sqref="G20"/>
    </sheetView>
  </sheetViews>
  <sheetFormatPr defaultRowHeight="12.75" x14ac:dyDescent="0.2"/>
  <cols>
    <col min="1" max="1" width="4.28515625" customWidth="1"/>
    <col min="2" max="2" width="32" bestFit="1" customWidth="1"/>
    <col min="3" max="4" width="10.140625" customWidth="1"/>
    <col min="5" max="5" width="10.140625" bestFit="1" customWidth="1"/>
    <col min="6" max="16" width="10.140625" customWidth="1"/>
    <col min="17" max="21" width="10.140625" bestFit="1" customWidth="1"/>
  </cols>
  <sheetData>
    <row r="2" spans="1:21" x14ac:dyDescent="0.2">
      <c r="A2">
        <v>1</v>
      </c>
      <c r="C2">
        <v>41214</v>
      </c>
      <c r="D2">
        <v>41244</v>
      </c>
      <c r="E2">
        <v>41275</v>
      </c>
      <c r="F2">
        <v>41306</v>
      </c>
      <c r="G2">
        <v>41334</v>
      </c>
      <c r="H2">
        <v>41365</v>
      </c>
      <c r="I2">
        <v>41395</v>
      </c>
      <c r="J2">
        <v>41426</v>
      </c>
      <c r="K2">
        <v>41456</v>
      </c>
      <c r="L2">
        <v>41487</v>
      </c>
      <c r="M2">
        <v>41518</v>
      </c>
      <c r="N2">
        <v>41548</v>
      </c>
      <c r="O2">
        <v>41579</v>
      </c>
      <c r="P2">
        <v>41609</v>
      </c>
      <c r="Q2">
        <v>41640</v>
      </c>
      <c r="R2">
        <v>41671</v>
      </c>
      <c r="S2">
        <v>41699</v>
      </c>
      <c r="T2">
        <v>41730</v>
      </c>
      <c r="U2">
        <v>41760</v>
      </c>
    </row>
    <row r="3" spans="1:21" x14ac:dyDescent="0.2">
      <c r="A3">
        <v>2</v>
      </c>
      <c r="B3" t="s">
        <v>17</v>
      </c>
      <c r="C3">
        <f>IFERROR(СК!C3/к2!C3,0)</f>
        <v>39106.464419475655</v>
      </c>
      <c r="D3">
        <f>IFERROR(СК!D3/к2!D3,0)</f>
        <v>44793.432314410478</v>
      </c>
      <c r="E3">
        <f>IFERROR(СК!E3/к2!E3,0)</f>
        <v>44099.668067226892</v>
      </c>
      <c r="F3">
        <f>IFERROR(СК!F3/к2!F3,0)</f>
        <v>44682.171806167396</v>
      </c>
      <c r="G3">
        <f>IFERROR(СК!G3/к2!G3,0)</f>
        <v>50034.256157635464</v>
      </c>
      <c r="H3">
        <f>IFERROR(СК!H3/к2!H3,0)</f>
        <v>55497.962566844923</v>
      </c>
      <c r="I3">
        <f>IFERROR(СК!I3/к2!I3,0)</f>
        <v>58728.58378378379</v>
      </c>
      <c r="J3">
        <f>IFERROR(СК!J3/к2!J3,0)</f>
        <v>63558.089820359273</v>
      </c>
      <c r="K3">
        <f>IFERROR(СК!K3/к2!K3,0)</f>
        <v>73275.889700000014</v>
      </c>
      <c r="L3">
        <f>IFERROR(СК!L3/к2!L3,0)</f>
        <v>77387.894472361804</v>
      </c>
      <c r="M3">
        <f>IFERROR(СК!M3/к2!M3,0)</f>
        <v>73295.028846153844</v>
      </c>
      <c r="N3">
        <f>IFERROR(СК!N3/к2!N3,0)</f>
        <v>75722.401069518717</v>
      </c>
      <c r="O3">
        <f>IFERROR(СК!O3/к2!O3,0)</f>
        <v>78566.64444444445</v>
      </c>
      <c r="P3">
        <f>IFERROR(СК!P3/к2!P3,0)</f>
        <v>86849.905263157896</v>
      </c>
      <c r="Q3">
        <f>IFERROR(СК!Q3/к2!Q3,0)</f>
        <v>88749.930875576043</v>
      </c>
      <c r="R3">
        <f>IFERROR(СК!R3/к2!R3,0)</f>
        <v>91633.803827751195</v>
      </c>
      <c r="S3">
        <f>IFERROR(СК!S3/к2!S3,0)</f>
        <v>100887.3831775701</v>
      </c>
      <c r="T3">
        <f>IFERROR(СК!T3/к2!T3,0)</f>
        <v>103401.55188679245</v>
      </c>
    </row>
    <row r="4" spans="1:21" x14ac:dyDescent="0.2">
      <c r="A4">
        <v>3</v>
      </c>
      <c r="B4" t="s">
        <v>16</v>
      </c>
      <c r="C4">
        <f>IFERROR(СК!C4/к2!C4,0)</f>
        <v>72293.227777777778</v>
      </c>
      <c r="D4">
        <f>IFERROR(СК!D4/к2!D4,0)</f>
        <v>81767.065573770495</v>
      </c>
      <c r="E4">
        <f>IFERROR(СК!E4/к2!E4,0)</f>
        <v>84749.183333333334</v>
      </c>
      <c r="F4">
        <f>IFERROR(СК!F4/к2!F4,0)</f>
        <v>87333.656976744183</v>
      </c>
      <c r="G4">
        <f>IFERROR(СК!G4/к2!G4,0)</f>
        <v>94683.086956521744</v>
      </c>
      <c r="H4">
        <f>IFERROR(СК!H4/к2!H4,0)</f>
        <v>97446.833333333328</v>
      </c>
      <c r="I4">
        <f>IFERROR(СК!I4/к2!I4,0)</f>
        <v>101679.88</v>
      </c>
      <c r="J4">
        <f>IFERROR(СК!J4/к2!J4,0)</f>
        <v>117597.0076923077</v>
      </c>
      <c r="K4">
        <f>IFERROR(СК!K4/к2!K4,0)</f>
        <v>117935.486141</v>
      </c>
      <c r="L4">
        <f>IFERROR(СК!L4/к2!L4,0)</f>
        <v>127288.68918918919</v>
      </c>
      <c r="M4">
        <f>IFERROR(СК!M4/к2!M4,0)</f>
        <v>135577.64539007095</v>
      </c>
      <c r="N4">
        <f>IFERROR(СК!N4/к2!N4,0)</f>
        <v>148015.57251908397</v>
      </c>
      <c r="O4">
        <f>IFERROR(СК!O4/к2!O4,0)</f>
        <v>155089.98561151078</v>
      </c>
      <c r="P4">
        <f>IFERROR(СК!P4/к2!P4,0)</f>
        <v>166937.6976744186</v>
      </c>
      <c r="Q4">
        <f>IFERROR(СК!Q4/к2!Q4,0)</f>
        <v>167785.57480314962</v>
      </c>
      <c r="R4">
        <f>IFERROR(СК!R4/к2!R4,0)</f>
        <v>161875.92424242423</v>
      </c>
      <c r="S4">
        <f>IFERROR(СК!S4/к2!S4,0)</f>
        <v>172086.24999999997</v>
      </c>
      <c r="T4">
        <f>IFERROR(СК!T4/к2!T4,0)</f>
        <v>193963.04225352115</v>
      </c>
    </row>
    <row r="5" spans="1:21" x14ac:dyDescent="0.2">
      <c r="A5">
        <v>4</v>
      </c>
      <c r="B5" t="s">
        <v>15</v>
      </c>
      <c r="C5">
        <f>IFERROR(СК!C5/к2!C5,0)</f>
        <v>77442.3511111111</v>
      </c>
      <c r="D5">
        <f>IFERROR(СК!D5/к2!D5,0)</f>
        <v>81272.753424657538</v>
      </c>
      <c r="E5">
        <f>IFERROR(СК!E5/к2!E5,0)</f>
        <v>88037.444444444453</v>
      </c>
      <c r="F5">
        <f>IFERROR(СК!F5/к2!F5,0)</f>
        <v>92149.060301507532</v>
      </c>
      <c r="G5">
        <f>IFERROR(СК!G5/к2!G5,0)</f>
        <v>94424.914285714287</v>
      </c>
      <c r="H5">
        <f>IFERROR(СК!H5/к2!H5,0)</f>
        <v>102321.38043478259</v>
      </c>
      <c r="I5">
        <f>IFERROR(СК!I5/к2!I5,0)</f>
        <v>107641.48863636363</v>
      </c>
      <c r="J5">
        <f>IFERROR(СК!J5/к2!J5,0)</f>
        <v>107145.1843575419</v>
      </c>
      <c r="K5">
        <f>IFERROR(СК!K5/к2!K5,0)</f>
        <v>117839.731</v>
      </c>
      <c r="L5">
        <f>IFERROR(СК!L5/к2!L5,0)</f>
        <v>123611.76506024096</v>
      </c>
      <c r="M5">
        <f>IFERROR(СК!M5/к2!M5,0)</f>
        <v>128604.07975460122</v>
      </c>
      <c r="N5">
        <f>IFERROR(СК!N5/к2!N5,0)</f>
        <v>122780.78735632185</v>
      </c>
      <c r="O5">
        <f>IFERROR(СК!O5/к2!O5,0)</f>
        <v>126298.46198830409</v>
      </c>
      <c r="P5">
        <f>IFERROR(СК!P5/к2!P5,0)</f>
        <v>130619.77976190475</v>
      </c>
      <c r="Q5">
        <f>IFERROR(СК!Q5/к2!Q5,0)</f>
        <v>140838.62025316455</v>
      </c>
      <c r="R5">
        <f>IFERROR(СК!R5/к2!R5,0)</f>
        <v>143860.01910828025</v>
      </c>
      <c r="S5">
        <f>IFERROR(СК!S5/к2!S5,0)</f>
        <v>151868.03804347827</v>
      </c>
      <c r="T5">
        <f>IFERROR(СК!T5/к2!T5,0)</f>
        <v>170345.38922155689</v>
      </c>
    </row>
    <row r="6" spans="1:21" x14ac:dyDescent="0.2">
      <c r="A6">
        <v>5</v>
      </c>
      <c r="B6" t="s">
        <v>23</v>
      </c>
      <c r="C6">
        <f>IFERROR(СК!C6/к2!C6,0)</f>
        <v>18112.006688963211</v>
      </c>
      <c r="D6">
        <f>IFERROR(СК!D6/к2!D6,0)</f>
        <v>20292.957642725596</v>
      </c>
      <c r="E6">
        <f>IFERROR(СК!E6/к2!E6,0)</f>
        <v>21114.998127340823</v>
      </c>
      <c r="F6">
        <f>IFERROR(СК!F6/к2!F6,0)</f>
        <v>19632.00690846287</v>
      </c>
      <c r="G6">
        <f>IFERROR(СК!G6/к2!G6,0)</f>
        <v>20379.48561151079</v>
      </c>
      <c r="H6">
        <f>IFERROR(СК!H6/к2!H6,0)</f>
        <v>20306.441016333938</v>
      </c>
      <c r="I6">
        <f>IFERROR(СК!I6/к2!I6,0)</f>
        <v>21613.248062015504</v>
      </c>
      <c r="J6">
        <f>IFERROR(СК!J6/к2!J6,0)</f>
        <v>21227.074427480915</v>
      </c>
      <c r="K6">
        <f>IFERROR(СК!K6/к2!K6,0)</f>
        <v>29788.760000000002</v>
      </c>
      <c r="L6">
        <f>IFERROR(СК!L6/к2!L6,0)</f>
        <v>23685.335877862595</v>
      </c>
      <c r="M6">
        <f>IFERROR(СК!M6/к2!M6,0)</f>
        <v>22697.556159420288</v>
      </c>
      <c r="N6">
        <f>IFERROR(СК!N6/к2!N6,0)</f>
        <v>22474.992551210427</v>
      </c>
      <c r="O6">
        <f>IFERROR(СК!O6/к2!O6,0)</f>
        <v>23837.241035856572</v>
      </c>
      <c r="P6">
        <f>IFERROR(СК!P6/к2!P6,0)</f>
        <v>23095.698076923079</v>
      </c>
      <c r="Q6">
        <f>IFERROR(СК!Q6/к2!Q6,0)</f>
        <v>22561.68809073724</v>
      </c>
      <c r="R6">
        <f>IFERROR(СК!R6/к2!R6,0)</f>
        <v>26292.439824945297</v>
      </c>
      <c r="S6">
        <f>IFERROR(СК!S6/к2!S6,0)</f>
        <v>26239.543610547666</v>
      </c>
      <c r="T6">
        <f>IFERROR(СК!T6/к2!T6,0)</f>
        <v>25895.008048289739</v>
      </c>
    </row>
    <row r="7" spans="1:21" x14ac:dyDescent="0.2">
      <c r="A7">
        <v>6</v>
      </c>
      <c r="B7" t="s">
        <v>5</v>
      </c>
      <c r="C7">
        <f>IFERROR(СК!C7/к2!C7,0)</f>
        <v>498288.4303030303</v>
      </c>
      <c r="D7">
        <f>IFERROR(СК!D7/к2!D7,0)</f>
        <v>510187.13939393935</v>
      </c>
      <c r="E7">
        <f>IFERROR(СК!E7/к2!E7,0)</f>
        <v>552131.10828025476</v>
      </c>
      <c r="F7">
        <f>IFERROR(СК!F7/к2!F7,0)</f>
        <v>558721.62962962955</v>
      </c>
      <c r="G7">
        <f>IFERROR(СК!G7/к2!G7,0)</f>
        <v>564473.56969696959</v>
      </c>
      <c r="H7">
        <f>IFERROR(СК!H7/к2!H7,0)</f>
        <v>569395.40697674418</v>
      </c>
      <c r="I7">
        <f>IFERROR(СК!I7/к2!I7,0)</f>
        <v>584872.91764705873</v>
      </c>
      <c r="J7">
        <f>IFERROR(СК!J7/к2!J7,0)</f>
        <v>626322.9352517986</v>
      </c>
      <c r="K7">
        <f>IFERROR(СК!K7/к2!K7,0)</f>
        <v>651729.68729999999</v>
      </c>
      <c r="L7">
        <f>IFERROR(СК!L7/к2!L7,0)</f>
        <v>572323.73548387096</v>
      </c>
      <c r="M7">
        <f>IFERROR(СК!M7/к2!M7,0)</f>
        <v>597629.43195266265</v>
      </c>
      <c r="N7">
        <f>IFERROR(СК!N7/к2!N7,0)</f>
        <v>605713.13690476189</v>
      </c>
      <c r="O7">
        <f>IFERROR(СК!O7/к2!O7,0)</f>
        <v>634870.74375000002</v>
      </c>
      <c r="P7">
        <f>IFERROR(СК!P7/к2!P7,0)</f>
        <v>645341.3081761006</v>
      </c>
      <c r="Q7">
        <f>IFERROR(СК!Q7/к2!Q7,0)</f>
        <v>694081.61904761917</v>
      </c>
      <c r="R7">
        <f>IFERROR(СК!R7/к2!R7,0)</f>
        <v>704044.42073170736</v>
      </c>
      <c r="S7">
        <f>IFERROR(СК!S7/к2!S7,0)</f>
        <v>708135.96273291926</v>
      </c>
      <c r="T7">
        <f>IFERROR(СК!T7/к2!T7,0)</f>
        <v>850794.53846153861</v>
      </c>
    </row>
    <row r="8" spans="1:21" x14ac:dyDescent="0.2">
      <c r="A8">
        <v>7</v>
      </c>
      <c r="B8" t="s">
        <v>33</v>
      </c>
      <c r="C8">
        <f>IFERROR(СК!C8/к2!C8,0)</f>
        <v>8816.7243346007599</v>
      </c>
      <c r="D8">
        <f>IFERROR(СК!D8/к2!D8,0)</f>
        <v>8676.8539325842685</v>
      </c>
      <c r="E8">
        <f>IFERROR(СК!E8/к2!E8,0)</f>
        <v>10982.325174825177</v>
      </c>
      <c r="F8">
        <f>IFERROR(СК!F8/к2!F8,0)</f>
        <v>11798.489681050656</v>
      </c>
      <c r="G8">
        <f>IFERROR(СК!G8/к2!G8,0)</f>
        <v>12608.18064516129</v>
      </c>
      <c r="H8">
        <f>IFERROR(СК!H8/к2!H8,0)</f>
        <v>14385.86274509804</v>
      </c>
      <c r="I8">
        <f>IFERROR(СК!I8/к2!I8,0)</f>
        <v>14175.06779661017</v>
      </c>
      <c r="J8">
        <f>IFERROR(СК!J8/к2!J8,0)</f>
        <v>13738.723255813953</v>
      </c>
      <c r="K8">
        <f>IFERROR(СК!K8/к2!K8,0)</f>
        <v>15535.073</v>
      </c>
      <c r="L8">
        <f>IFERROR(СК!L8/к2!L8,0)</f>
        <v>17672.223214285714</v>
      </c>
      <c r="M8">
        <f>IFERROR(СК!M8/к2!M8,0)</f>
        <v>18815.460567823346</v>
      </c>
      <c r="N8">
        <f>IFERROR(СК!N8/к2!N8,0)</f>
        <v>23011.535564853555</v>
      </c>
      <c r="O8">
        <f>IFERROR(СК!O8/к2!O8,0)</f>
        <v>24630.026785714286</v>
      </c>
      <c r="P8">
        <f>IFERROR(СК!P8/к2!P8,0)</f>
        <v>28519.025510204083</v>
      </c>
      <c r="Q8">
        <f>IFERROR(СК!Q8/к2!Q8,0)</f>
        <v>29424.26923076923</v>
      </c>
      <c r="R8">
        <f>IFERROR(СК!R8/к2!R8,0)</f>
        <v>34630.026315789473</v>
      </c>
      <c r="S8">
        <f>IFERROR(СК!S8/к2!S8,0)</f>
        <v>37824.243902439026</v>
      </c>
      <c r="T8">
        <f>IFERROR(СК!T8/к2!T8,0)</f>
        <v>50361.422764227646</v>
      </c>
    </row>
    <row r="9" spans="1:21" x14ac:dyDescent="0.2">
      <c r="A9">
        <v>8</v>
      </c>
      <c r="B9" t="s">
        <v>12</v>
      </c>
      <c r="C9">
        <f>IFERROR(СК!C9/к2!C9,0)</f>
        <v>460767.29255319148</v>
      </c>
      <c r="D9">
        <f>IFERROR(СК!D9/к2!D9,0)</f>
        <v>470958.91534391535</v>
      </c>
      <c r="E9">
        <f>IFERROR(СК!E9/к2!E9,0)</f>
        <v>480645.74603174604</v>
      </c>
      <c r="F9">
        <f>IFERROR(СК!F9/к2!F9,0)</f>
        <v>480884.20855614968</v>
      </c>
      <c r="G9">
        <f>IFERROR(СК!G9/к2!G9,0)</f>
        <v>488416.52972972975</v>
      </c>
      <c r="H9">
        <f>IFERROR(СК!H9/к2!H9,0)</f>
        <v>486144.65053763438</v>
      </c>
      <c r="I9">
        <f>IFERROR(СК!I9/к2!I9,0)</f>
        <v>489201.06629834254</v>
      </c>
      <c r="J9">
        <f>IFERROR(СК!J9/к2!J9,0)</f>
        <v>498862.76136363641</v>
      </c>
      <c r="K9">
        <f>IFERROR(СК!K9/к2!K9,0)</f>
        <v>521205.62299999996</v>
      </c>
      <c r="L9">
        <f>IFERROR(СК!L9/к2!L9,0)</f>
        <v>453368.33333333331</v>
      </c>
      <c r="M9">
        <f>IFERROR(СК!M9/к2!M9,0)</f>
        <v>452273.25384615385</v>
      </c>
      <c r="N9">
        <f>IFERROR(СК!N9/к2!N9,0)</f>
        <v>436646.17910447763</v>
      </c>
      <c r="O9">
        <f>IFERROR(СК!O9/к2!O9,0)</f>
        <v>431831.18181818182</v>
      </c>
      <c r="P9">
        <f>IFERROR(СК!P9/к2!P9,0)</f>
        <v>417572.76086956519</v>
      </c>
      <c r="Q9">
        <f>IFERROR(СК!Q9/к2!Q9,0)</f>
        <v>389451.8523489933</v>
      </c>
      <c r="R9">
        <f>IFERROR(СК!R9/к2!R9,0)</f>
        <v>382651.61313868611</v>
      </c>
      <c r="S9">
        <f>IFERROR(СК!S9/к2!S9,0)</f>
        <v>407000.61206896551</v>
      </c>
      <c r="T9">
        <f>IFERROR(СК!T9/к2!T9,0)</f>
        <v>0</v>
      </c>
    </row>
    <row r="10" spans="1:21" x14ac:dyDescent="0.2">
      <c r="A10">
        <v>9</v>
      </c>
      <c r="B10" t="s">
        <v>8</v>
      </c>
      <c r="C10">
        <f>IFERROR(СК!C10/к2!C10,0)</f>
        <v>876608.09420289844</v>
      </c>
      <c r="D10">
        <f>IFERROR(СК!D10/к2!D10,0)</f>
        <v>822692.42857142864</v>
      </c>
      <c r="E10">
        <f>IFERROR(СК!E10/к2!E10,0)</f>
        <v>775932.85616438359</v>
      </c>
      <c r="F10">
        <f>IFERROR(СК!F10/к2!F10,0)</f>
        <v>705165.30624999991</v>
      </c>
      <c r="G10">
        <f>IFERROR(СК!G10/к2!G10,0)</f>
        <v>708054.8</v>
      </c>
      <c r="H10">
        <f>IFERROR(СК!H10/к2!H10,0)</f>
        <v>716787.21428571432</v>
      </c>
      <c r="I10">
        <f>IFERROR(СК!I10/к2!I10,0)</f>
        <v>686945.01886792458</v>
      </c>
      <c r="J10">
        <f>IFERROR(СК!J10/к2!J10,0)</f>
        <v>683409.34810126584</v>
      </c>
      <c r="K10">
        <f>IFERROR(СК!K10/к2!K10,0)</f>
        <v>681971.50100000005</v>
      </c>
      <c r="L10">
        <f>IFERROR(СК!L10/к2!L10,0)</f>
        <v>669392.71317829459</v>
      </c>
      <c r="M10">
        <f>IFERROR(СК!M10/к2!M10,0)</f>
        <v>654274.74242424243</v>
      </c>
      <c r="N10">
        <f>IFERROR(СК!N10/к2!N10,0)</f>
        <v>688204.1796875</v>
      </c>
      <c r="O10">
        <f>IFERROR(СК!O10/к2!O10,0)</f>
        <v>682492.49999999988</v>
      </c>
      <c r="P10">
        <f>IFERROR(СК!P10/к2!P10,0)</f>
        <v>639618.27737226267</v>
      </c>
      <c r="Q10">
        <f>IFERROR(СК!Q10/к2!Q10,0)</f>
        <v>672587.63358778623</v>
      </c>
      <c r="R10">
        <f>IFERROR(СК!R10/к2!R10,0)</f>
        <v>667501.00763358769</v>
      </c>
      <c r="S10">
        <f>IFERROR(СК!S10/к2!S10,0)</f>
        <v>700089.22222222225</v>
      </c>
      <c r="T10">
        <f>IFERROR(СК!T10/к2!T10,0)</f>
        <v>744162.125</v>
      </c>
    </row>
    <row r="11" spans="1:21" x14ac:dyDescent="0.2">
      <c r="A11">
        <v>10</v>
      </c>
      <c r="B11" t="s">
        <v>27</v>
      </c>
      <c r="C11">
        <f>IFERROR(СК!C11/к2!C11,0)</f>
        <v>25587.363414634146</v>
      </c>
      <c r="D11">
        <f>IFERROR(СК!D11/к2!D11,0)</f>
        <v>26310.830808080806</v>
      </c>
      <c r="E11">
        <f>IFERROR(СК!E11/к2!E11,0)</f>
        <v>29352.150837988826</v>
      </c>
      <c r="F11">
        <f>IFERROR(СК!F11/к2!F11,0)</f>
        <v>29332.935211267606</v>
      </c>
      <c r="G11">
        <f>IFERROR(СК!G11/к2!G11,0)</f>
        <v>31999.773700305806</v>
      </c>
      <c r="H11">
        <f>IFERROR(СК!H11/к2!H11,0)</f>
        <v>34115.267973856215</v>
      </c>
      <c r="I11">
        <f>IFERROR(СК!I11/к2!I11,0)</f>
        <v>35839.508650519034</v>
      </c>
      <c r="J11">
        <f>IFERROR(СК!J11/к2!J11,0)</f>
        <v>36721.992932862195</v>
      </c>
      <c r="K11">
        <f>IFERROR(СК!K11/к2!K11,0)</f>
        <v>38849.977999999996</v>
      </c>
      <c r="L11">
        <f>IFERROR(СК!L11/к2!L11,0)</f>
        <v>36814.37704918033</v>
      </c>
      <c r="M11">
        <f>IFERROR(СК!M11/к2!M11,0)</f>
        <v>38304.393220338985</v>
      </c>
      <c r="N11">
        <f>IFERROR(СК!N11/к2!N11,0)</f>
        <v>38980.92753623188</v>
      </c>
      <c r="O11">
        <f>IFERROR(СК!O11/к2!O11,0)</f>
        <v>40136.723247232469</v>
      </c>
      <c r="P11">
        <f>IFERROR(СК!P11/к2!P11,0)</f>
        <v>41355.516981132074</v>
      </c>
      <c r="Q11">
        <f>IFERROR(СК!Q11/к2!Q11,0)</f>
        <v>41297.069767441862</v>
      </c>
      <c r="R11">
        <f>IFERROR(СК!R11/к2!R11,0)</f>
        <v>43096.78</v>
      </c>
      <c r="S11">
        <f>IFERROR(СК!S11/к2!S11,0)</f>
        <v>45014.367424242424</v>
      </c>
      <c r="T11">
        <f>IFERROR(СК!T11/к2!T11,0)</f>
        <v>51922.95813953488</v>
      </c>
    </row>
    <row r="12" spans="1:21" x14ac:dyDescent="0.2">
      <c r="A12">
        <v>11</v>
      </c>
      <c r="B12" t="s">
        <v>24</v>
      </c>
      <c r="C12">
        <f>IFERROR(СК!C12/к2!C12,0)</f>
        <v>44328.397260273974</v>
      </c>
      <c r="D12">
        <f>IFERROR(СК!D12/к2!D12,0)</f>
        <v>38010.828025477706</v>
      </c>
      <c r="E12">
        <f>IFERROR(СК!E12/к2!E12,0)</f>
        <v>36986.128048780491</v>
      </c>
      <c r="F12">
        <f>IFERROR(СК!F12/к2!F12,0)</f>
        <v>36648.871951219509</v>
      </c>
      <c r="G12">
        <f>IFERROR(СК!G12/к2!G12,0)</f>
        <v>39689.66891891892</v>
      </c>
      <c r="H12">
        <f>IFERROR(СК!H12/к2!H12,0)</f>
        <v>38530.960526315794</v>
      </c>
      <c r="I12">
        <f>IFERROR(СК!I12/к2!I12,0)</f>
        <v>39220.725490196077</v>
      </c>
      <c r="J12">
        <f>IFERROR(СК!J12/к2!J12,0)</f>
        <v>36978.386904761901</v>
      </c>
      <c r="K12">
        <f>IFERROR(СК!K12/к2!K12,0)</f>
        <v>38633.567899999995</v>
      </c>
      <c r="L12">
        <f>IFERROR(СК!L12/к2!L12,0)</f>
        <v>38469.37837837838</v>
      </c>
      <c r="M12">
        <f>IFERROR(СК!M12/к2!M12,0)</f>
        <v>40521.994318181823</v>
      </c>
      <c r="N12">
        <f>IFERROR(СК!N12/к2!N12,0)</f>
        <v>41660.526315789466</v>
      </c>
      <c r="O12">
        <f>IFERROR(СК!O12/к2!O12,0)</f>
        <v>44554.627329192546</v>
      </c>
      <c r="P12">
        <f>IFERROR(СК!P12/к2!P12,0)</f>
        <v>53137.619718309863</v>
      </c>
      <c r="Q12">
        <f>IFERROR(СК!Q12/к2!Q12,0)</f>
        <v>51964.926724137928</v>
      </c>
      <c r="R12">
        <f>IFERROR(СК!R12/к2!R12,0)</f>
        <v>57302.599056603773</v>
      </c>
      <c r="S12">
        <f>IFERROR(СК!S12/к2!S12,0)</f>
        <v>64263.259067357511</v>
      </c>
      <c r="T12">
        <f>IFERROR(СК!T12/к2!T12,0)</f>
        <v>77142.060606060608</v>
      </c>
    </row>
    <row r="13" spans="1:21" x14ac:dyDescent="0.2">
      <c r="A13">
        <v>12</v>
      </c>
      <c r="B13" t="s">
        <v>29</v>
      </c>
      <c r="C13">
        <f>IFERROR(СК!C13/к2!C13,0)</f>
        <v>15303.31510791367</v>
      </c>
      <c r="D13">
        <f>IFERROR(СК!D13/к2!D13,0)</f>
        <v>16448.003105590062</v>
      </c>
      <c r="E13">
        <f>IFERROR(СК!E13/к2!E13,0)</f>
        <v>16115.103975535169</v>
      </c>
      <c r="F13">
        <f>IFERROR(СК!F13/к2!F13,0)</f>
        <v>18268.82179930796</v>
      </c>
      <c r="G13">
        <f>IFERROR(СК!G13/к2!G13,0)</f>
        <v>18298.38581314879</v>
      </c>
      <c r="H13">
        <f>IFERROR(СК!H13/к2!H13,0)</f>
        <v>16838.48705501618</v>
      </c>
      <c r="I13">
        <f>IFERROR(СК!I13/к2!I13,0)</f>
        <v>18221.56042031524</v>
      </c>
      <c r="J13">
        <f>IFERROR(СК!J13/к2!J13,0)</f>
        <v>19131.944043321299</v>
      </c>
      <c r="K13">
        <f>IFERROR(СК!K13/к2!K13,0)</f>
        <v>20154.195999999996</v>
      </c>
      <c r="L13">
        <f>IFERROR(СК!L13/к2!L13,0)</f>
        <v>21428.026465028353</v>
      </c>
      <c r="M13">
        <f>IFERROR(СК!M13/к2!M13,0)</f>
        <v>23109.439918533608</v>
      </c>
      <c r="N13">
        <f>IFERROR(СК!N13/к2!N13,0)</f>
        <v>22053.260780287474</v>
      </c>
      <c r="O13">
        <f>IFERROR(СК!O13/к2!O13,0)</f>
        <v>22900.622881355932</v>
      </c>
      <c r="P13">
        <f>IFERROR(СК!P13/к2!P13,0)</f>
        <v>22617.337500000001</v>
      </c>
      <c r="Q13">
        <f>IFERROR(СК!Q13/к2!Q13,0)</f>
        <v>25878.358851674642</v>
      </c>
      <c r="R13">
        <f>IFERROR(СК!R13/к2!R13,0)</f>
        <v>25820.923809523811</v>
      </c>
      <c r="S13">
        <f>IFERROR(СК!S13/к2!S13,0)</f>
        <v>25210.809628008752</v>
      </c>
      <c r="T13">
        <f>IFERROR(СК!T13/к2!T13,0)</f>
        <v>25477.503340757237</v>
      </c>
    </row>
    <row r="14" spans="1:21" x14ac:dyDescent="0.2">
      <c r="A14">
        <v>13</v>
      </c>
      <c r="B14" t="s">
        <v>2</v>
      </c>
      <c r="C14">
        <f>IFERROR(СК!C14/к2!C14,0)</f>
        <v>0</v>
      </c>
      <c r="D14">
        <f>IFERROR(СК!D14/к2!D14,0)</f>
        <v>0</v>
      </c>
      <c r="E14">
        <f>IFERROR(СК!E14/к2!E14,0)</f>
        <v>918275.58227848099</v>
      </c>
      <c r="F14">
        <f>IFERROR(СК!F14/к2!F14,0)</f>
        <v>927544.54471544723</v>
      </c>
      <c r="G14">
        <f>IFERROR(СК!G14/к2!G14,0)</f>
        <v>951170.22357723583</v>
      </c>
      <c r="H14">
        <f>IFERROR(СК!H14/к2!H14,0)</f>
        <v>937365.17054263561</v>
      </c>
      <c r="I14">
        <f>IFERROR(СК!I14/к2!I14,0)</f>
        <v>942328.39688715944</v>
      </c>
      <c r="J14">
        <f>IFERROR(СК!J14/к2!J14,0)</f>
        <v>934262.62645914394</v>
      </c>
      <c r="K14">
        <f>IFERROR(СК!K14/к2!K14,0)</f>
        <v>928157.82591093122</v>
      </c>
      <c r="L14">
        <f>IFERROR(СК!L14/к2!L14,0)</f>
        <v>860333.70676691725</v>
      </c>
      <c r="M14">
        <f>IFERROR(СК!M14/к2!M14,0)</f>
        <v>845431.35018050531</v>
      </c>
      <c r="N14">
        <f>IFERROR(СК!N14/к2!N14,0)</f>
        <v>847496.37545126351</v>
      </c>
      <c r="O14">
        <f>IFERROR(СК!O14/к2!O14,0)</f>
        <v>852489.0860215053</v>
      </c>
      <c r="P14">
        <f>IFERROR(СК!P14/к2!P14,0)</f>
        <v>864403.81318681315</v>
      </c>
      <c r="Q14">
        <f>IFERROR(СК!Q14/к2!Q14,0)</f>
        <v>856529.21299638983</v>
      </c>
      <c r="R14">
        <f>IFERROR(СК!R14/к2!R14,0)</f>
        <v>908058.14122137404</v>
      </c>
      <c r="S14">
        <f>IFERROR(СК!S14/к2!S14,0)</f>
        <v>961794.96078431373</v>
      </c>
      <c r="T14">
        <f>IFERROR(СК!T14/к2!T14,0)</f>
        <v>990713.57851239666</v>
      </c>
    </row>
    <row r="15" spans="1:21" x14ac:dyDescent="0.2">
      <c r="A15">
        <v>14</v>
      </c>
      <c r="B15" t="s">
        <v>4</v>
      </c>
      <c r="C15">
        <f>IFERROR(СК!C15/к2!C15,0)</f>
        <v>997872.55395683448</v>
      </c>
      <c r="D15">
        <f>IFERROR(СК!D15/к2!D15,0)</f>
        <v>988451.26428571413</v>
      </c>
      <c r="E15">
        <f>IFERROR(СК!E15/к2!E15,0)</f>
        <v>995637.49275362305</v>
      </c>
      <c r="F15">
        <f>IFERROR(СК!F15/к2!F15,0)</f>
        <v>924955.42953020136</v>
      </c>
      <c r="G15">
        <f>IFERROR(СК!G15/к2!G15,0)</f>
        <v>979573.68085106392</v>
      </c>
      <c r="H15">
        <f>IFERROR(СК!H15/к2!H15,0)</f>
        <v>978973.11347517744</v>
      </c>
      <c r="I15">
        <f>IFERROR(СК!I15/к2!I15,0)</f>
        <v>985308.19424460432</v>
      </c>
      <c r="J15">
        <f>IFERROR(СК!J15/к2!J15,0)</f>
        <v>986163.86428571411</v>
      </c>
      <c r="K15">
        <f>IFERROR(СК!K15/к2!K15,0)</f>
        <v>979925.1985815604</v>
      </c>
      <c r="L15">
        <f>IFERROR(СК!L15/к2!L15,0)</f>
        <v>945792.85430463578</v>
      </c>
      <c r="M15">
        <f>IFERROR(СК!M15/к2!M15,0)</f>
        <v>949670.42</v>
      </c>
      <c r="N15">
        <f>IFERROR(СК!N15/к2!N15,0)</f>
        <v>944246.25827814569</v>
      </c>
      <c r="O15">
        <f>IFERROR(СК!O15/к2!O15,0)</f>
        <v>954151.16</v>
      </c>
      <c r="P15">
        <f>IFERROR(СК!P15/к2!P15,0)</f>
        <v>975626.93877551029</v>
      </c>
      <c r="Q15">
        <f>IFERROR(СК!Q15/к2!Q15,0)</f>
        <v>997873.4788732396</v>
      </c>
      <c r="R15">
        <f>IFERROR(СК!R15/к2!R15,0)</f>
        <v>973601.31506849313</v>
      </c>
      <c r="S15">
        <f>IFERROR(СК!S15/к2!S15,0)</f>
        <v>984714.19594594603</v>
      </c>
      <c r="T15">
        <f>IFERROR(СК!T15/к2!T15,0)</f>
        <v>1020867.5454545456</v>
      </c>
    </row>
    <row r="16" spans="1:21" x14ac:dyDescent="0.2">
      <c r="A16">
        <v>15</v>
      </c>
      <c r="B16" t="s">
        <v>25</v>
      </c>
      <c r="C16">
        <f>IFERROR(СК!C16/к2!C16,0)</f>
        <v>8157.585723815876</v>
      </c>
      <c r="D16">
        <f>IFERROR(СК!D16/к2!D16,0)</f>
        <v>8094.6850282485884</v>
      </c>
      <c r="E16">
        <f>IFERROR(СК!E16/к2!E16,0)</f>
        <v>9382.1146601146593</v>
      </c>
      <c r="F16">
        <f>IFERROR(СК!F16/к2!F16,0)</f>
        <v>6240.727722772277</v>
      </c>
      <c r="G16">
        <f>IFERROR(СК!G16/к2!G16,0)</f>
        <v>6322.3679508654386</v>
      </c>
      <c r="H16">
        <f>IFERROR(СК!H16/к2!H16,0)</f>
        <v>5995.8562334217504</v>
      </c>
      <c r="I16">
        <f>IFERROR(СК!I16/к2!I16,0)</f>
        <v>6019.6862640299305</v>
      </c>
      <c r="J16">
        <f>IFERROR(СК!J16/к2!J16,0)</f>
        <v>6095.8641774891767</v>
      </c>
      <c r="K16">
        <f>IFERROR(СК!K16/к2!K16,0)</f>
        <v>8011.7009999999991</v>
      </c>
      <c r="L16">
        <f>IFERROR(СК!L16/к2!L16,0)</f>
        <v>9534.5193798449618</v>
      </c>
      <c r="M16">
        <f>IFERROR(СК!M16/к2!M16,0)</f>
        <v>9899.1560740144796</v>
      </c>
      <c r="N16">
        <f>IFERROR(СК!N16/к2!N16,0)</f>
        <v>9943.3952299829652</v>
      </c>
      <c r="O16">
        <f>IFERROR(СК!O16/к2!O16,0)</f>
        <v>10105.807093425607</v>
      </c>
      <c r="P16">
        <f>IFERROR(СК!P16/к2!P16,0)</f>
        <v>10165.851174934725</v>
      </c>
      <c r="Q16">
        <f>IFERROR(СК!Q16/к2!Q16,0)</f>
        <v>10281.253784505789</v>
      </c>
      <c r="R16">
        <f>IFERROR(СК!R16/к2!R16,0)</f>
        <v>10713.985253456221</v>
      </c>
      <c r="S16">
        <f>IFERROR(СК!S16/к2!S16,0)</f>
        <v>10003.108239095314</v>
      </c>
      <c r="T16">
        <f>IFERROR(СК!T16/к2!T16,0)</f>
        <v>10627.617823479006</v>
      </c>
    </row>
    <row r="17" spans="1:20" x14ac:dyDescent="0.2">
      <c r="A17">
        <v>16</v>
      </c>
      <c r="B17" t="s">
        <v>21</v>
      </c>
      <c r="C17">
        <f>IFERROR(СК!C17/к2!C17,0)</f>
        <v>50437.168384879733</v>
      </c>
      <c r="D17">
        <f>IFERROR(СК!D17/к2!D17,0)</f>
        <v>63261.05957446809</v>
      </c>
      <c r="E17">
        <f>IFERROR(СК!E17/к2!E17,0)</f>
        <v>60914.781746031746</v>
      </c>
      <c r="F17">
        <f>IFERROR(СК!F17/к2!F17,0)</f>
        <v>64848.243697478996</v>
      </c>
      <c r="G17">
        <f>IFERROR(СК!G17/к2!G17,0)</f>
        <v>64716.983263598333</v>
      </c>
      <c r="H17">
        <f>IFERROR(СК!H17/к2!H17,0)</f>
        <v>71467.380733944956</v>
      </c>
      <c r="I17">
        <f>IFERROR(СК!I17/к2!I17,0)</f>
        <v>65901.096638655465</v>
      </c>
      <c r="J17">
        <f>IFERROR(СК!J17/к2!J17,0)</f>
        <v>68240.402597402586</v>
      </c>
      <c r="K17">
        <f>IFERROR(СК!K17/к2!K17,0)</f>
        <v>62180.968992248061</v>
      </c>
      <c r="L17">
        <f>IFERROR(СК!L17/к2!L17,0)</f>
        <v>66255.5</v>
      </c>
      <c r="M17">
        <f>IFERROR(СК!M17/к2!M17,0)</f>
        <v>56438.848797250866</v>
      </c>
      <c r="N17">
        <f>IFERROR(СК!N17/к2!N17,0)</f>
        <v>53264.118589743586</v>
      </c>
      <c r="O17">
        <f>IFERROR(СК!O17/к2!O17,0)</f>
        <v>45567.783197831974</v>
      </c>
      <c r="P17">
        <f>IFERROR(СК!P17/к2!P17,0)</f>
        <v>36063.490364025696</v>
      </c>
      <c r="Q17">
        <f>IFERROR(СК!Q17/к2!Q17,0)</f>
        <v>33320.700787401576</v>
      </c>
      <c r="R17">
        <f>IFERROR(СК!R17/к2!R17,0)</f>
        <v>34814.934291581107</v>
      </c>
      <c r="S17">
        <f>IFERROR(СК!S17/к2!S17,0)</f>
        <v>26829.692052980132</v>
      </c>
      <c r="T17">
        <f>IFERROR(СК!T17/к2!T17,0)</f>
        <v>41701.768115942032</v>
      </c>
    </row>
    <row r="18" spans="1:20" x14ac:dyDescent="0.2">
      <c r="A18">
        <v>17</v>
      </c>
      <c r="B18" t="s">
        <v>14</v>
      </c>
      <c r="C18">
        <f>IFERROR(СК!C18/к2!C18,0)</f>
        <v>117962.02439024391</v>
      </c>
      <c r="D18">
        <f>IFERROR(СК!D18/к2!D18,0)</f>
        <v>130229.97727272728</v>
      </c>
      <c r="E18">
        <f>IFERROR(СК!E18/к2!E18,0)</f>
        <v>128406.97267759562</v>
      </c>
      <c r="F18">
        <f>IFERROR(СК!F18/к2!F18,0)</f>
        <v>124509.43589743589</v>
      </c>
      <c r="G18">
        <f>IFERROR(СК!G18/к2!G18,0)</f>
        <v>123014.83980582525</v>
      </c>
      <c r="H18">
        <f>IFERROR(СК!H18/к2!H18,0)</f>
        <v>131599.69230769228</v>
      </c>
      <c r="I18">
        <f>IFERROR(СК!I18/к2!I18,0)</f>
        <v>140672.83425414364</v>
      </c>
      <c r="J18">
        <f>IFERROR(СК!J18/к2!J18,0)</f>
        <v>137650.15104166669</v>
      </c>
      <c r="K18">
        <f>IFERROR(СК!K18/к2!K18,0)</f>
        <v>146052.38260000001</v>
      </c>
      <c r="L18">
        <f>IFERROR(СК!L18/к2!L18,0)</f>
        <v>159442.13736263738</v>
      </c>
      <c r="M18">
        <f>IFERROR(СК!M18/к2!M18,0)</f>
        <v>160462.56043956045</v>
      </c>
      <c r="N18">
        <f>IFERROR(СК!N18/к2!N18,0)</f>
        <v>148058.9411764706</v>
      </c>
      <c r="O18">
        <f>IFERROR(СК!O18/к2!O18,0)</f>
        <v>159421.091954023</v>
      </c>
      <c r="P18">
        <f>IFERROR(СК!P18/к2!P18,0)</f>
        <v>162694.50581395352</v>
      </c>
      <c r="Q18">
        <f>IFERROR(СК!Q18/к2!Q18,0)</f>
        <v>175122.64556962025</v>
      </c>
      <c r="R18">
        <f>IFERROR(СК!R18/к2!R18,0)</f>
        <v>187589.84105960265</v>
      </c>
      <c r="S18">
        <f>IFERROR(СК!S18/к2!S18,0)</f>
        <v>202952.92</v>
      </c>
      <c r="T18">
        <f>IFERROR(СК!T18/к2!T18,0)</f>
        <v>194208.07065217395</v>
      </c>
    </row>
    <row r="19" spans="1:20" x14ac:dyDescent="0.2">
      <c r="A19">
        <v>18</v>
      </c>
      <c r="B19" t="s">
        <v>20</v>
      </c>
      <c r="C19">
        <f>IFERROR(СК!C19/к2!C19,0)</f>
        <v>20376.510518934083</v>
      </c>
      <c r="D19">
        <f>IFERROR(СК!D19/к2!D19,0)</f>
        <v>36241.037128712873</v>
      </c>
      <c r="E19">
        <f>IFERROR(СК!E19/к2!E19,0)</f>
        <v>37848.035805626598</v>
      </c>
      <c r="F19">
        <f>IFERROR(СК!F19/к2!F19,0)</f>
        <v>39954.620320855618</v>
      </c>
      <c r="G19">
        <f>IFERROR(СК!G19/к2!G19,0)</f>
        <v>36234.798076923078</v>
      </c>
      <c r="H19">
        <f>IFERROR(СК!H19/к2!H19,0)</f>
        <v>38586.577215189871</v>
      </c>
      <c r="I19">
        <f>IFERROR(СК!I19/к2!I19,0)</f>
        <v>40927.880952380954</v>
      </c>
      <c r="J19">
        <f>IFERROR(СК!J19/к2!J19,0)</f>
        <v>40359.407216494845</v>
      </c>
      <c r="K19">
        <f>IFERROR(СК!K19/к2!K19,0)</f>
        <v>42419.09</v>
      </c>
      <c r="L19">
        <f>IFERROR(СК!L19/к2!L19,0)</f>
        <v>40202.638190954771</v>
      </c>
      <c r="M19">
        <f>IFERROR(СК!M19/к2!M19,0)</f>
        <v>39480.286063569685</v>
      </c>
      <c r="N19">
        <f>IFERROR(СК!N19/к2!N19,0)</f>
        <v>38136.357476635516</v>
      </c>
      <c r="O19">
        <f>IFERROR(СК!O19/к2!O19,0)</f>
        <v>30733.262172284645</v>
      </c>
      <c r="P19">
        <f>IFERROR(СК!P19/к2!P19,0)</f>
        <v>27294.690280065901</v>
      </c>
      <c r="Q19">
        <f>IFERROR(СК!Q19/к2!Q19,0)</f>
        <v>26628.474440894566</v>
      </c>
      <c r="R19">
        <f>IFERROR(СК!R19/к2!R19,0)</f>
        <v>24828.55621301775</v>
      </c>
      <c r="S19">
        <f>IFERROR(СК!S19/к2!S19,0)</f>
        <v>36902.362445414845</v>
      </c>
      <c r="T19">
        <f>IFERROR(СК!T19/к2!T19,0)</f>
        <v>31913.707635009308</v>
      </c>
    </row>
    <row r="20" spans="1:20" x14ac:dyDescent="0.2">
      <c r="A20">
        <v>19</v>
      </c>
      <c r="B20" t="s">
        <v>18</v>
      </c>
      <c r="C20">
        <f>IFERROR(СК!C20/к2!C20,0)</f>
        <v>11585.194677871148</v>
      </c>
      <c r="D20">
        <f>IFERROR(СК!D20/к2!D20,0)</f>
        <v>13119.009486166007</v>
      </c>
      <c r="E20">
        <f>IFERROR(СК!E20/к2!E20,0)</f>
        <v>13946.123218776193</v>
      </c>
      <c r="F20">
        <f>IFERROR(СК!F20/к2!F20,0)</f>
        <v>15416.667590027702</v>
      </c>
      <c r="G20">
        <f>IFERROR(СК!G20/к2!G20,0)</f>
        <v>16205.120038722169</v>
      </c>
      <c r="H20">
        <f>IFERROR(СК!H20/к2!H20,0)</f>
        <v>16654.362648221344</v>
      </c>
      <c r="I20">
        <f>IFERROR(СК!I20/к2!I20,0)</f>
        <v>16818.226640159046</v>
      </c>
      <c r="J20">
        <f>IFERROR(СК!J20/к2!J20,0)</f>
        <v>18737.554938956713</v>
      </c>
      <c r="K20">
        <f>IFERROR(СК!K20/к2!K20,0)</f>
        <v>19135.442999999999</v>
      </c>
      <c r="L20">
        <f>IFERROR(СК!L20/к2!L20,0)</f>
        <v>18822.872844827587</v>
      </c>
      <c r="M20">
        <f>IFERROR(СК!M20/к2!M20,0)</f>
        <v>17693.231621349449</v>
      </c>
      <c r="N20">
        <f>IFERROR(СК!N20/к2!N20,0)</f>
        <v>18055.519331243471</v>
      </c>
      <c r="O20">
        <f>IFERROR(СК!O20/к2!O20,0)</f>
        <v>22426.498714652953</v>
      </c>
      <c r="P20">
        <f>IFERROR(СК!P20/к2!P20,0)</f>
        <v>22517.731707317071</v>
      </c>
      <c r="Q20">
        <f>IFERROR(СК!Q20/к2!Q20,0)</f>
        <v>22553.398457583549</v>
      </c>
      <c r="R20">
        <f>IFERROR(СК!R20/к2!R20,0)</f>
        <v>23172.963157894737</v>
      </c>
      <c r="S20">
        <f>IFERROR(СК!S20/к2!S20,0)</f>
        <v>23856.040522875817</v>
      </c>
      <c r="T20">
        <f>IFERROR(СК!T20/к2!T20,0)</f>
        <v>24450.43124165554</v>
      </c>
    </row>
    <row r="21" spans="1:20" x14ac:dyDescent="0.2">
      <c r="A21">
        <v>20</v>
      </c>
      <c r="B21" t="s">
        <v>34</v>
      </c>
      <c r="C21">
        <f>IFERROR(СК!C21/к2!C21,0)</f>
        <v>4835.6170921198664</v>
      </c>
      <c r="D21">
        <f>IFERROR(СК!D21/к2!D21,0)</f>
        <v>4914.0968468468463</v>
      </c>
      <c r="E21">
        <f>IFERROR(СК!E21/к2!E21,0)</f>
        <v>4917.6742338251979</v>
      </c>
      <c r="F21">
        <f>IFERROR(СК!F21/к2!F21,0)</f>
        <v>5019.2641291810842</v>
      </c>
      <c r="G21">
        <f>IFERROR(СК!G21/к2!G21,0)</f>
        <v>5346.5765877957656</v>
      </c>
      <c r="H21">
        <f>IFERROR(СК!H21/к2!H21,0)</f>
        <v>5433.9131513647644</v>
      </c>
      <c r="I21">
        <f>IFERROR(СК!I21/к2!I21,0)</f>
        <v>5358.9695121951218</v>
      </c>
      <c r="J21">
        <f>IFERROR(СК!J21/к2!J21,0)</f>
        <v>5465.2347826086952</v>
      </c>
      <c r="K21">
        <f>IFERROR(СК!K21/к2!K21,0)</f>
        <v>5341.6880000000001</v>
      </c>
      <c r="L21">
        <f>IFERROR(СК!L21/к2!L21,0)</f>
        <v>4849.0385026737958</v>
      </c>
      <c r="M21">
        <f>IFERROR(СК!M21/к2!M21,0)</f>
        <v>4896.7008639308851</v>
      </c>
      <c r="N21">
        <f>IFERROR(СК!N21/к2!N21,0)</f>
        <v>4873.4871794871788</v>
      </c>
      <c r="O21">
        <f>IFERROR(СК!O21/к2!O21,0)</f>
        <v>4828.8825995807128</v>
      </c>
      <c r="P21">
        <f>IFERROR(СК!P21/к2!P21,0)</f>
        <v>5150.1357063403775</v>
      </c>
      <c r="Q21">
        <f>IFERROR(СК!Q21/к2!Q21,0)</f>
        <v>5155.8117249154448</v>
      </c>
      <c r="R21">
        <f>IFERROR(СК!R21/к2!R21,0)</f>
        <v>5197.9467120181407</v>
      </c>
      <c r="S21">
        <f>IFERROR(СК!S21/к2!S21,0)</f>
        <v>5223.4949267192778</v>
      </c>
      <c r="T21">
        <f>IFERROR(СК!T21/к2!T21,0)</f>
        <v>5093.8251366120221</v>
      </c>
    </row>
    <row r="22" spans="1:20" x14ac:dyDescent="0.2">
      <c r="A22">
        <v>21</v>
      </c>
      <c r="B22" t="s">
        <v>35</v>
      </c>
      <c r="C22">
        <f>IFERROR(СК!C22/к2!C22,0)</f>
        <v>5452.4815668202764</v>
      </c>
      <c r="D22">
        <f>IFERROR(СК!D22/к2!D22,0)</f>
        <v>5436.6465116279069</v>
      </c>
      <c r="E22">
        <f>IFERROR(СК!E22/к2!E22,0)</f>
        <v>5189.7222222222226</v>
      </c>
      <c r="F22">
        <f>IFERROR(СК!F22/к2!F22,0)</f>
        <v>5184.2369614512472</v>
      </c>
      <c r="G22">
        <f>IFERROR(СК!G22/к2!G22,0)</f>
        <v>4653.7798165137619</v>
      </c>
      <c r="H22">
        <f>IFERROR(СК!H22/к2!H22,0)</f>
        <v>4873.2854100106506</v>
      </c>
      <c r="I22">
        <f>IFERROR(СК!I22/к2!I22,0)</f>
        <v>3978.6608695652176</v>
      </c>
      <c r="J22">
        <f>IFERROR(СК!J22/к2!J22,0)</f>
        <v>6287.635430038511</v>
      </c>
      <c r="K22">
        <f>IFERROR(СК!K22/к2!K22,0)</f>
        <v>11317.627</v>
      </c>
      <c r="L22">
        <f>IFERROR(СК!L22/к2!L22,0)</f>
        <v>10685.551578947368</v>
      </c>
      <c r="M22">
        <f>IFERROR(СК!M22/к2!M22,0)</f>
        <v>12426.165048543689</v>
      </c>
      <c r="N22">
        <f>IFERROR(СК!N22/к2!N22,0)</f>
        <v>7742.2768850432631</v>
      </c>
      <c r="O22">
        <f>IFERROR(СК!O22/к2!O22,0)</f>
        <v>11821.169590643276</v>
      </c>
      <c r="P22">
        <f>IFERROR(СК!P22/к2!P22,0)</f>
        <v>11879.331381733022</v>
      </c>
      <c r="Q22">
        <f>IFERROR(СК!Q22/к2!Q22,0)</f>
        <v>16838.505000000001</v>
      </c>
      <c r="R22">
        <f>IFERROR(СК!R22/к2!R22,0)</f>
        <v>14542.733905579398</v>
      </c>
      <c r="S22">
        <f>IFERROR(СК!S22/к2!S22,0)</f>
        <v>18988.33153153153</v>
      </c>
      <c r="T22">
        <f>IFERROR(СК!T22/к2!T22,0)</f>
        <v>22295.62970711297</v>
      </c>
    </row>
    <row r="23" spans="1:20" x14ac:dyDescent="0.2">
      <c r="A23">
        <v>22</v>
      </c>
      <c r="B23" t="s">
        <v>10</v>
      </c>
      <c r="C23">
        <f>IFERROR(СК!C23/к2!C23,0)</f>
        <v>433063.25599999999</v>
      </c>
      <c r="D23">
        <f>IFERROR(СК!D23/к2!D23,0)</f>
        <v>435099.99212598422</v>
      </c>
      <c r="E23">
        <f>IFERROR(СК!E23/к2!E23,0)</f>
        <v>431777.08461538458</v>
      </c>
      <c r="F23">
        <f>IFERROR(СК!F23/к2!F23,0)</f>
        <v>415798.19402985071</v>
      </c>
      <c r="G23">
        <f>IFERROR(СК!G23/к2!G23,0)</f>
        <v>427462.90697674413</v>
      </c>
      <c r="H23">
        <f>IFERROR(СК!H23/к2!H23,0)</f>
        <v>437308.69767441857</v>
      </c>
      <c r="I23">
        <f>IFERROR(СК!I23/к2!I23,0)</f>
        <v>454026.4692307692</v>
      </c>
      <c r="J23">
        <f>IFERROR(СК!J23/к2!J23,0)</f>
        <v>491905.56</v>
      </c>
      <c r="K23">
        <f>IFERROR(СК!K23/к2!K23,0)</f>
        <v>512829.58300000004</v>
      </c>
      <c r="L23">
        <f>IFERROR(СК!L23/к2!L23,0)</f>
        <v>470487.91304347821</v>
      </c>
      <c r="M23">
        <f>IFERROR(СК!M23/к2!M23,0)</f>
        <v>473828.381294964</v>
      </c>
      <c r="N23">
        <f>IFERROR(СК!N23/к2!N23,0)</f>
        <v>477184.51127819548</v>
      </c>
      <c r="O23">
        <f>IFERROR(СК!O23/к2!O23,0)</f>
        <v>485100.37012987008</v>
      </c>
      <c r="P23">
        <f>IFERROR(СК!P23/к2!P23,0)</f>
        <v>492852.54838709679</v>
      </c>
      <c r="Q23">
        <f>IFERROR(СК!Q23/к2!Q23,0)</f>
        <v>496347.55063291139</v>
      </c>
      <c r="R23">
        <f>IFERROR(СК!R23/к2!R23,0)</f>
        <v>496821.6540880503</v>
      </c>
      <c r="S23">
        <f>IFERROR(СК!S23/к2!S23,0)</f>
        <v>521739.38607594941</v>
      </c>
      <c r="T23">
        <f>IFERROR(СК!T23/к2!T23,0)</f>
        <v>574636.96527777775</v>
      </c>
    </row>
    <row r="24" spans="1:20" x14ac:dyDescent="0.2">
      <c r="A24">
        <v>23</v>
      </c>
      <c r="B24" t="s">
        <v>7</v>
      </c>
      <c r="C24">
        <f>IFERROR(СК!C24/к2!C24,0)</f>
        <v>107430.86906141367</v>
      </c>
      <c r="D24">
        <f>IFERROR(СК!D24/к2!D24,0)</f>
        <v>107412.28971962616</v>
      </c>
      <c r="E24">
        <f>IFERROR(СК!E24/к2!E24,0)</f>
        <v>114684.64400494436</v>
      </c>
      <c r="F24">
        <f>IFERROR(СК!F24/к2!F24,0)</f>
        <v>118261.59770114943</v>
      </c>
      <c r="G24">
        <f>IFERROR(СК!G24/к2!G24,0)</f>
        <v>107534.02662037038</v>
      </c>
      <c r="H24">
        <f>IFERROR(СК!H24/к2!H24,0)</f>
        <v>112146.948441247</v>
      </c>
      <c r="I24">
        <f>IFERROR(СК!I24/к2!I24,0)</f>
        <v>126341.7300531915</v>
      </c>
      <c r="J24">
        <f>IFERROR(СК!J24/к2!J24,0)</f>
        <v>122537.29948586118</v>
      </c>
      <c r="K24">
        <f>IFERROR(СК!K24/к2!K24,0)</f>
        <v>131129.6318</v>
      </c>
      <c r="L24">
        <f>IFERROR(СК!L24/к2!L24,0)</f>
        <v>121833.20733249051</v>
      </c>
      <c r="M24">
        <f>IFERROR(СК!M24/к2!M24,0)</f>
        <v>136261.4469589816</v>
      </c>
      <c r="N24">
        <f>IFERROR(СК!N24/к2!N24,0)</f>
        <v>136541.11283497885</v>
      </c>
      <c r="O24">
        <f>IFERROR(СК!O24/к2!O24,0)</f>
        <v>131338.85810810811</v>
      </c>
      <c r="P24">
        <f>IFERROR(СК!P24/к2!P24,0)</f>
        <v>152286.39280125196</v>
      </c>
      <c r="Q24">
        <f>IFERROR(СК!Q24/к2!Q24,0)</f>
        <v>153264.16431924884</v>
      </c>
      <c r="R24">
        <f>IFERROR(СК!R24/к2!R24,0)</f>
        <v>175004.18617021278</v>
      </c>
      <c r="S24">
        <f>IFERROR(СК!S24/к2!S24,0)</f>
        <v>182834.08502772643</v>
      </c>
      <c r="T24">
        <f>IFERROR(СК!T24/к2!T24,0)</f>
        <v>187953.85580524342</v>
      </c>
    </row>
    <row r="25" spans="1:20" x14ac:dyDescent="0.2">
      <c r="A25">
        <v>24</v>
      </c>
      <c r="B25" t="s">
        <v>30</v>
      </c>
      <c r="C25">
        <f>IFERROR(СК!C25/к2!C25,0)</f>
        <v>10634.32192513369</v>
      </c>
      <c r="D25">
        <f>IFERROR(СК!D25/к2!D25,0)</f>
        <v>10954.73152173913</v>
      </c>
      <c r="E25">
        <f>IFERROR(СК!E25/к2!E25,0)</f>
        <v>10014.55393586006</v>
      </c>
      <c r="F25">
        <f>IFERROR(СК!F25/к2!F25,0)</f>
        <v>10574.100202429148</v>
      </c>
      <c r="G25">
        <f>IFERROR(СК!G25/к2!G25,0)</f>
        <v>10801.401664932364</v>
      </c>
      <c r="H25">
        <f>IFERROR(СК!H25/к2!H25,0)</f>
        <v>11557.917121046892</v>
      </c>
      <c r="I25">
        <f>IFERROR(СК!I25/к2!I25,0)</f>
        <v>11113.131521739129</v>
      </c>
      <c r="J25">
        <f>IFERROR(СК!J25/к2!J25,0)</f>
        <v>11396.574916759157</v>
      </c>
      <c r="K25">
        <f>IFERROR(СК!K25/к2!K25,0)</f>
        <v>12041.742699999997</v>
      </c>
      <c r="L25">
        <f>IFERROR(СК!L25/к2!L25,0)</f>
        <v>12955.950819672131</v>
      </c>
      <c r="M25">
        <f>IFERROR(СК!M25/к2!M25,0)</f>
        <v>13018.790398126464</v>
      </c>
      <c r="N25">
        <f>IFERROR(СК!N25/к2!N25,0)</f>
        <v>12951.869718309859</v>
      </c>
      <c r="O25">
        <f>IFERROR(СК!O25/к2!O25,0)</f>
        <v>12916.220809248556</v>
      </c>
      <c r="P25">
        <f>IFERROR(СК!P25/к2!P25,0)</f>
        <v>12719.852233676977</v>
      </c>
      <c r="Q25">
        <f>IFERROR(СК!Q25/к2!Q25,0)</f>
        <v>12153.367324561403</v>
      </c>
      <c r="R25">
        <f>IFERROR(СК!R25/к2!R25,0)</f>
        <v>12300.88111111111</v>
      </c>
      <c r="S25">
        <f>IFERROR(СК!S25/к2!S25,0)</f>
        <v>13802.783882783882</v>
      </c>
      <c r="T25">
        <f>IFERROR(СК!T25/к2!T25,0)</f>
        <v>14677.10546875</v>
      </c>
    </row>
    <row r="26" spans="1:20" x14ac:dyDescent="0.2">
      <c r="A26">
        <v>25</v>
      </c>
      <c r="B26" t="s">
        <v>32</v>
      </c>
      <c r="C26">
        <f>IFERROR(СК!C26/к2!C26,0)</f>
        <v>11250.241379310344</v>
      </c>
      <c r="D26">
        <f>IFERROR(СК!D26/к2!D26,0)</f>
        <v>11836.378531073446</v>
      </c>
      <c r="E26">
        <f>IFERROR(СК!E26/к2!E26,0)</f>
        <v>13981.130841121496</v>
      </c>
      <c r="F26">
        <f>IFERROR(СК!F26/к2!F26,0)</f>
        <v>16518.459119496856</v>
      </c>
      <c r="G26">
        <f>IFERROR(СК!G26/к2!G26,0)</f>
        <v>15620.643387815748</v>
      </c>
      <c r="H26">
        <f>IFERROR(СК!H26/к2!H26,0)</f>
        <v>15534.565537555227</v>
      </c>
      <c r="I26">
        <f>IFERROR(СК!I26/к2!I26,0)</f>
        <v>12822.767835550183</v>
      </c>
      <c r="J26">
        <f>IFERROR(СК!J26/к2!J26,0)</f>
        <v>13464.012626262625</v>
      </c>
      <c r="K26">
        <f>IFERROR(СК!K26/к2!K26,0)</f>
        <v>11049.203000000001</v>
      </c>
      <c r="L26">
        <f>IFERROR(СК!L26/к2!L26,0)</f>
        <v>11042.466039707419</v>
      </c>
      <c r="M26">
        <f>IFERROR(СК!M26/к2!M26,0)</f>
        <v>10614.821821821823</v>
      </c>
      <c r="N26">
        <f>IFERROR(СК!N26/к2!N26,0)</f>
        <v>10281.698005698006</v>
      </c>
      <c r="O26">
        <f>IFERROR(СК!O26/к2!O26,0)</f>
        <v>9496.4715660542442</v>
      </c>
      <c r="P26">
        <f>IFERROR(СК!P26/к2!P26,0)</f>
        <v>8498.71875</v>
      </c>
      <c r="Q26">
        <f>IFERROR(СК!Q26/к2!Q26,0)</f>
        <v>10519.379942140791</v>
      </c>
      <c r="R26">
        <f>IFERROR(СК!R26/к2!R26,0)</f>
        <v>9344.2152006831766</v>
      </c>
      <c r="S26">
        <f>IFERROR(СК!S26/к2!S26,0)</f>
        <v>10637.042512077296</v>
      </c>
      <c r="T26">
        <f>IFERROR(СК!T26/к2!T26,0)</f>
        <v>11970.853579175704</v>
      </c>
    </row>
    <row r="27" spans="1:20" x14ac:dyDescent="0.2">
      <c r="A27">
        <v>26</v>
      </c>
      <c r="B27" t="s">
        <v>28</v>
      </c>
      <c r="C27">
        <f>IFERROR(СК!C27/к2!C27,0)</f>
        <v>85884.404580152666</v>
      </c>
      <c r="D27">
        <f>IFERROR(СК!D27/к2!D27,0)</f>
        <v>81924.623188405792</v>
      </c>
      <c r="E27">
        <f>IFERROR(СК!E27/к2!E27,0)</f>
        <v>82795.879699248122</v>
      </c>
      <c r="F27">
        <f>IFERROR(СК!F27/к2!F27,0)</f>
        <v>79880.618705035973</v>
      </c>
      <c r="G27">
        <f>IFERROR(СК!G27/к2!G27,0)</f>
        <v>79564.143884892081</v>
      </c>
      <c r="H27">
        <f>IFERROR(СК!H27/к2!H27,0)</f>
        <v>82100.191176470587</v>
      </c>
      <c r="I27">
        <f>IFERROR(СК!I27/к2!I27,0)</f>
        <v>83455.044776119408</v>
      </c>
      <c r="J27">
        <f>IFERROR(СК!J27/к2!J27,0)</f>
        <v>83080.757352941175</v>
      </c>
      <c r="K27">
        <f>IFERROR(СК!K27/к2!K27,0)</f>
        <v>80442.674799999993</v>
      </c>
      <c r="L27">
        <f>IFERROR(СК!L27/к2!L27,0)</f>
        <v>82686.021276595755</v>
      </c>
      <c r="M27">
        <f>IFERROR(СК!M27/к2!M27,0)</f>
        <v>82899.838028169019</v>
      </c>
      <c r="N27">
        <f>IFERROR(СК!N27/к2!N27,0)</f>
        <v>85453.759398496244</v>
      </c>
      <c r="O27">
        <f>IFERROR(СК!O27/к2!O27,0)</f>
        <v>87204.113636363632</v>
      </c>
      <c r="P27">
        <f>IFERROR(СК!P27/к2!P27,0)</f>
        <v>87589.862595419851</v>
      </c>
      <c r="Q27">
        <f>IFERROR(СК!Q27/к2!Q27,0)</f>
        <v>81055.475177304979</v>
      </c>
      <c r="R27">
        <f>IFERROR(СК!R27/к2!R27,0)</f>
        <v>81585.049645390085</v>
      </c>
      <c r="S27">
        <f>IFERROR(СК!S27/к2!S27,0)</f>
        <v>83311.733812949635</v>
      </c>
      <c r="T27">
        <f>IFERROR(СК!T27/к2!T27,0)</f>
        <v>80206.517482517491</v>
      </c>
    </row>
    <row r="28" spans="1:20" x14ac:dyDescent="0.2">
      <c r="A28">
        <v>27</v>
      </c>
      <c r="B28" t="s">
        <v>0</v>
      </c>
      <c r="C28">
        <f>IFERROR(СК!C28/к2!C28,0)</f>
        <v>2468431.15625</v>
      </c>
      <c r="D28">
        <f>IFERROR(СК!D28/к2!D28,0)</f>
        <v>2480716.6226415094</v>
      </c>
      <c r="E28">
        <f>IFERROR(СК!E28/к2!E28,0)</f>
        <v>2410461.111111111</v>
      </c>
      <c r="F28">
        <f>IFERROR(СК!F28/к2!F28,0)</f>
        <v>2426354.6549295774</v>
      </c>
      <c r="G28">
        <f>IFERROR(СК!G28/к2!G28,0)</f>
        <v>2373191.5120481928</v>
      </c>
      <c r="H28">
        <f>IFERROR(СК!H28/к2!H28,0)</f>
        <v>2376458.0727272728</v>
      </c>
      <c r="I28">
        <f>IFERROR(СК!I28/к2!I28,0)</f>
        <v>2392188.9030303028</v>
      </c>
      <c r="J28">
        <f>IFERROR(СК!J28/к2!J28,0)</f>
        <v>2411539.0303030303</v>
      </c>
      <c r="K28">
        <f>IFERROR(СК!K28/к2!K28,0)</f>
        <v>2391812.9268292682</v>
      </c>
      <c r="L28">
        <f>IFERROR(СК!L28/к2!L28,0)</f>
        <v>2443679.012195122</v>
      </c>
      <c r="M28">
        <f>IFERROR(СК!M28/к2!M28,0)</f>
        <v>2424236.4036144577</v>
      </c>
      <c r="N28">
        <f>IFERROR(СК!N28/к2!N28,0)</f>
        <v>2459134.8343558284</v>
      </c>
      <c r="O28">
        <f>IFERROR(СК!O28/к2!O28,0)</f>
        <v>2460476.8780487804</v>
      </c>
      <c r="P28">
        <f>IFERROR(СК!P28/к2!P28,0)</f>
        <v>2448333.0481927712</v>
      </c>
      <c r="Q28">
        <f>IFERROR(СК!Q28/к2!Q28,0)</f>
        <v>2428784.5652173911</v>
      </c>
      <c r="R28">
        <f>IFERROR(СК!R28/к2!R28,0)</f>
        <v>2431348.6054054056</v>
      </c>
      <c r="S28">
        <f>IFERROR(СК!S28/к2!S28,0)</f>
        <v>2627718.8171428572</v>
      </c>
      <c r="T28">
        <f>IFERROR(СК!T28/к2!T28,0)</f>
        <v>2665174.3081395351</v>
      </c>
    </row>
    <row r="29" spans="1:20" x14ac:dyDescent="0.2">
      <c r="A29">
        <v>28</v>
      </c>
      <c r="B29" t="s">
        <v>1</v>
      </c>
      <c r="C29">
        <f>IFERROR(СК!C29/к2!C29,0)</f>
        <v>1693591.5209580837</v>
      </c>
      <c r="D29">
        <f>IFERROR(СК!D29/к2!D29,0)</f>
        <v>1813285.6898734178</v>
      </c>
      <c r="E29">
        <f>IFERROR(СК!E29/к2!E29,0)</f>
        <v>1874939.0259740259</v>
      </c>
      <c r="F29">
        <f>IFERROR(СК!F29/к2!F29,0)</f>
        <v>1772718.92481203</v>
      </c>
      <c r="G29">
        <f>IFERROR(СК!G29/к2!G29,0)</f>
        <v>1898248.8441558441</v>
      </c>
      <c r="H29">
        <f>IFERROR(СК!H29/к2!H29,0)</f>
        <v>1943559.1168831168</v>
      </c>
      <c r="I29">
        <f>IFERROR(СК!I29/к2!I29,0)</f>
        <v>1966655.0063694268</v>
      </c>
      <c r="J29">
        <f>IFERROR(СК!J29/к2!J29,0)</f>
        <v>1963987.24025974</v>
      </c>
      <c r="K29">
        <f>IFERROR(СК!K29/к2!K29,0)</f>
        <v>1969898.2978000001</v>
      </c>
      <c r="L29">
        <f>IFERROR(СК!L29/к2!L29,0)</f>
        <v>1923033.2383720933</v>
      </c>
      <c r="M29">
        <f>IFERROR(СК!M29/к2!M29,0)</f>
        <v>1957921.9239766079</v>
      </c>
      <c r="N29">
        <f>IFERROR(СК!N29/к2!N29,0)</f>
        <v>1979075.7965116282</v>
      </c>
      <c r="O29">
        <f>IFERROR(СК!O29/к2!O29,0)</f>
        <v>2017361.1520467834</v>
      </c>
      <c r="P29">
        <f>IFERROR(СК!P29/к2!P29,0)</f>
        <v>1973286.0228571431</v>
      </c>
      <c r="Q29">
        <f>IFERROR(СК!Q29/к2!Q29,0)</f>
        <v>2048929.8516483516</v>
      </c>
      <c r="R29">
        <f>IFERROR(СК!R29/к2!R29,0)</f>
        <v>2056124.3459459459</v>
      </c>
      <c r="S29">
        <f>IFERROR(СК!S29/к2!S29,0)</f>
        <v>2159350.5195530728</v>
      </c>
      <c r="T29">
        <f>IFERROR(СК!T29/к2!T29,0)</f>
        <v>2224366.5027932962</v>
      </c>
    </row>
    <row r="30" spans="1:20" x14ac:dyDescent="0.2">
      <c r="A30">
        <v>29</v>
      </c>
      <c r="B30" t="s">
        <v>13</v>
      </c>
      <c r="C30">
        <f>IFERROR(СК!C30/к2!C30,0)</f>
        <v>211019.71502590674</v>
      </c>
      <c r="D30">
        <f>IFERROR(СК!D30/к2!D30,0)</f>
        <v>193694.94786729859</v>
      </c>
      <c r="E30">
        <f>IFERROR(СК!E30/к2!E30,0)</f>
        <v>193965.2149122807</v>
      </c>
      <c r="F30">
        <f>IFERROR(СК!F30/к2!F30,0)</f>
        <v>181989.43032786887</v>
      </c>
      <c r="G30">
        <f>IFERROR(СК!G30/к2!G30,0)</f>
        <v>181410.46341463417</v>
      </c>
      <c r="H30">
        <f>IFERROR(СК!H30/к2!H30,0)</f>
        <v>182111.43209876545</v>
      </c>
      <c r="I30">
        <f>IFERROR(СК!I30/к2!I30,0)</f>
        <v>197691.04545454544</v>
      </c>
      <c r="J30">
        <f>IFERROR(СК!J30/к2!J30,0)</f>
        <v>207431.29611650488</v>
      </c>
      <c r="K30">
        <f>IFERROR(СК!K30/к2!K30,0)</f>
        <v>203319.07981220659</v>
      </c>
      <c r="L30">
        <f>IFERROR(СК!L30/к2!L30,0)</f>
        <v>225972.4827586207</v>
      </c>
      <c r="M30">
        <f>IFERROR(СК!M30/к2!M30,0)</f>
        <v>227860.53333333335</v>
      </c>
      <c r="N30">
        <f>IFERROR(СК!N30/к2!N30,0)</f>
        <v>231970.24390243905</v>
      </c>
      <c r="O30">
        <f>IFERROR(СК!O30/к2!O30,0)</f>
        <v>234136.92610837438</v>
      </c>
      <c r="P30">
        <f>IFERROR(СК!P30/к2!P30,0)</f>
        <v>246893.40104166669</v>
      </c>
      <c r="Q30">
        <f>IFERROR(СК!Q30/к2!Q30,0)</f>
        <v>208038.12857142856</v>
      </c>
      <c r="R30">
        <f>IFERROR(СК!R30/к2!R30,0)</f>
        <v>208364.10426540286</v>
      </c>
      <c r="S30">
        <f>IFERROR(СК!S30/к2!S30,0)</f>
        <v>214649.24299065422</v>
      </c>
      <c r="T30">
        <f>IFERROR(СК!T30/к2!T30,0)</f>
        <v>217877.5904761905</v>
      </c>
    </row>
    <row r="31" spans="1:20" x14ac:dyDescent="0.2">
      <c r="A31">
        <v>30</v>
      </c>
      <c r="B31" t="s">
        <v>3</v>
      </c>
      <c r="C31">
        <f>IFERROR(СК!C31/к2!C31,0)</f>
        <v>654497.70394736843</v>
      </c>
      <c r="D31">
        <f>IFERROR(СК!D31/к2!D31,0)</f>
        <v>637700.28846153838</v>
      </c>
      <c r="E31">
        <f>IFERROR(СК!E31/к2!E31,0)</f>
        <v>678438.55405405408</v>
      </c>
      <c r="F31">
        <f>IFERROR(СК!F31/к2!F31,0)</f>
        <v>673422.32666666666</v>
      </c>
      <c r="G31">
        <f>IFERROR(СК!G31/к2!G31,0)</f>
        <v>695702.60666666669</v>
      </c>
      <c r="H31">
        <f>IFERROR(СК!H31/к2!H31,0)</f>
        <v>744177.8299319729</v>
      </c>
      <c r="I31">
        <f>IFERROR(СК!I31/к2!I31,0)</f>
        <v>770786.08904109593</v>
      </c>
      <c r="J31">
        <f>IFERROR(СК!J31/к2!J31,0)</f>
        <v>791844.33812949632</v>
      </c>
      <c r="K31">
        <f>IFERROR(СК!K31/к2!K31,0)</f>
        <v>876838.37799999991</v>
      </c>
      <c r="L31">
        <f>IFERROR(СК!L31/к2!L31,0)</f>
        <v>876220.95833333337</v>
      </c>
      <c r="M31">
        <f>IFERROR(СК!M31/к2!M31,0)</f>
        <v>908911.81428571418</v>
      </c>
      <c r="N31">
        <f>IFERROR(СК!N31/к2!N31,0)</f>
        <v>947579.93984962394</v>
      </c>
      <c r="O31">
        <f>IFERROR(СК!O31/к2!O31,0)</f>
        <v>969308.21052631573</v>
      </c>
      <c r="P31">
        <f>IFERROR(СК!P31/к2!P31,0)</f>
        <v>997611.00763358781</v>
      </c>
      <c r="Q31">
        <f>IFERROR(СК!Q31/к2!Q31,0)</f>
        <v>1040065.0708661417</v>
      </c>
      <c r="R31">
        <f>IFERROR(СК!R31/к2!R31,0)</f>
        <v>1035450.4923076924</v>
      </c>
      <c r="S31">
        <f>IFERROR(СК!S31/к2!S31,0)</f>
        <v>1158488.203125</v>
      </c>
      <c r="T31">
        <f>IFERROR(СК!T31/к2!T31,0)</f>
        <v>1137247.8615384616</v>
      </c>
    </row>
    <row r="32" spans="1:20" x14ac:dyDescent="0.2">
      <c r="A32">
        <v>31</v>
      </c>
      <c r="B32" t="s">
        <v>11</v>
      </c>
      <c r="C32">
        <f>IFERROR(СК!C32/к2!C32,0)</f>
        <v>233368.09090909091</v>
      </c>
      <c r="D32">
        <f>IFERROR(СК!D32/к2!D32,0)</f>
        <v>237481.59836065574</v>
      </c>
      <c r="E32">
        <f>IFERROR(СК!E32/к2!E32,0)</f>
        <v>207623.13612565445</v>
      </c>
      <c r="F32">
        <f>IFERROR(СК!F32/к2!F32,0)</f>
        <v>232223.47093023258</v>
      </c>
      <c r="G32">
        <f>IFERROR(СК!G32/к2!G32,0)</f>
        <v>227822.36871508381</v>
      </c>
      <c r="H32">
        <f>IFERROR(СК!H32/к2!H32,0)</f>
        <v>241623.58536585362</v>
      </c>
      <c r="I32">
        <f>IFERROR(СК!I32/к2!I32,0)</f>
        <v>250638.30864197531</v>
      </c>
      <c r="J32">
        <f>IFERROR(СК!J32/к2!J32,0)</f>
        <v>212693.00512820511</v>
      </c>
      <c r="K32">
        <f>IFERROR(СК!K32/к2!K32,0)</f>
        <v>226012.74599999998</v>
      </c>
      <c r="L32">
        <f>IFERROR(СК!L32/к2!L32,0)</f>
        <v>242091.09895833334</v>
      </c>
      <c r="M32">
        <f>IFERROR(СК!M32/к2!M32,0)</f>
        <v>169375.91428571427</v>
      </c>
      <c r="N32">
        <f>IFERROR(СК!N32/к2!N32,0)</f>
        <v>207483.49568965516</v>
      </c>
      <c r="O32">
        <f>IFERROR(СК!O32/к2!O32,0)</f>
        <v>186837.57633587785</v>
      </c>
      <c r="P32">
        <f>IFERROR(СК!P32/к2!P32,0)</f>
        <v>180434.69202898548</v>
      </c>
      <c r="Q32">
        <f>IFERROR(СК!Q32/к2!Q32,0)</f>
        <v>191905.11787072243</v>
      </c>
      <c r="R32">
        <f>IFERROR(СК!R32/к2!R32,0)</f>
        <v>228336.75892857142</v>
      </c>
      <c r="S32">
        <f>IFERROR(СК!S32/к2!S32,0)</f>
        <v>231902.06410256409</v>
      </c>
      <c r="T32">
        <f>IFERROR(СК!T32/к2!T32,0)</f>
        <v>209517.86415094338</v>
      </c>
    </row>
    <row r="33" spans="1:20" x14ac:dyDescent="0.2">
      <c r="A33">
        <v>32</v>
      </c>
      <c r="B33" t="s">
        <v>9</v>
      </c>
      <c r="C33">
        <f>IFERROR(СК!C33/к2!C33,0)</f>
        <v>190522.91477272729</v>
      </c>
      <c r="D33">
        <f>IFERROR(СК!D33/к2!D33,0)</f>
        <v>197638.66666666666</v>
      </c>
      <c r="E33">
        <f>IFERROR(СК!E33/к2!E33,0)</f>
        <v>207944.21637426902</v>
      </c>
      <c r="F33">
        <f>IFERROR(СК!F33/к2!F33,0)</f>
        <v>215833.7725490196</v>
      </c>
      <c r="G33">
        <f>IFERROR(СК!G33/к2!G33,0)</f>
        <v>221709.83665338645</v>
      </c>
      <c r="H33">
        <f>IFERROR(СК!H33/к2!H33,0)</f>
        <v>227208.63524590165</v>
      </c>
      <c r="I33">
        <f>IFERROR(СК!I33/к2!I33,0)</f>
        <v>239895.76683937825</v>
      </c>
      <c r="J33">
        <f>IFERROR(СК!J33/к2!J33,0)</f>
        <v>240268.65625</v>
      </c>
      <c r="K33">
        <f>IFERROR(СК!K33/к2!K33,0)</f>
        <v>261592.75399999999</v>
      </c>
      <c r="L33">
        <f>IFERROR(СК!L33/к2!L33,0)</f>
        <v>255010.61878453038</v>
      </c>
      <c r="M33">
        <f>IFERROR(СК!M33/к2!M33,0)</f>
        <v>255028.73480662986</v>
      </c>
      <c r="N33">
        <f>IFERROR(СК!N33/к2!N33,0)</f>
        <v>252784.31515151513</v>
      </c>
      <c r="O33">
        <f>IFERROR(СК!O33/к2!O33,0)</f>
        <v>255339.49999999997</v>
      </c>
      <c r="P33">
        <f>IFERROR(СК!P33/к2!P33,0)</f>
        <v>255148.36309523811</v>
      </c>
      <c r="Q33">
        <f>IFERROR(СК!Q33/к2!Q33,0)</f>
        <v>255530.49704142011</v>
      </c>
      <c r="R33">
        <f>IFERROR(СК!R33/к2!R33,0)</f>
        <v>246722.22727272729</v>
      </c>
      <c r="S33">
        <f>IFERROR(СК!S33/к2!S33,0)</f>
        <v>254580.82947976881</v>
      </c>
      <c r="T33">
        <f>IFERROR(СК!T33/к2!T33,0)</f>
        <v>294098.36518771329</v>
      </c>
    </row>
    <row r="34" spans="1:20" x14ac:dyDescent="0.2">
      <c r="A34">
        <v>33</v>
      </c>
      <c r="B34" t="s">
        <v>26</v>
      </c>
      <c r="C34">
        <f>IFERROR(СК!C34/к2!C34,0)</f>
        <v>3375.2101471029723</v>
      </c>
      <c r="D34">
        <f>IFERROR(СК!D34/к2!D34,0)</f>
        <v>5147.6580027359778</v>
      </c>
      <c r="E34">
        <f>IFERROR(СК!E34/к2!E34,0)</f>
        <v>5817.9390368852464</v>
      </c>
      <c r="F34">
        <f>IFERROR(СК!F34/к2!F34,0)</f>
        <v>18051.001584786056</v>
      </c>
      <c r="G34">
        <f>IFERROR(СК!G34/к2!G34,0)</f>
        <v>11971.332285115304</v>
      </c>
      <c r="H34">
        <f>IFERROR(СК!H34/к2!H34,0)</f>
        <v>11396.12226640159</v>
      </c>
      <c r="I34">
        <f>IFERROR(СК!I34/к2!I34,0)</f>
        <v>21904.114068441064</v>
      </c>
      <c r="J34">
        <f>IFERROR(СК!J34/к2!J34,0)</f>
        <v>19582.030405405407</v>
      </c>
      <c r="K34">
        <f>IFERROR(СК!K34/к2!K34,0)</f>
        <v>21323.141</v>
      </c>
      <c r="L34">
        <f>IFERROR(СК!L34/к2!L34,0)</f>
        <v>18867.637096774193</v>
      </c>
      <c r="M34">
        <f>IFERROR(СК!M34/к2!M34,0)</f>
        <v>15053.242307692308</v>
      </c>
      <c r="N34">
        <f>IFERROR(СК!N34/к2!N34,0)</f>
        <v>15484.478318002628</v>
      </c>
      <c r="O34">
        <f>IFERROR(СК!O34/к2!O34,0)</f>
        <v>19137.464401294499</v>
      </c>
      <c r="P34">
        <f>IFERROR(СК!P34/к2!P34,0)</f>
        <v>19854.543624161077</v>
      </c>
      <c r="Q34">
        <f>IFERROR(СК!Q34/к2!Q34,0)</f>
        <v>29819.341708542714</v>
      </c>
      <c r="R34">
        <f>IFERROR(СК!R34/к2!R34,0)</f>
        <v>26042.015317286648</v>
      </c>
      <c r="S34">
        <f>IFERROR(СК!S34/к2!S34,0)</f>
        <v>30984.566233766236</v>
      </c>
      <c r="T34">
        <f>IFERROR(СК!T34/к2!T34,0)</f>
        <v>30140.346733668339</v>
      </c>
    </row>
    <row r="35" spans="1:20" x14ac:dyDescent="0.2">
      <c r="A35">
        <v>34</v>
      </c>
      <c r="B35" t="s">
        <v>6</v>
      </c>
      <c r="C35">
        <f>IFERROR(СК!C35/к2!C35,0)</f>
        <v>558971.1186440679</v>
      </c>
      <c r="D35">
        <f>IFERROR(СК!D35/к2!D35,0)</f>
        <v>582648.4508196722</v>
      </c>
      <c r="E35">
        <f>IFERROR(СК!E35/к2!E35,0)</f>
        <v>595139.10169491533</v>
      </c>
      <c r="F35">
        <f>IFERROR(СК!F35/к2!F35,0)</f>
        <v>621676.75409836066</v>
      </c>
      <c r="G35">
        <f>IFERROR(СК!G35/к2!G35,0)</f>
        <v>639306.3529411765</v>
      </c>
      <c r="H35">
        <f>IFERROR(СК!H35/к2!H35,0)</f>
        <v>639343.9430894308</v>
      </c>
      <c r="I35">
        <f>IFERROR(СК!I35/к2!I35,0)</f>
        <v>670447.31404958677</v>
      </c>
      <c r="J35">
        <f>IFERROR(СК!J35/к2!J35,0)</f>
        <v>713051.35772357718</v>
      </c>
      <c r="K35">
        <f>IFERROR(СК!K35/к2!K35,0)</f>
        <v>738956.272</v>
      </c>
      <c r="L35">
        <f>IFERROR(СК!L35/к2!L35,0)</f>
        <v>727729.78294573643</v>
      </c>
      <c r="M35">
        <f>IFERROR(СК!M35/к2!M35,0)</f>
        <v>752555.2142857142</v>
      </c>
      <c r="N35">
        <f>IFERROR(СК!N35/к2!N35,0)</f>
        <v>764355.52380952379</v>
      </c>
      <c r="O35">
        <f>IFERROR(СК!O35/к2!O35,0)</f>
        <v>773620.36507936509</v>
      </c>
      <c r="P35">
        <f>IFERROR(СК!P35/к2!P35,0)</f>
        <v>793622.86290322582</v>
      </c>
      <c r="Q35">
        <f>IFERROR(СК!Q35/к2!Q35,0)</f>
        <v>850306.55454545456</v>
      </c>
      <c r="R35">
        <f>IFERROR(СК!R35/к2!R35,0)</f>
        <v>852199.41071428568</v>
      </c>
      <c r="S35">
        <f>IFERROR(СК!S35/к2!S35,0)</f>
        <v>934086.88333333342</v>
      </c>
      <c r="T35">
        <f>IFERROR(СК!T35/к2!T35,0)</f>
        <v>967518.36641221377</v>
      </c>
    </row>
    <row r="36" spans="1:20" x14ac:dyDescent="0.2">
      <c r="A36">
        <v>35</v>
      </c>
      <c r="B36" t="s">
        <v>31</v>
      </c>
      <c r="C36">
        <f>IFERROR(СК!C36/к2!C36,0)</f>
        <v>12560.518607442978</v>
      </c>
      <c r="D36">
        <f>IFERROR(СК!D36/к2!D36,0)</f>
        <v>11236.393548387096</v>
      </c>
      <c r="E36">
        <f>IFERROR(СК!E36/к2!E36,0)</f>
        <v>8648.3928280358596</v>
      </c>
      <c r="F36">
        <f>IFERROR(СК!F36/к2!F36,0)</f>
        <v>7050.9370444002652</v>
      </c>
      <c r="G36">
        <f>IFERROR(СК!G36/к2!G36,0)</f>
        <v>7415.436147941381</v>
      </c>
      <c r="H36">
        <f>IFERROR(СК!H36/к2!H36,0)</f>
        <v>7137.5618729096986</v>
      </c>
      <c r="I36">
        <f>IFERROR(СК!I36/к2!I36,0)</f>
        <v>8633.8788368336027</v>
      </c>
      <c r="J36">
        <f>IFERROR(СК!J36/к2!J36,0)</f>
        <v>9744.4854280510008</v>
      </c>
      <c r="K36">
        <f>IFERROR(СК!K36/к2!K36,0)</f>
        <v>9810.7849999999999</v>
      </c>
      <c r="L36">
        <f>IFERROR(СК!L36/к2!L36,0)</f>
        <v>11063.139059304704</v>
      </c>
      <c r="M36">
        <f>IFERROR(СК!M36/к2!M36,0)</f>
        <v>11831.285403050109</v>
      </c>
      <c r="N36">
        <f>IFERROR(СК!N36/к2!N36,0)</f>
        <v>11245.160990712075</v>
      </c>
      <c r="O36">
        <f>IFERROR(СК!O36/к2!O36,0)</f>
        <v>12295.496621621622</v>
      </c>
      <c r="P36">
        <f>IFERROR(СК!P36/к2!P36,0)</f>
        <v>11487.839454354669</v>
      </c>
      <c r="Q36">
        <f>IFERROR(СК!Q36/к2!Q36,0)</f>
        <v>9028.672302737521</v>
      </c>
      <c r="R36">
        <f>IFERROR(СК!R36/к2!R36,0)</f>
        <v>9063.2255700325732</v>
      </c>
      <c r="S36">
        <f>IFERROR(СК!S36/к2!S36,0)</f>
        <v>9932.4786476868321</v>
      </c>
      <c r="T36">
        <f>IFERROR(СК!T36/к2!T36,0)</f>
        <v>10102.468181818182</v>
      </c>
    </row>
    <row r="37" spans="1:20" x14ac:dyDescent="0.2">
      <c r="A37">
        <v>36</v>
      </c>
      <c r="B37" t="s">
        <v>22</v>
      </c>
      <c r="C37">
        <f>IFERROR(СК!C37/к2!C37,0)</f>
        <v>74309.929729729731</v>
      </c>
      <c r="D37">
        <f>IFERROR(СК!D37/к2!D37,0)</f>
        <v>74122.397849462359</v>
      </c>
      <c r="E37">
        <f>IFERROR(СК!E37/к2!E37,0)</f>
        <v>80274.670454545456</v>
      </c>
      <c r="F37">
        <f>IFERROR(СК!F37/к2!F37,0)</f>
        <v>80033.338983050853</v>
      </c>
      <c r="G37">
        <f>IFERROR(СК!G37/к2!G37,0)</f>
        <v>77869.082417582424</v>
      </c>
      <c r="H37">
        <f>IFERROR(СК!H37/к2!H37,0)</f>
        <v>77870.593406593413</v>
      </c>
      <c r="I37">
        <f>IFERROR(СК!I37/к2!I37,0)</f>
        <v>75578.659574468082</v>
      </c>
      <c r="J37">
        <f>IFERROR(СК!J37/к2!J37,0)</f>
        <v>77345.25</v>
      </c>
      <c r="K37">
        <f>IFERROR(СК!K37/к2!K37,0)</f>
        <v>76432.369200000001</v>
      </c>
      <c r="L37">
        <f>IFERROR(СК!L37/к2!L37,0)</f>
        <v>72377.020304568519</v>
      </c>
      <c r="M37">
        <f>IFERROR(СК!M37/к2!M37,0)</f>
        <v>73242.482051282044</v>
      </c>
      <c r="N37">
        <f>IFERROR(СК!N37/к2!N37,0)</f>
        <v>73712.78865979382</v>
      </c>
      <c r="O37">
        <f>IFERROR(СК!O37/к2!O37,0)</f>
        <v>72650.076142131977</v>
      </c>
      <c r="P37">
        <f>IFERROR(СК!P37/к2!P37,0)</f>
        <v>73436.728205128209</v>
      </c>
      <c r="Q37">
        <f>IFERROR(СК!Q37/к2!Q37,0)</f>
        <v>64140.55803571429</v>
      </c>
      <c r="R37">
        <f>IFERROR(СК!R37/к2!R37,0)</f>
        <v>57204.555555555555</v>
      </c>
      <c r="S37">
        <f>IFERROR(СК!S37/к2!S37,0)</f>
        <v>60886.253164556962</v>
      </c>
      <c r="T37">
        <f>IFERROR(СК!T37/к2!T37,0)</f>
        <v>58947.746938775512</v>
      </c>
    </row>
    <row r="38" spans="1:20" x14ac:dyDescent="0.2">
      <c r="A38">
        <v>37</v>
      </c>
      <c r="B38" t="s">
        <v>36</v>
      </c>
      <c r="C38">
        <f>IFERROR(СК!C38/к2!C38,0)</f>
        <v>95600.547511312223</v>
      </c>
      <c r="D38">
        <f>IFERROR(СК!D38/к2!D38,0)</f>
        <v>102313.12735849057</v>
      </c>
      <c r="E38">
        <f>IFERROR(СК!E38/к2!E38,0)</f>
        <v>103447.49528301887</v>
      </c>
      <c r="F38">
        <f>IFERROR(СК!F38/к2!F38,0)</f>
        <v>105846.47826086958</v>
      </c>
      <c r="G38">
        <f>IFERROR(СК!G38/к2!G38,0)</f>
        <v>106780.42079207921</v>
      </c>
      <c r="H38">
        <f>IFERROR(СК!H38/к2!H38,0)</f>
        <v>98343.627192982458</v>
      </c>
      <c r="I38">
        <f>IFERROR(СК!I38/к2!I38,0)</f>
        <v>101036.40182648403</v>
      </c>
      <c r="J38">
        <f>IFERROR(СК!J38/к2!J38,0)</f>
        <v>95281.982683982671</v>
      </c>
      <c r="K38">
        <f>IFERROR(СК!K38/к2!K38,0)</f>
        <v>103290.15238095239</v>
      </c>
      <c r="L38">
        <f>IFERROR(СК!L38/к2!L38,0)</f>
        <v>98473.00409836066</v>
      </c>
      <c r="M38">
        <f>IFERROR(СК!M38/к2!M38,0)</f>
        <v>101701.29707112971</v>
      </c>
      <c r="N38">
        <f>IFERROR(СК!N38/к2!N38,0)</f>
        <v>111599.39269406392</v>
      </c>
      <c r="O38">
        <f>IFERROR(СК!O38/к2!O38,0)</f>
        <v>112076.3125</v>
      </c>
      <c r="P38">
        <f>IFERROR(СК!P38/к2!P38,0)</f>
        <v>110773.20704845815</v>
      </c>
      <c r="Q38">
        <f>IFERROR(СК!Q38/к2!Q38,0)</f>
        <v>110432.48068669527</v>
      </c>
      <c r="R38">
        <f>IFERROR(СК!R38/к2!R38,0)</f>
        <v>113219.67099567098</v>
      </c>
      <c r="S38">
        <f>IFERROR(СК!S38/к2!S38,0)</f>
        <v>117526.09999999999</v>
      </c>
      <c r="T38">
        <f>IFERROR(СК!T38/к2!T38,0)</f>
        <v>110260.59414225942</v>
      </c>
    </row>
    <row r="39" spans="1:20" x14ac:dyDescent="0.2">
      <c r="A39">
        <v>38</v>
      </c>
      <c r="B39" t="s">
        <v>45</v>
      </c>
      <c r="C39">
        <f>IFERROR(СК!C39/к2!C39,0)</f>
        <v>77258.970260223039</v>
      </c>
      <c r="D39">
        <f>IFERROR(СК!D39/к2!D39,0)</f>
        <v>80717.858736059468</v>
      </c>
      <c r="E39">
        <f>IFERROR(СК!E39/к2!E39,0)</f>
        <v>87561.116279069771</v>
      </c>
      <c r="F39">
        <f>IFERROR(СК!F39/к2!F39,0)</f>
        <v>96992.000000000015</v>
      </c>
      <c r="G39">
        <f>IFERROR(СК!G39/к2!G39,0)</f>
        <v>100289.58649789031</v>
      </c>
      <c r="H39">
        <f>IFERROR(СК!H39/к2!H39,0)</f>
        <v>101708.15</v>
      </c>
      <c r="I39">
        <f>IFERROR(СК!I39/к2!I39,0)</f>
        <v>105462.32916666666</v>
      </c>
      <c r="J39">
        <f>IFERROR(СК!J39/к2!J39,0)</f>
        <v>109335.61316872429</v>
      </c>
      <c r="K39">
        <f>IFERROR(СК!K39/к2!K39,0)</f>
        <v>105247.452</v>
      </c>
      <c r="L39">
        <f>IFERROR(СК!L39/к2!L39,0)</f>
        <v>77809.881401617255</v>
      </c>
      <c r="M39">
        <f>IFERROR(СК!M39/к2!M39,0)</f>
        <v>80811.647214854122</v>
      </c>
      <c r="N39">
        <f>IFERROR(СК!N39/к2!N39,0)</f>
        <v>85730.273356401391</v>
      </c>
      <c r="O39">
        <f>IFERROR(СК!O39/к2!O39,0)</f>
        <v>96472.123134328343</v>
      </c>
      <c r="P39">
        <f>IFERROR(СК!P39/к2!P39,0)</f>
        <v>90483.627906976748</v>
      </c>
      <c r="Q39">
        <f>IFERROR(СК!Q39/к2!Q39,0)</f>
        <v>94952.343434343449</v>
      </c>
      <c r="R39">
        <f>IFERROR(СК!R39/к2!R39,0)</f>
        <v>101453.93548387096</v>
      </c>
      <c r="S39">
        <f>IFERROR(СК!S39/к2!S39,0)</f>
        <v>104059.50179211468</v>
      </c>
      <c r="T39">
        <f>IFERROR(СК!T39/к2!T39,0)</f>
        <v>126360.22784810128</v>
      </c>
    </row>
    <row r="40" spans="1:20" x14ac:dyDescent="0.2">
      <c r="A40">
        <v>39</v>
      </c>
      <c r="B40" t="s">
        <v>19</v>
      </c>
      <c r="C40">
        <f>IFERROR(СК!C40/к2!C40,0)</f>
        <v>89688.825842696635</v>
      </c>
      <c r="D40">
        <f>IFERROR(СК!D40/к2!D40,0)</f>
        <v>91904.69142857143</v>
      </c>
      <c r="E40">
        <f>IFERROR(СК!E40/к2!E40,0)</f>
        <v>95911.354651162808</v>
      </c>
      <c r="F40">
        <f>IFERROR(СК!F40/к2!F40,0)</f>
        <v>97790.242603550287</v>
      </c>
      <c r="G40">
        <f>IFERROR(СК!G40/к2!G40,0)</f>
        <v>99903.612121212122</v>
      </c>
      <c r="H40">
        <f>IFERROR(СК!H40/к2!H40,0)</f>
        <v>102170.73456790124</v>
      </c>
      <c r="I40">
        <f>IFERROR(СК!I40/к2!I40,0)</f>
        <v>107219.01973684211</v>
      </c>
      <c r="J40">
        <f>IFERROR(СК!J40/к2!J40,0)</f>
        <v>115838.70503597122</v>
      </c>
      <c r="K40">
        <f>IFERROR(СК!K40/к2!K40,0)</f>
        <v>121117.053</v>
      </c>
      <c r="L40">
        <f>IFERROR(СК!L40/к2!L40,0)</f>
        <v>113382.08609271524</v>
      </c>
      <c r="M40">
        <f>IFERROR(СК!M40/к2!M40,0)</f>
        <v>128700.09629629628</v>
      </c>
      <c r="N40">
        <f>IFERROR(СК!N40/к2!N40,0)</f>
        <v>124413.61870503594</v>
      </c>
      <c r="O40">
        <f>IFERROR(СК!O40/к2!O40,0)</f>
        <v>126084.57857142856</v>
      </c>
      <c r="P40">
        <f>IFERROR(СК!P40/к2!P40,0)</f>
        <v>133264.4701492537</v>
      </c>
      <c r="Q40">
        <f>IFERROR(СК!Q40/к2!Q40,0)</f>
        <v>134053.08333333334</v>
      </c>
      <c r="R40">
        <f>IFERROR(СК!R40/к2!R40,0)</f>
        <v>137949.6953125</v>
      </c>
      <c r="S40">
        <f>IFERROR(СК!S40/к2!S40,0)</f>
        <v>154176.68103448275</v>
      </c>
      <c r="T40">
        <f>IFERROR(СК!T40/к2!T40,0)</f>
        <v>147672.38333333336</v>
      </c>
    </row>
    <row r="41" spans="1:20" x14ac:dyDescent="0.2">
      <c r="A41">
        <v>40</v>
      </c>
    </row>
    <row r="42" spans="1:20" x14ac:dyDescent="0.2">
      <c r="A42">
        <v>41</v>
      </c>
    </row>
    <row r="43" spans="1:20" x14ac:dyDescent="0.2">
      <c r="A43">
        <v>42</v>
      </c>
    </row>
    <row r="44" spans="1:20" x14ac:dyDescent="0.2">
      <c r="A44">
        <v>43</v>
      </c>
    </row>
    <row r="45" spans="1:20" x14ac:dyDescent="0.2">
      <c r="A45">
        <v>44</v>
      </c>
    </row>
  </sheetData>
  <sortState ref="B3:AP40">
    <sortCondition ref="B3:B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5"/>
  <sheetViews>
    <sheetView workbookViewId="0">
      <selection activeCell="G20" sqref="G20"/>
    </sheetView>
  </sheetViews>
  <sheetFormatPr defaultRowHeight="12.75" x14ac:dyDescent="0.2"/>
  <cols>
    <col min="1" max="1" width="4.28515625" customWidth="1"/>
    <col min="2" max="2" width="32" bestFit="1" customWidth="1"/>
    <col min="3" max="4" width="10.140625" customWidth="1"/>
    <col min="5" max="5" width="10.140625" bestFit="1" customWidth="1"/>
    <col min="6" max="16" width="10.140625" customWidth="1"/>
    <col min="17" max="41" width="10.140625" bestFit="1" customWidth="1"/>
  </cols>
  <sheetData>
    <row r="2" spans="1:41" x14ac:dyDescent="0.2">
      <c r="A2">
        <v>1</v>
      </c>
      <c r="C2">
        <v>41214</v>
      </c>
      <c r="D2">
        <v>41244</v>
      </c>
      <c r="E2">
        <v>41275</v>
      </c>
      <c r="F2">
        <v>41306</v>
      </c>
      <c r="G2">
        <v>41334</v>
      </c>
      <c r="H2">
        <v>41365</v>
      </c>
      <c r="I2">
        <v>41395</v>
      </c>
      <c r="J2">
        <v>41426</v>
      </c>
      <c r="K2">
        <v>41456</v>
      </c>
      <c r="L2">
        <v>41487</v>
      </c>
      <c r="M2">
        <v>41518</v>
      </c>
      <c r="N2">
        <v>41548</v>
      </c>
      <c r="O2">
        <v>41579</v>
      </c>
      <c r="P2">
        <v>41609</v>
      </c>
      <c r="Q2">
        <v>41640</v>
      </c>
      <c r="R2">
        <v>41671</v>
      </c>
      <c r="S2">
        <v>41699</v>
      </c>
      <c r="T2">
        <v>41730</v>
      </c>
      <c r="U2">
        <v>41760</v>
      </c>
      <c r="V2">
        <v>41791</v>
      </c>
      <c r="W2">
        <v>41821</v>
      </c>
      <c r="X2">
        <v>41852</v>
      </c>
      <c r="Y2">
        <v>41883</v>
      </c>
      <c r="Z2">
        <v>41913</v>
      </c>
      <c r="AA2">
        <v>41944</v>
      </c>
      <c r="AB2">
        <v>41974</v>
      </c>
      <c r="AC2">
        <v>42005</v>
      </c>
      <c r="AD2">
        <v>42036</v>
      </c>
      <c r="AE2">
        <v>42064</v>
      </c>
      <c r="AF2">
        <v>42095</v>
      </c>
      <c r="AG2">
        <v>42125</v>
      </c>
      <c r="AH2">
        <v>42156</v>
      </c>
      <c r="AI2">
        <v>42186</v>
      </c>
      <c r="AJ2">
        <v>42217</v>
      </c>
      <c r="AK2">
        <v>42248</v>
      </c>
      <c r="AL2">
        <v>42278</v>
      </c>
      <c r="AM2">
        <v>42309</v>
      </c>
      <c r="AN2">
        <v>42339</v>
      </c>
      <c r="AO2">
        <v>42370</v>
      </c>
    </row>
    <row r="3" spans="1:41" x14ac:dyDescent="0.2">
      <c r="A3">
        <v>2</v>
      </c>
      <c r="B3" t="s">
        <v>17</v>
      </c>
      <c r="C3">
        <v>10441.425999999999</v>
      </c>
      <c r="D3">
        <v>10257.696</v>
      </c>
      <c r="E3">
        <v>10495.721</v>
      </c>
      <c r="F3">
        <v>10142.852999999999</v>
      </c>
      <c r="G3">
        <v>10156.954</v>
      </c>
      <c r="H3">
        <v>10378.119000000001</v>
      </c>
      <c r="I3">
        <v>10864.788</v>
      </c>
      <c r="J3">
        <v>10614.200999999999</v>
      </c>
      <c r="K3">
        <v>11655.296</v>
      </c>
      <c r="L3">
        <v>15400.191000000001</v>
      </c>
      <c r="M3">
        <v>15245.366</v>
      </c>
      <c r="N3">
        <v>14160.089</v>
      </c>
      <c r="O3">
        <v>14141.995999999999</v>
      </c>
      <c r="P3">
        <v>16501.482</v>
      </c>
      <c r="Q3">
        <v>19258.735000000001</v>
      </c>
      <c r="R3">
        <v>19151.465</v>
      </c>
      <c r="S3">
        <v>21589.9</v>
      </c>
      <c r="T3">
        <v>21921.129000000001</v>
      </c>
    </row>
    <row r="4" spans="1:41" x14ac:dyDescent="0.2">
      <c r="A4">
        <v>3</v>
      </c>
      <c r="B4" t="s">
        <v>16</v>
      </c>
      <c r="C4">
        <v>13012.781000000001</v>
      </c>
      <c r="D4">
        <v>14963.373</v>
      </c>
      <c r="E4">
        <v>15254.852999999999</v>
      </c>
      <c r="F4">
        <v>15021.388999999999</v>
      </c>
      <c r="G4">
        <v>15243.977000000001</v>
      </c>
      <c r="H4">
        <v>15201.706</v>
      </c>
      <c r="I4">
        <v>15251.982</v>
      </c>
      <c r="J4">
        <v>15287.611000000001</v>
      </c>
      <c r="K4">
        <v>16674.625</v>
      </c>
      <c r="L4">
        <v>18838.725999999999</v>
      </c>
      <c r="M4">
        <v>19116.448</v>
      </c>
      <c r="N4">
        <v>19390.04</v>
      </c>
      <c r="O4">
        <v>21557.508000000002</v>
      </c>
      <c r="P4">
        <v>21534.963</v>
      </c>
      <c r="Q4">
        <v>21308.768</v>
      </c>
      <c r="R4">
        <v>21367.621999999999</v>
      </c>
      <c r="S4">
        <v>22715.384999999998</v>
      </c>
      <c r="T4">
        <v>27542.752</v>
      </c>
    </row>
    <row r="5" spans="1:41" x14ac:dyDescent="0.2">
      <c r="A5">
        <v>4</v>
      </c>
      <c r="B5" t="s">
        <v>15</v>
      </c>
      <c r="C5">
        <v>17424.528999999999</v>
      </c>
      <c r="D5">
        <v>17798.733</v>
      </c>
      <c r="E5">
        <v>18223.751</v>
      </c>
      <c r="F5">
        <v>18337.663</v>
      </c>
      <c r="G5">
        <v>19829.232</v>
      </c>
      <c r="H5">
        <v>18827.133999999998</v>
      </c>
      <c r="I5">
        <v>18944.901999999998</v>
      </c>
      <c r="J5">
        <v>19178.988000000001</v>
      </c>
      <c r="K5">
        <v>19497.014999999999</v>
      </c>
      <c r="L5">
        <v>20519.553</v>
      </c>
      <c r="M5">
        <v>20962.465</v>
      </c>
      <c r="N5">
        <v>21363.857</v>
      </c>
      <c r="O5">
        <v>21597.037</v>
      </c>
      <c r="P5">
        <v>21944.123</v>
      </c>
      <c r="Q5">
        <v>22252.502</v>
      </c>
      <c r="R5">
        <v>22586.023000000001</v>
      </c>
      <c r="S5">
        <v>27943.719000000001</v>
      </c>
      <c r="T5">
        <v>28447.68</v>
      </c>
    </row>
    <row r="6" spans="1:41" x14ac:dyDescent="0.2">
      <c r="A6">
        <v>5</v>
      </c>
      <c r="B6" t="s">
        <v>23</v>
      </c>
      <c r="C6">
        <v>10830.98</v>
      </c>
      <c r="D6">
        <v>11019.075999999999</v>
      </c>
      <c r="E6">
        <v>11275.409</v>
      </c>
      <c r="F6">
        <v>11366.932000000001</v>
      </c>
      <c r="G6">
        <v>11330.994000000001</v>
      </c>
      <c r="H6">
        <v>11188.849</v>
      </c>
      <c r="I6">
        <v>11152.436</v>
      </c>
      <c r="J6">
        <v>11122.986999999999</v>
      </c>
      <c r="K6">
        <v>11302.731</v>
      </c>
      <c r="L6">
        <v>12411.116</v>
      </c>
      <c r="M6">
        <v>12529.050999999999</v>
      </c>
      <c r="N6">
        <v>12069.071</v>
      </c>
      <c r="O6">
        <v>11966.295</v>
      </c>
      <c r="P6">
        <v>12009.763000000001</v>
      </c>
      <c r="Q6">
        <v>11935.133</v>
      </c>
      <c r="R6">
        <v>12015.645</v>
      </c>
      <c r="S6">
        <v>12936.094999999999</v>
      </c>
      <c r="T6">
        <v>12869.819</v>
      </c>
    </row>
    <row r="7" spans="1:41" x14ac:dyDescent="0.2">
      <c r="A7">
        <v>6</v>
      </c>
      <c r="B7" t="s">
        <v>5</v>
      </c>
      <c r="C7">
        <v>82217.591</v>
      </c>
      <c r="D7">
        <v>84180.877999999997</v>
      </c>
      <c r="E7">
        <v>86684.584000000003</v>
      </c>
      <c r="F7">
        <v>90512.903999999995</v>
      </c>
      <c r="G7">
        <v>93138.138999999996</v>
      </c>
      <c r="H7">
        <v>97936.01</v>
      </c>
      <c r="I7">
        <v>99428.395999999993</v>
      </c>
      <c r="J7">
        <v>87058.888000000006</v>
      </c>
      <c r="K7">
        <v>90219.709000000003</v>
      </c>
      <c r="L7">
        <v>88710.179000000004</v>
      </c>
      <c r="M7">
        <v>100999.374</v>
      </c>
      <c r="N7">
        <v>101759.807</v>
      </c>
      <c r="O7">
        <v>101579.319</v>
      </c>
      <c r="P7">
        <v>102609.268</v>
      </c>
      <c r="Q7">
        <v>102029.99800000001</v>
      </c>
      <c r="R7">
        <v>115463.285</v>
      </c>
      <c r="S7">
        <v>114009.89</v>
      </c>
      <c r="T7">
        <v>121663.61900000001</v>
      </c>
    </row>
    <row r="8" spans="1:41" x14ac:dyDescent="0.2">
      <c r="A8">
        <v>7</v>
      </c>
      <c r="B8" t="s">
        <v>33</v>
      </c>
      <c r="C8">
        <v>4637.5969999999998</v>
      </c>
      <c r="D8">
        <v>4633.4399999999996</v>
      </c>
      <c r="E8">
        <v>6281.89</v>
      </c>
      <c r="F8">
        <v>6288.5950000000003</v>
      </c>
      <c r="G8">
        <v>5862.8040000000001</v>
      </c>
      <c r="H8">
        <v>5869.4319999999998</v>
      </c>
      <c r="I8">
        <v>5854.3029999999999</v>
      </c>
      <c r="J8">
        <v>5907.6509999999998</v>
      </c>
      <c r="K8">
        <v>5888.1809999999996</v>
      </c>
      <c r="L8">
        <v>5937.8670000000002</v>
      </c>
      <c r="M8">
        <v>5964.5010000000002</v>
      </c>
      <c r="N8">
        <v>5499.7569999999996</v>
      </c>
      <c r="O8">
        <v>5517.1260000000002</v>
      </c>
      <c r="P8">
        <v>5589.7290000000003</v>
      </c>
      <c r="Q8">
        <v>5355.2169999999996</v>
      </c>
      <c r="R8">
        <v>5263.7640000000001</v>
      </c>
      <c r="S8">
        <v>6203.1760000000004</v>
      </c>
      <c r="T8">
        <v>6194.4549999999999</v>
      </c>
    </row>
    <row r="9" spans="1:41" x14ac:dyDescent="0.2">
      <c r="A9">
        <v>8</v>
      </c>
      <c r="B9" t="s">
        <v>12</v>
      </c>
      <c r="C9">
        <v>86624.251000000004</v>
      </c>
      <c r="D9">
        <v>89011.235000000001</v>
      </c>
      <c r="E9">
        <v>90842.046000000002</v>
      </c>
      <c r="F9">
        <v>89925.346999999994</v>
      </c>
      <c r="G9">
        <v>90357.058000000005</v>
      </c>
      <c r="H9">
        <v>90422.904999999999</v>
      </c>
      <c r="I9">
        <v>88545.392999999996</v>
      </c>
      <c r="J9">
        <v>87799.846000000005</v>
      </c>
      <c r="K9">
        <v>68655.983999999997</v>
      </c>
      <c r="L9">
        <v>61204.724999999999</v>
      </c>
      <c r="M9">
        <v>58795.523000000001</v>
      </c>
      <c r="N9">
        <v>58510.588000000003</v>
      </c>
      <c r="O9">
        <v>57001.716</v>
      </c>
      <c r="P9">
        <v>57625.040999999997</v>
      </c>
      <c r="Q9">
        <v>58028.326000000001</v>
      </c>
      <c r="R9">
        <v>52423.271000000001</v>
      </c>
      <c r="S9">
        <v>47212.071000000004</v>
      </c>
      <c r="T9">
        <v>-47536.161999999997</v>
      </c>
    </row>
    <row r="10" spans="1:41" x14ac:dyDescent="0.2">
      <c r="A10">
        <v>9</v>
      </c>
      <c r="B10" t="s">
        <v>8</v>
      </c>
      <c r="C10">
        <v>120971.917</v>
      </c>
      <c r="D10">
        <v>120935.787</v>
      </c>
      <c r="E10">
        <v>113286.197</v>
      </c>
      <c r="F10">
        <v>112826.44899999999</v>
      </c>
      <c r="G10">
        <v>109748.49400000001</v>
      </c>
      <c r="H10">
        <v>110385.231</v>
      </c>
      <c r="I10">
        <v>109224.258</v>
      </c>
      <c r="J10">
        <v>107978.677</v>
      </c>
      <c r="K10">
        <v>85970.467000000004</v>
      </c>
      <c r="L10">
        <v>86351.66</v>
      </c>
      <c r="M10">
        <v>86364.266000000003</v>
      </c>
      <c r="N10">
        <v>88090.134999999995</v>
      </c>
      <c r="O10">
        <v>88724.024999999994</v>
      </c>
      <c r="P10">
        <v>87627.703999999998</v>
      </c>
      <c r="Q10">
        <v>88108.98</v>
      </c>
      <c r="R10">
        <v>87442.631999999998</v>
      </c>
      <c r="S10">
        <v>88211.241999999998</v>
      </c>
      <c r="T10">
        <v>89299.455000000002</v>
      </c>
    </row>
    <row r="11" spans="1:41" x14ac:dyDescent="0.2">
      <c r="A11">
        <v>10</v>
      </c>
      <c r="B11" t="s">
        <v>27</v>
      </c>
      <c r="C11">
        <v>10490.819</v>
      </c>
      <c r="D11">
        <v>10419.089</v>
      </c>
      <c r="E11">
        <v>10508.07</v>
      </c>
      <c r="F11">
        <v>10413.191999999999</v>
      </c>
      <c r="G11">
        <v>10463.925999999999</v>
      </c>
      <c r="H11">
        <v>10439.272000000001</v>
      </c>
      <c r="I11">
        <v>10357.618</v>
      </c>
      <c r="J11">
        <v>10392.324000000001</v>
      </c>
      <c r="K11">
        <v>10401.311</v>
      </c>
      <c r="L11">
        <v>11228.385</v>
      </c>
      <c r="M11">
        <v>11299.796</v>
      </c>
      <c r="N11">
        <v>10758.736000000001</v>
      </c>
      <c r="O11">
        <v>10877.052</v>
      </c>
      <c r="P11">
        <v>10959.212</v>
      </c>
      <c r="Q11">
        <v>10654.644</v>
      </c>
      <c r="R11">
        <v>10774.195</v>
      </c>
      <c r="S11">
        <v>11883.793</v>
      </c>
      <c r="T11">
        <v>11163.436</v>
      </c>
    </row>
    <row r="12" spans="1:41" x14ac:dyDescent="0.2">
      <c r="A12">
        <v>11</v>
      </c>
      <c r="B12" t="s">
        <v>24</v>
      </c>
      <c r="C12">
        <v>6471.9459999999999</v>
      </c>
      <c r="D12">
        <v>5967.7</v>
      </c>
      <c r="E12">
        <v>6065.7250000000004</v>
      </c>
      <c r="F12">
        <v>6010.415</v>
      </c>
      <c r="G12">
        <v>5874.0709999999999</v>
      </c>
      <c r="H12">
        <v>5856.7060000000001</v>
      </c>
      <c r="I12">
        <v>6000.7709999999997</v>
      </c>
      <c r="J12">
        <v>6212.3689999999997</v>
      </c>
      <c r="K12">
        <v>6630.7950000000001</v>
      </c>
      <c r="L12">
        <v>7116.835</v>
      </c>
      <c r="M12">
        <v>7131.8710000000001</v>
      </c>
      <c r="N12">
        <v>7123.95</v>
      </c>
      <c r="O12">
        <v>7173.2950000000001</v>
      </c>
      <c r="P12">
        <v>7545.5420000000004</v>
      </c>
      <c r="Q12">
        <v>12055.862999999999</v>
      </c>
      <c r="R12">
        <v>12148.151</v>
      </c>
      <c r="S12">
        <v>12402.808999999999</v>
      </c>
      <c r="T12">
        <v>12728.44</v>
      </c>
    </row>
    <row r="13" spans="1:41" x14ac:dyDescent="0.2">
      <c r="A13">
        <v>12</v>
      </c>
      <c r="B13" t="s">
        <v>29</v>
      </c>
      <c r="C13">
        <v>10635.804</v>
      </c>
      <c r="D13">
        <v>10592.513999999999</v>
      </c>
      <c r="E13">
        <v>10539.278</v>
      </c>
      <c r="F13">
        <v>10559.379000000001</v>
      </c>
      <c r="G13">
        <v>10576.467000000001</v>
      </c>
      <c r="H13">
        <v>10406.184999999999</v>
      </c>
      <c r="I13">
        <v>10404.511</v>
      </c>
      <c r="J13">
        <v>10599.097</v>
      </c>
      <c r="K13">
        <v>10599.819</v>
      </c>
      <c r="L13">
        <v>11335.425999999999</v>
      </c>
      <c r="M13">
        <v>11346.735000000001</v>
      </c>
      <c r="N13">
        <v>10739.938</v>
      </c>
      <c r="O13">
        <v>10809.093999999999</v>
      </c>
      <c r="P13">
        <v>10856.322</v>
      </c>
      <c r="Q13">
        <v>10817.154</v>
      </c>
      <c r="R13">
        <v>10844.788</v>
      </c>
      <c r="S13">
        <v>11521.34</v>
      </c>
      <c r="T13">
        <v>11439.398999999999</v>
      </c>
    </row>
    <row r="14" spans="1:41" x14ac:dyDescent="0.2">
      <c r="A14">
        <v>13</v>
      </c>
      <c r="B14" t="s">
        <v>2</v>
      </c>
      <c r="C14" t="e">
        <v>#VALUE!</v>
      </c>
      <c r="D14" t="e">
        <v>#VALUE!</v>
      </c>
      <c r="E14">
        <v>217631.31299999999</v>
      </c>
      <c r="F14">
        <v>228175.95800000001</v>
      </c>
      <c r="G14">
        <v>233987.875</v>
      </c>
      <c r="H14">
        <v>241840.21400000001</v>
      </c>
      <c r="I14">
        <v>242178.39799999999</v>
      </c>
      <c r="J14">
        <v>240105.495</v>
      </c>
      <c r="K14">
        <v>229254.98300000001</v>
      </c>
      <c r="L14">
        <v>228848.766</v>
      </c>
      <c r="M14">
        <v>234184.484</v>
      </c>
      <c r="N14">
        <v>234756.49600000001</v>
      </c>
      <c r="O14">
        <v>237844.45499999999</v>
      </c>
      <c r="P14">
        <v>235982.24100000001</v>
      </c>
      <c r="Q14">
        <v>237258.592</v>
      </c>
      <c r="R14">
        <v>237911.23300000001</v>
      </c>
      <c r="S14">
        <v>245257.715</v>
      </c>
      <c r="T14">
        <v>239752.68599999999</v>
      </c>
    </row>
    <row r="15" spans="1:41" x14ac:dyDescent="0.2">
      <c r="A15">
        <v>14</v>
      </c>
      <c r="B15" t="s">
        <v>4</v>
      </c>
      <c r="C15">
        <v>138704.285</v>
      </c>
      <c r="D15">
        <v>138383.177</v>
      </c>
      <c r="E15">
        <v>137397.97399999999</v>
      </c>
      <c r="F15">
        <v>137818.359</v>
      </c>
      <c r="G15">
        <v>138119.889</v>
      </c>
      <c r="H15">
        <v>138035.209</v>
      </c>
      <c r="I15">
        <v>136957.83900000001</v>
      </c>
      <c r="J15">
        <v>138062.94099999999</v>
      </c>
      <c r="K15">
        <v>138169.45300000001</v>
      </c>
      <c r="L15">
        <v>142814.72099999999</v>
      </c>
      <c r="M15">
        <v>142450.56299999999</v>
      </c>
      <c r="N15">
        <v>142581.185</v>
      </c>
      <c r="O15">
        <v>143122.674</v>
      </c>
      <c r="P15">
        <v>143417.16</v>
      </c>
      <c r="Q15">
        <v>141698.03400000001</v>
      </c>
      <c r="R15">
        <v>142145.79199999999</v>
      </c>
      <c r="S15">
        <v>145737.701</v>
      </c>
      <c r="T15">
        <v>145984.05900000001</v>
      </c>
    </row>
    <row r="16" spans="1:41" x14ac:dyDescent="0.2">
      <c r="A16">
        <v>15</v>
      </c>
      <c r="B16" t="s">
        <v>25</v>
      </c>
      <c r="C16">
        <v>12228.221</v>
      </c>
      <c r="D16">
        <v>11462.074000000001</v>
      </c>
      <c r="E16">
        <v>11455.562</v>
      </c>
      <c r="F16">
        <v>11345.643</v>
      </c>
      <c r="G16">
        <v>11323.361000000001</v>
      </c>
      <c r="H16">
        <v>11302.189</v>
      </c>
      <c r="I16">
        <v>11262.833000000001</v>
      </c>
      <c r="J16">
        <v>11265.156999999999</v>
      </c>
      <c r="K16">
        <v>11273.196</v>
      </c>
      <c r="L16">
        <v>12299.53</v>
      </c>
      <c r="M16">
        <v>12304.651</v>
      </c>
      <c r="N16">
        <v>11673.546</v>
      </c>
      <c r="O16">
        <v>11682.313</v>
      </c>
      <c r="P16">
        <v>11680.563</v>
      </c>
      <c r="Q16">
        <v>11545.848</v>
      </c>
      <c r="R16">
        <v>11624.674000000001</v>
      </c>
      <c r="S16">
        <v>12383.848</v>
      </c>
      <c r="T16">
        <v>12402.43</v>
      </c>
    </row>
    <row r="17" spans="1:20" x14ac:dyDescent="0.2">
      <c r="A17">
        <v>16</v>
      </c>
      <c r="B17" t="s">
        <v>21</v>
      </c>
      <c r="C17">
        <v>14677.216</v>
      </c>
      <c r="D17">
        <v>14866.349</v>
      </c>
      <c r="E17">
        <v>15350.525</v>
      </c>
      <c r="F17">
        <v>15433.882</v>
      </c>
      <c r="G17">
        <v>15467.359</v>
      </c>
      <c r="H17">
        <v>15579.888999999999</v>
      </c>
      <c r="I17">
        <v>15684.460999999999</v>
      </c>
      <c r="J17">
        <v>15763.532999999999</v>
      </c>
      <c r="K17">
        <v>16042.69</v>
      </c>
      <c r="L17">
        <v>16431.364000000001</v>
      </c>
      <c r="M17">
        <v>16423.705000000002</v>
      </c>
      <c r="N17">
        <v>16618.404999999999</v>
      </c>
      <c r="O17">
        <v>16814.511999999999</v>
      </c>
      <c r="P17">
        <v>16841.650000000001</v>
      </c>
      <c r="Q17">
        <v>16926.916000000001</v>
      </c>
      <c r="R17">
        <v>16954.873</v>
      </c>
      <c r="S17">
        <v>16205.134</v>
      </c>
      <c r="T17">
        <v>17264.531999999999</v>
      </c>
    </row>
    <row r="18" spans="1:20" x14ac:dyDescent="0.2">
      <c r="A18">
        <v>17</v>
      </c>
      <c r="B18" t="s">
        <v>14</v>
      </c>
      <c r="C18">
        <v>24182.215</v>
      </c>
      <c r="D18">
        <v>22920.475999999999</v>
      </c>
      <c r="E18">
        <v>23498.475999999999</v>
      </c>
      <c r="F18">
        <v>24279.34</v>
      </c>
      <c r="G18">
        <v>25341.057000000001</v>
      </c>
      <c r="H18">
        <v>25661.94</v>
      </c>
      <c r="I18">
        <v>25461.782999999999</v>
      </c>
      <c r="J18">
        <v>26428.829000000002</v>
      </c>
      <c r="K18">
        <v>26223.704000000002</v>
      </c>
      <c r="L18">
        <v>29018.469000000001</v>
      </c>
      <c r="M18">
        <v>29204.186000000002</v>
      </c>
      <c r="N18">
        <v>27687.022000000001</v>
      </c>
      <c r="O18">
        <v>27739.27</v>
      </c>
      <c r="P18">
        <v>27983.455000000002</v>
      </c>
      <c r="Q18">
        <v>27669.378000000001</v>
      </c>
      <c r="R18">
        <v>28326.065999999999</v>
      </c>
      <c r="S18">
        <v>35516.760999999999</v>
      </c>
      <c r="T18">
        <v>35734.285000000003</v>
      </c>
    </row>
    <row r="19" spans="1:20" x14ac:dyDescent="0.2">
      <c r="A19">
        <v>18</v>
      </c>
      <c r="B19" t="s">
        <v>20</v>
      </c>
      <c r="C19">
        <v>14528.451999999999</v>
      </c>
      <c r="D19">
        <v>14641.379000000001</v>
      </c>
      <c r="E19">
        <v>14798.582</v>
      </c>
      <c r="F19">
        <v>14943.028</v>
      </c>
      <c r="G19">
        <v>15073.675999999999</v>
      </c>
      <c r="H19">
        <v>15241.698</v>
      </c>
      <c r="I19">
        <v>15470.739</v>
      </c>
      <c r="J19">
        <v>15659.45</v>
      </c>
      <c r="K19">
        <v>15829.21</v>
      </c>
      <c r="L19">
        <v>16000.65</v>
      </c>
      <c r="M19">
        <v>16147.437</v>
      </c>
      <c r="N19">
        <v>16322.361000000001</v>
      </c>
      <c r="O19">
        <v>16411.562000000002</v>
      </c>
      <c r="P19">
        <v>16567.877</v>
      </c>
      <c r="Q19">
        <v>16669.424999999999</v>
      </c>
      <c r="R19">
        <v>16784.103999999999</v>
      </c>
      <c r="S19">
        <v>16901.281999999999</v>
      </c>
      <c r="T19">
        <v>17137.661</v>
      </c>
    </row>
    <row r="20" spans="1:20" x14ac:dyDescent="0.2">
      <c r="A20">
        <v>19</v>
      </c>
      <c r="B20" t="s">
        <v>18</v>
      </c>
      <c r="C20">
        <v>16543.657999999999</v>
      </c>
      <c r="D20">
        <v>16595.546999999999</v>
      </c>
      <c r="E20">
        <v>16637.724999999999</v>
      </c>
      <c r="F20">
        <v>16696.251</v>
      </c>
      <c r="G20">
        <v>16739.888999999999</v>
      </c>
      <c r="H20">
        <v>16854.215</v>
      </c>
      <c r="I20">
        <v>16919.135999999999</v>
      </c>
      <c r="J20">
        <v>16882.537</v>
      </c>
      <c r="K20">
        <v>16997.047999999999</v>
      </c>
      <c r="L20">
        <v>17467.626</v>
      </c>
      <c r="M20">
        <v>17569.379000000001</v>
      </c>
      <c r="N20">
        <v>17279.132000000001</v>
      </c>
      <c r="O20">
        <v>17447.815999999999</v>
      </c>
      <c r="P20">
        <v>17541.312999999998</v>
      </c>
      <c r="Q20">
        <v>17546.544000000002</v>
      </c>
      <c r="R20">
        <v>17611.452000000001</v>
      </c>
      <c r="S20">
        <v>18249.870999999999</v>
      </c>
      <c r="T20">
        <v>18313.373</v>
      </c>
    </row>
    <row r="21" spans="1:20" x14ac:dyDescent="0.2">
      <c r="A21">
        <v>20</v>
      </c>
      <c r="B21" t="s">
        <v>34</v>
      </c>
      <c r="C21">
        <v>4356.8909999999996</v>
      </c>
      <c r="D21">
        <v>4363.7179999999998</v>
      </c>
      <c r="E21">
        <v>4332.4709999999995</v>
      </c>
      <c r="F21">
        <v>4351.7020000000002</v>
      </c>
      <c r="G21">
        <v>4293.3010000000004</v>
      </c>
      <c r="H21">
        <v>4379.7340000000004</v>
      </c>
      <c r="I21">
        <v>4394.3549999999996</v>
      </c>
      <c r="J21">
        <v>4399.5140000000001</v>
      </c>
      <c r="K21">
        <v>4394.2139999999999</v>
      </c>
      <c r="L21">
        <v>4533.8509999999997</v>
      </c>
      <c r="M21">
        <v>4534.3450000000003</v>
      </c>
      <c r="N21">
        <v>4561.5839999999998</v>
      </c>
      <c r="O21">
        <v>4606.7539999999999</v>
      </c>
      <c r="P21">
        <v>4629.9719999999998</v>
      </c>
      <c r="Q21">
        <v>4573.2049999999999</v>
      </c>
      <c r="R21">
        <v>4584.5889999999999</v>
      </c>
      <c r="S21">
        <v>4633.24</v>
      </c>
      <c r="T21">
        <v>4660.8500000000004</v>
      </c>
    </row>
    <row r="22" spans="1:20" x14ac:dyDescent="0.2">
      <c r="A22">
        <v>21</v>
      </c>
      <c r="B22" t="s">
        <v>35</v>
      </c>
      <c r="C22">
        <v>4732.7539999999999</v>
      </c>
      <c r="D22">
        <v>4675.5159999999996</v>
      </c>
      <c r="E22">
        <v>4577.335</v>
      </c>
      <c r="F22">
        <v>4572.4970000000003</v>
      </c>
      <c r="G22">
        <v>4565.3580000000002</v>
      </c>
      <c r="H22">
        <v>4576.0150000000003</v>
      </c>
      <c r="I22">
        <v>4575.46</v>
      </c>
      <c r="J22">
        <v>4898.0680000000002</v>
      </c>
      <c r="K22">
        <v>4933.6019999999999</v>
      </c>
      <c r="L22">
        <v>5075.6369999999997</v>
      </c>
      <c r="M22">
        <v>5119.58</v>
      </c>
      <c r="N22">
        <v>6263.5020000000004</v>
      </c>
      <c r="O22">
        <v>10107.1</v>
      </c>
      <c r="P22">
        <v>10144.949000000001</v>
      </c>
      <c r="Q22">
        <v>10103.102999999999</v>
      </c>
      <c r="R22">
        <v>10165.370999999999</v>
      </c>
      <c r="S22">
        <v>10538.523999999999</v>
      </c>
      <c r="T22">
        <v>10657.311</v>
      </c>
    </row>
    <row r="23" spans="1:20" x14ac:dyDescent="0.2">
      <c r="A23">
        <v>22</v>
      </c>
      <c r="B23" t="s">
        <v>10</v>
      </c>
      <c r="C23">
        <v>54132.906999999999</v>
      </c>
      <c r="D23">
        <v>55257.699000000001</v>
      </c>
      <c r="E23">
        <v>56131.021000000001</v>
      </c>
      <c r="F23">
        <v>55716.957999999999</v>
      </c>
      <c r="G23">
        <v>55142.714999999997</v>
      </c>
      <c r="H23">
        <v>56412.822</v>
      </c>
      <c r="I23">
        <v>59023.440999999999</v>
      </c>
      <c r="J23">
        <v>61488.195</v>
      </c>
      <c r="K23">
        <v>62533.826000000001</v>
      </c>
      <c r="L23">
        <v>64927.332000000002</v>
      </c>
      <c r="M23">
        <v>65862.145000000004</v>
      </c>
      <c r="N23">
        <v>63465.54</v>
      </c>
      <c r="O23">
        <v>74705.456999999995</v>
      </c>
      <c r="P23">
        <v>76392.145000000004</v>
      </c>
      <c r="Q23">
        <v>78422.913</v>
      </c>
      <c r="R23">
        <v>78994.642999999996</v>
      </c>
      <c r="S23">
        <v>82434.823000000004</v>
      </c>
      <c r="T23">
        <v>82747.722999999998</v>
      </c>
    </row>
    <row r="24" spans="1:20" x14ac:dyDescent="0.2">
      <c r="A24">
        <v>23</v>
      </c>
      <c r="B24" t="s">
        <v>7</v>
      </c>
      <c r="C24">
        <v>92712.84</v>
      </c>
      <c r="D24">
        <v>91944.92</v>
      </c>
      <c r="E24">
        <v>92779.876999999993</v>
      </c>
      <c r="F24">
        <v>92598.831000000006</v>
      </c>
      <c r="G24">
        <v>92909.399000000005</v>
      </c>
      <c r="H24">
        <v>93530.554999999993</v>
      </c>
      <c r="I24">
        <v>95008.981</v>
      </c>
      <c r="J24">
        <v>95334.019</v>
      </c>
      <c r="K24">
        <v>96177.532000000007</v>
      </c>
      <c r="L24">
        <v>96370.066999999995</v>
      </c>
      <c r="M24">
        <v>96336.842999999993</v>
      </c>
      <c r="N24">
        <v>96807.649000000005</v>
      </c>
      <c r="O24">
        <v>97190.755000000005</v>
      </c>
      <c r="P24">
        <v>97311.005000000005</v>
      </c>
      <c r="Q24">
        <v>97935.801000000007</v>
      </c>
      <c r="R24">
        <v>98702.361000000004</v>
      </c>
      <c r="S24">
        <v>98913.24</v>
      </c>
      <c r="T24">
        <v>100367.359</v>
      </c>
    </row>
    <row r="25" spans="1:20" x14ac:dyDescent="0.2">
      <c r="A25">
        <v>24</v>
      </c>
      <c r="B25" t="s">
        <v>30</v>
      </c>
      <c r="C25">
        <v>9943.0910000000003</v>
      </c>
      <c r="D25">
        <v>10078.352999999999</v>
      </c>
      <c r="E25">
        <v>10304.976000000001</v>
      </c>
      <c r="F25">
        <v>10447.210999999999</v>
      </c>
      <c r="G25">
        <v>10380.147000000001</v>
      </c>
      <c r="H25">
        <v>10598.61</v>
      </c>
      <c r="I25">
        <v>10224.081</v>
      </c>
      <c r="J25">
        <v>10268.314</v>
      </c>
      <c r="K25">
        <v>10725.745999999999</v>
      </c>
      <c r="L25">
        <v>11064.382</v>
      </c>
      <c r="M25">
        <v>11118.047</v>
      </c>
      <c r="N25">
        <v>11034.993</v>
      </c>
      <c r="O25">
        <v>11172.531000000001</v>
      </c>
      <c r="P25">
        <v>11104.431</v>
      </c>
      <c r="Q25">
        <v>11083.870999999999</v>
      </c>
      <c r="R25">
        <v>11070.793</v>
      </c>
      <c r="S25">
        <v>11304.48</v>
      </c>
      <c r="T25">
        <v>11272.017</v>
      </c>
    </row>
    <row r="26" spans="1:20" x14ac:dyDescent="0.2">
      <c r="A26">
        <v>25</v>
      </c>
      <c r="B26" t="s">
        <v>32</v>
      </c>
      <c r="C26">
        <v>10440.224</v>
      </c>
      <c r="D26">
        <v>10475.195</v>
      </c>
      <c r="E26">
        <v>10471.867</v>
      </c>
      <c r="F26">
        <v>10505.74</v>
      </c>
      <c r="G26">
        <v>10512.692999999999</v>
      </c>
      <c r="H26">
        <v>10547.97</v>
      </c>
      <c r="I26">
        <v>10604.429</v>
      </c>
      <c r="J26">
        <v>10663.498</v>
      </c>
      <c r="K26">
        <v>10635.949000000001</v>
      </c>
      <c r="L26">
        <v>10567.64</v>
      </c>
      <c r="M26">
        <v>10604.207</v>
      </c>
      <c r="N26">
        <v>10826.628000000001</v>
      </c>
      <c r="O26">
        <v>10854.467000000001</v>
      </c>
      <c r="P26">
        <v>10878.36</v>
      </c>
      <c r="Q26">
        <v>10908.597</v>
      </c>
      <c r="R26">
        <v>10942.075999999999</v>
      </c>
      <c r="S26">
        <v>11009.339</v>
      </c>
      <c r="T26">
        <v>11037.127</v>
      </c>
    </row>
    <row r="27" spans="1:20" x14ac:dyDescent="0.2">
      <c r="A27">
        <v>26</v>
      </c>
      <c r="B27" t="s">
        <v>28</v>
      </c>
      <c r="C27">
        <v>11250.857</v>
      </c>
      <c r="D27">
        <v>11305.598</v>
      </c>
      <c r="E27">
        <v>11011.852000000001</v>
      </c>
      <c r="F27">
        <v>11103.406000000001</v>
      </c>
      <c r="G27">
        <v>11059.415999999999</v>
      </c>
      <c r="H27">
        <v>11165.626</v>
      </c>
      <c r="I27">
        <v>11182.976000000001</v>
      </c>
      <c r="J27">
        <v>11298.983</v>
      </c>
      <c r="K27">
        <v>11055.942999999999</v>
      </c>
      <c r="L27">
        <v>11658.728999999999</v>
      </c>
      <c r="M27">
        <v>11771.777</v>
      </c>
      <c r="N27">
        <v>11365.35</v>
      </c>
      <c r="O27">
        <v>11510.942999999999</v>
      </c>
      <c r="P27">
        <v>11474.272000000001</v>
      </c>
      <c r="Q27">
        <v>11428.822</v>
      </c>
      <c r="R27">
        <v>11503.492</v>
      </c>
      <c r="S27">
        <v>11580.331</v>
      </c>
      <c r="T27">
        <v>11469.531999999999</v>
      </c>
    </row>
    <row r="28" spans="1:20" x14ac:dyDescent="0.2">
      <c r="A28">
        <v>27</v>
      </c>
      <c r="B28" t="s">
        <v>0</v>
      </c>
      <c r="C28">
        <v>394948.98499999999</v>
      </c>
      <c r="D28">
        <v>394433.94300000003</v>
      </c>
      <c r="E28">
        <v>390494.7</v>
      </c>
      <c r="F28">
        <v>344542.36099999998</v>
      </c>
      <c r="G28">
        <v>393949.79100000003</v>
      </c>
      <c r="H28">
        <v>392115.58199999999</v>
      </c>
      <c r="I28">
        <v>394711.16899999999</v>
      </c>
      <c r="J28">
        <v>397903.94</v>
      </c>
      <c r="K28">
        <v>392257.32</v>
      </c>
      <c r="L28">
        <v>400763.35800000001</v>
      </c>
      <c r="M28">
        <v>402423.24300000002</v>
      </c>
      <c r="N28">
        <v>400838.978</v>
      </c>
      <c r="O28">
        <v>403518.20799999998</v>
      </c>
      <c r="P28">
        <v>406423.28600000002</v>
      </c>
      <c r="Q28">
        <v>446896.36</v>
      </c>
      <c r="R28">
        <v>449799.49200000003</v>
      </c>
      <c r="S28">
        <v>459850.79300000001</v>
      </c>
      <c r="T28">
        <v>458409.98100000003</v>
      </c>
    </row>
    <row r="29" spans="1:20" x14ac:dyDescent="0.2">
      <c r="A29">
        <v>28</v>
      </c>
      <c r="B29" t="s">
        <v>1</v>
      </c>
      <c r="C29">
        <v>282829.78399999999</v>
      </c>
      <c r="D29">
        <v>286499.13900000002</v>
      </c>
      <c r="E29">
        <v>288740.61</v>
      </c>
      <c r="F29">
        <v>235771.617</v>
      </c>
      <c r="G29">
        <v>292330.32199999999</v>
      </c>
      <c r="H29">
        <v>299308.10399999999</v>
      </c>
      <c r="I29">
        <v>308764.83600000001</v>
      </c>
      <c r="J29">
        <v>302454.03499999997</v>
      </c>
      <c r="K29">
        <v>301132.07900000003</v>
      </c>
      <c r="L29">
        <v>330761.717</v>
      </c>
      <c r="M29">
        <v>334804.64899999998</v>
      </c>
      <c r="N29">
        <v>340401.03700000001</v>
      </c>
      <c r="O29">
        <v>344968.75699999998</v>
      </c>
      <c r="P29">
        <v>345325.054</v>
      </c>
      <c r="Q29">
        <v>372905.23300000001</v>
      </c>
      <c r="R29">
        <v>380383.00400000002</v>
      </c>
      <c r="S29">
        <v>386523.74300000002</v>
      </c>
      <c r="T29">
        <v>398161.60399999999</v>
      </c>
    </row>
    <row r="30" spans="1:20" x14ac:dyDescent="0.2">
      <c r="A30">
        <v>29</v>
      </c>
      <c r="B30" t="s">
        <v>13</v>
      </c>
      <c r="C30">
        <v>40726.805</v>
      </c>
      <c r="D30">
        <v>40869.633999999998</v>
      </c>
      <c r="E30">
        <v>44224.069000000003</v>
      </c>
      <c r="F30">
        <v>44405.421000000002</v>
      </c>
      <c r="G30">
        <v>44626.974000000002</v>
      </c>
      <c r="H30">
        <v>44253.078000000001</v>
      </c>
      <c r="I30">
        <v>43492.03</v>
      </c>
      <c r="J30">
        <v>42730.847000000002</v>
      </c>
      <c r="K30">
        <v>43306.964</v>
      </c>
      <c r="L30">
        <v>78638.423999999999</v>
      </c>
      <c r="M30">
        <v>78611.884000000005</v>
      </c>
      <c r="N30">
        <v>47553.9</v>
      </c>
      <c r="O30">
        <v>47529.796000000002</v>
      </c>
      <c r="P30">
        <v>47403.533000000003</v>
      </c>
      <c r="Q30">
        <v>43688.006999999998</v>
      </c>
      <c r="R30">
        <v>43964.826000000001</v>
      </c>
      <c r="S30">
        <v>45934.938000000002</v>
      </c>
      <c r="T30">
        <v>45754.294000000002</v>
      </c>
    </row>
    <row r="31" spans="1:20" x14ac:dyDescent="0.2">
      <c r="A31">
        <v>30</v>
      </c>
      <c r="B31" t="s">
        <v>3</v>
      </c>
      <c r="C31">
        <v>99483.650999999998</v>
      </c>
      <c r="D31">
        <v>99481.244999999995</v>
      </c>
      <c r="E31">
        <v>100408.906</v>
      </c>
      <c r="F31">
        <v>101013.349</v>
      </c>
      <c r="G31">
        <v>104355.391</v>
      </c>
      <c r="H31">
        <v>109394.141</v>
      </c>
      <c r="I31">
        <v>112534.769</v>
      </c>
      <c r="J31">
        <v>110066.363</v>
      </c>
      <c r="K31">
        <v>113348.715</v>
      </c>
      <c r="L31">
        <v>126175.818</v>
      </c>
      <c r="M31">
        <v>127247.65399999999</v>
      </c>
      <c r="N31">
        <v>126028.132</v>
      </c>
      <c r="O31">
        <v>128917.992</v>
      </c>
      <c r="P31">
        <v>130687.042</v>
      </c>
      <c r="Q31">
        <v>132088.264</v>
      </c>
      <c r="R31">
        <v>134608.56400000001</v>
      </c>
      <c r="S31">
        <v>148286.49</v>
      </c>
      <c r="T31">
        <v>147842.22200000001</v>
      </c>
    </row>
    <row r="32" spans="1:20" x14ac:dyDescent="0.2">
      <c r="A32">
        <v>31</v>
      </c>
      <c r="B32" t="s">
        <v>11</v>
      </c>
      <c r="C32">
        <v>28237.539000000001</v>
      </c>
      <c r="D32">
        <v>28972.755000000001</v>
      </c>
      <c r="E32">
        <v>39656.019</v>
      </c>
      <c r="F32">
        <v>39942.436999999998</v>
      </c>
      <c r="G32">
        <v>40780.203999999998</v>
      </c>
      <c r="H32">
        <v>39626.267999999996</v>
      </c>
      <c r="I32">
        <v>40603.406000000003</v>
      </c>
      <c r="J32">
        <v>41475.135999999999</v>
      </c>
      <c r="K32">
        <v>44312.502999999997</v>
      </c>
      <c r="L32">
        <v>46481.491000000002</v>
      </c>
      <c r="M32">
        <v>47425.256000000001</v>
      </c>
      <c r="N32">
        <v>48136.171000000002</v>
      </c>
      <c r="O32">
        <v>48951.445</v>
      </c>
      <c r="P32">
        <v>49799.974999999999</v>
      </c>
      <c r="Q32">
        <v>50471.046000000002</v>
      </c>
      <c r="R32">
        <v>51147.434000000001</v>
      </c>
      <c r="S32">
        <v>54265.082999999999</v>
      </c>
      <c r="T32">
        <v>55522.233999999997</v>
      </c>
    </row>
    <row r="33" spans="1:20" x14ac:dyDescent="0.2">
      <c r="A33">
        <v>32</v>
      </c>
      <c r="B33" t="s">
        <v>9</v>
      </c>
      <c r="C33">
        <v>33532.033000000003</v>
      </c>
      <c r="D33">
        <v>35574.959999999999</v>
      </c>
      <c r="E33">
        <v>35558.461000000003</v>
      </c>
      <c r="F33">
        <v>55037.612000000001</v>
      </c>
      <c r="G33">
        <v>55649.169000000002</v>
      </c>
      <c r="H33">
        <v>55438.906999999999</v>
      </c>
      <c r="I33">
        <v>46299.883000000002</v>
      </c>
      <c r="J33">
        <v>46131.582000000002</v>
      </c>
      <c r="K33">
        <v>47218.442999999999</v>
      </c>
      <c r="L33">
        <v>46156.921999999999</v>
      </c>
      <c r="M33">
        <v>46160.201000000001</v>
      </c>
      <c r="N33">
        <v>41709.411999999997</v>
      </c>
      <c r="O33">
        <v>42897.036</v>
      </c>
      <c r="P33">
        <v>42864.925000000003</v>
      </c>
      <c r="Q33">
        <v>43184.654000000002</v>
      </c>
      <c r="R33">
        <v>43423.112000000001</v>
      </c>
      <c r="S33">
        <v>88084.967000000004</v>
      </c>
      <c r="T33">
        <v>86170.820999999996</v>
      </c>
    </row>
    <row r="34" spans="1:20" x14ac:dyDescent="0.2">
      <c r="A34">
        <v>33</v>
      </c>
      <c r="B34" t="s">
        <v>26</v>
      </c>
      <c r="C34">
        <v>11242.825000000001</v>
      </c>
      <c r="D34">
        <v>11288.814</v>
      </c>
      <c r="E34">
        <v>11356.617</v>
      </c>
      <c r="F34">
        <v>11390.182000000001</v>
      </c>
      <c r="G34">
        <v>11420.651</v>
      </c>
      <c r="H34">
        <v>11464.499</v>
      </c>
      <c r="I34">
        <v>11521.564</v>
      </c>
      <c r="J34">
        <v>11592.562</v>
      </c>
      <c r="K34">
        <v>11641.597</v>
      </c>
      <c r="L34">
        <v>11697.934999999999</v>
      </c>
      <c r="M34">
        <v>11741.529</v>
      </c>
      <c r="N34">
        <v>11783.688</v>
      </c>
      <c r="O34">
        <v>11826.953</v>
      </c>
      <c r="P34">
        <v>11833.308000000001</v>
      </c>
      <c r="Q34">
        <v>11868.098</v>
      </c>
      <c r="R34">
        <v>11901.200999999999</v>
      </c>
      <c r="S34">
        <v>11929.058000000001</v>
      </c>
      <c r="T34">
        <v>11995.858</v>
      </c>
    </row>
    <row r="35" spans="1:20" x14ac:dyDescent="0.2">
      <c r="A35">
        <v>34</v>
      </c>
      <c r="B35" t="s">
        <v>6</v>
      </c>
      <c r="C35">
        <v>65958.592000000004</v>
      </c>
      <c r="D35">
        <v>71083.111000000004</v>
      </c>
      <c r="E35">
        <v>70226.414000000004</v>
      </c>
      <c r="F35">
        <v>75844.563999999998</v>
      </c>
      <c r="G35">
        <v>76077.456000000006</v>
      </c>
      <c r="H35">
        <v>78639.304999999993</v>
      </c>
      <c r="I35">
        <v>81124.125</v>
      </c>
      <c r="J35">
        <v>87705.316999999995</v>
      </c>
      <c r="K35">
        <v>89164.065000000002</v>
      </c>
      <c r="L35">
        <v>93877.142000000007</v>
      </c>
      <c r="M35">
        <v>94821.956999999995</v>
      </c>
      <c r="N35">
        <v>96308.796000000002</v>
      </c>
      <c r="O35">
        <v>97476.165999999997</v>
      </c>
      <c r="P35">
        <v>98409.235000000001</v>
      </c>
      <c r="Q35">
        <v>93533.721000000005</v>
      </c>
      <c r="R35">
        <v>95446.334000000003</v>
      </c>
      <c r="S35">
        <v>112090.42600000001</v>
      </c>
      <c r="T35">
        <v>126744.906</v>
      </c>
    </row>
    <row r="36" spans="1:20" x14ac:dyDescent="0.2">
      <c r="A36">
        <v>35</v>
      </c>
      <c r="B36" t="s">
        <v>31</v>
      </c>
      <c r="C36">
        <v>10462.912</v>
      </c>
      <c r="D36">
        <v>10449.846</v>
      </c>
      <c r="E36">
        <v>10611.578</v>
      </c>
      <c r="F36">
        <v>10639.864</v>
      </c>
      <c r="G36">
        <v>10626.32</v>
      </c>
      <c r="H36">
        <v>10670.655000000001</v>
      </c>
      <c r="I36">
        <v>10688.742</v>
      </c>
      <c r="J36">
        <v>10699.445</v>
      </c>
      <c r="K36">
        <v>10732.897000000001</v>
      </c>
      <c r="L36">
        <v>10819.75</v>
      </c>
      <c r="M36">
        <v>10861.12</v>
      </c>
      <c r="N36">
        <v>10896.561</v>
      </c>
      <c r="O36">
        <v>10918.401</v>
      </c>
      <c r="P36">
        <v>10947.911</v>
      </c>
      <c r="Q36">
        <v>11213.611000000001</v>
      </c>
      <c r="R36">
        <v>11129.641</v>
      </c>
      <c r="S36">
        <v>11164.106</v>
      </c>
      <c r="T36">
        <v>11112.715</v>
      </c>
    </row>
    <row r="37" spans="1:20" x14ac:dyDescent="0.2">
      <c r="A37">
        <v>36</v>
      </c>
      <c r="B37" t="s">
        <v>22</v>
      </c>
      <c r="C37">
        <v>13747.337</v>
      </c>
      <c r="D37">
        <v>13786.766</v>
      </c>
      <c r="E37">
        <v>14128.342000000001</v>
      </c>
      <c r="F37">
        <v>14165.901</v>
      </c>
      <c r="G37">
        <v>14172.173000000001</v>
      </c>
      <c r="H37">
        <v>14172.448</v>
      </c>
      <c r="I37">
        <v>14208.788</v>
      </c>
      <c r="J37">
        <v>14231.526</v>
      </c>
      <c r="K37">
        <v>14236.477999999999</v>
      </c>
      <c r="L37">
        <v>14258.272999999999</v>
      </c>
      <c r="M37">
        <v>14282.284</v>
      </c>
      <c r="N37">
        <v>14300.281000000001</v>
      </c>
      <c r="O37">
        <v>14312.065000000001</v>
      </c>
      <c r="P37">
        <v>14320.162</v>
      </c>
      <c r="Q37">
        <v>14367.485000000001</v>
      </c>
      <c r="R37">
        <v>14415.548000000001</v>
      </c>
      <c r="S37">
        <v>14430.041999999999</v>
      </c>
      <c r="T37">
        <v>14442.198</v>
      </c>
    </row>
    <row r="38" spans="1:20" x14ac:dyDescent="0.2">
      <c r="A38">
        <v>37</v>
      </c>
      <c r="B38" t="s">
        <v>36</v>
      </c>
      <c r="C38">
        <v>21127.721000000001</v>
      </c>
      <c r="D38">
        <v>21690.383000000002</v>
      </c>
      <c r="E38">
        <v>21930.868999999999</v>
      </c>
      <c r="F38">
        <v>21910.221000000001</v>
      </c>
      <c r="G38">
        <v>21569.645</v>
      </c>
      <c r="H38">
        <v>22422.347000000002</v>
      </c>
      <c r="I38">
        <v>22126.972000000002</v>
      </c>
      <c r="J38">
        <v>22010.137999999999</v>
      </c>
      <c r="K38">
        <v>21690.932000000001</v>
      </c>
      <c r="L38">
        <v>24027.413</v>
      </c>
      <c r="M38">
        <v>24306.61</v>
      </c>
      <c r="N38">
        <v>24440.267</v>
      </c>
      <c r="O38">
        <v>25105.094000000001</v>
      </c>
      <c r="P38">
        <v>25145.518</v>
      </c>
      <c r="Q38">
        <v>25730.768</v>
      </c>
      <c r="R38">
        <v>26153.743999999999</v>
      </c>
      <c r="S38">
        <v>25855.741999999998</v>
      </c>
      <c r="T38">
        <v>26352.281999999999</v>
      </c>
    </row>
    <row r="39" spans="1:20" x14ac:dyDescent="0.2">
      <c r="A39">
        <v>38</v>
      </c>
      <c r="B39" t="s">
        <v>45</v>
      </c>
      <c r="C39">
        <v>20782.663</v>
      </c>
      <c r="D39">
        <v>21713.103999999999</v>
      </c>
      <c r="E39">
        <v>22590.768</v>
      </c>
      <c r="F39">
        <v>23084.096000000001</v>
      </c>
      <c r="G39">
        <v>23768.632000000001</v>
      </c>
      <c r="H39">
        <v>24409.955999999998</v>
      </c>
      <c r="I39">
        <v>25310.958999999999</v>
      </c>
      <c r="J39">
        <v>26568.554</v>
      </c>
      <c r="K39">
        <v>27643.780999999999</v>
      </c>
      <c r="L39">
        <v>28867.466</v>
      </c>
      <c r="M39">
        <v>30465.991000000002</v>
      </c>
      <c r="N39">
        <v>24776.048999999999</v>
      </c>
      <c r="O39">
        <v>25854.528999999999</v>
      </c>
      <c r="P39">
        <v>27235.572</v>
      </c>
      <c r="Q39">
        <v>28200.846000000001</v>
      </c>
      <c r="R39">
        <v>28305.648000000001</v>
      </c>
      <c r="S39">
        <v>29032.600999999999</v>
      </c>
      <c r="T39">
        <v>29947.374</v>
      </c>
    </row>
    <row r="40" spans="1:20" x14ac:dyDescent="0.2">
      <c r="A40">
        <v>39</v>
      </c>
      <c r="B40" t="s">
        <v>19</v>
      </c>
      <c r="C40">
        <v>15964.611000000001</v>
      </c>
      <c r="D40">
        <v>16083.321</v>
      </c>
      <c r="E40">
        <v>16496.753000000001</v>
      </c>
      <c r="F40">
        <v>16526.550999999999</v>
      </c>
      <c r="G40">
        <v>16484.096000000001</v>
      </c>
      <c r="H40">
        <v>16551.659</v>
      </c>
      <c r="I40">
        <v>16297.290999999999</v>
      </c>
      <c r="J40">
        <v>16101.58</v>
      </c>
      <c r="K40">
        <v>16199.880999999999</v>
      </c>
      <c r="L40">
        <v>17120.695</v>
      </c>
      <c r="M40">
        <v>17374.512999999999</v>
      </c>
      <c r="N40">
        <v>17293.492999999999</v>
      </c>
      <c r="O40">
        <v>17651.841</v>
      </c>
      <c r="P40">
        <v>17857.438999999998</v>
      </c>
      <c r="Q40">
        <v>17695.007000000001</v>
      </c>
      <c r="R40">
        <v>17657.561000000002</v>
      </c>
      <c r="S40">
        <v>17884.494999999999</v>
      </c>
      <c r="T40">
        <v>17720.686000000002</v>
      </c>
    </row>
    <row r="41" spans="1:20" x14ac:dyDescent="0.2">
      <c r="A41">
        <v>40</v>
      </c>
    </row>
    <row r="42" spans="1:20" x14ac:dyDescent="0.2">
      <c r="A42">
        <v>41</v>
      </c>
    </row>
    <row r="43" spans="1:20" x14ac:dyDescent="0.2">
      <c r="A43">
        <v>42</v>
      </c>
    </row>
    <row r="44" spans="1:20" x14ac:dyDescent="0.2">
      <c r="A44">
        <v>43</v>
      </c>
    </row>
    <row r="45" spans="1:20" x14ac:dyDescent="0.2">
      <c r="A45">
        <v>44</v>
      </c>
    </row>
  </sheetData>
  <sortState ref="B3:AP40">
    <sortCondition ref="B3:B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5"/>
  <sheetViews>
    <sheetView workbookViewId="0">
      <pane xSplit="2" ySplit="2" topLeftCell="C3" activePane="bottomRight" state="frozen"/>
      <selection activeCell="G20" sqref="G20"/>
      <selection pane="topRight" activeCell="G20" sqref="G20"/>
      <selection pane="bottomLeft" activeCell="G20" sqref="G20"/>
      <selection pane="bottomRight" activeCell="G20" sqref="G20"/>
    </sheetView>
  </sheetViews>
  <sheetFormatPr defaultRowHeight="12.75" x14ac:dyDescent="0.2"/>
  <cols>
    <col min="1" max="1" width="3.28515625" customWidth="1"/>
    <col min="2" max="2" width="32" bestFit="1" customWidth="1"/>
    <col min="3" max="4" width="10.140625" customWidth="1"/>
    <col min="5" max="5" width="10.140625" bestFit="1" customWidth="1"/>
    <col min="6" max="16" width="10.140625" customWidth="1"/>
    <col min="17" max="41" width="10.140625" bestFit="1" customWidth="1"/>
  </cols>
  <sheetData>
    <row r="2" spans="1:41" x14ac:dyDescent="0.2">
      <c r="A2">
        <v>1</v>
      </c>
      <c r="C2">
        <v>41214</v>
      </c>
      <c r="D2">
        <v>41244</v>
      </c>
      <c r="E2">
        <v>41275</v>
      </c>
      <c r="F2">
        <v>41306</v>
      </c>
      <c r="G2">
        <v>41334</v>
      </c>
      <c r="H2">
        <v>41365</v>
      </c>
      <c r="I2">
        <v>41395</v>
      </c>
      <c r="J2">
        <v>41426</v>
      </c>
      <c r="K2">
        <v>41456</v>
      </c>
      <c r="L2">
        <v>41487</v>
      </c>
      <c r="M2">
        <v>41518</v>
      </c>
      <c r="N2">
        <v>41548</v>
      </c>
      <c r="O2">
        <v>41579</v>
      </c>
      <c r="P2">
        <v>41609</v>
      </c>
      <c r="Q2">
        <v>41640</v>
      </c>
      <c r="R2">
        <v>41671</v>
      </c>
      <c r="S2">
        <v>41699</v>
      </c>
      <c r="T2">
        <v>41730</v>
      </c>
      <c r="U2">
        <v>41760</v>
      </c>
      <c r="V2">
        <v>41791</v>
      </c>
      <c r="W2">
        <v>41821</v>
      </c>
      <c r="X2">
        <v>41852</v>
      </c>
      <c r="Y2">
        <v>41883</v>
      </c>
      <c r="Z2">
        <v>41913</v>
      </c>
      <c r="AA2">
        <v>41944</v>
      </c>
      <c r="AB2">
        <v>41974</v>
      </c>
      <c r="AC2">
        <v>42005</v>
      </c>
      <c r="AD2">
        <v>42036</v>
      </c>
      <c r="AE2">
        <v>42064</v>
      </c>
      <c r="AF2">
        <v>42095</v>
      </c>
      <c r="AG2">
        <v>42125</v>
      </c>
      <c r="AH2">
        <v>42156</v>
      </c>
      <c r="AI2">
        <v>42186</v>
      </c>
      <c r="AJ2">
        <v>42217</v>
      </c>
      <c r="AK2">
        <v>42248</v>
      </c>
      <c r="AL2">
        <v>42278</v>
      </c>
      <c r="AM2">
        <v>42309</v>
      </c>
      <c r="AN2">
        <v>42339</v>
      </c>
      <c r="AO2">
        <v>42370</v>
      </c>
    </row>
    <row r="3" spans="1:41" x14ac:dyDescent="0.2">
      <c r="A3">
        <v>2</v>
      </c>
      <c r="B3" t="s">
        <v>17</v>
      </c>
      <c r="C3">
        <v>0.26700000000000002</v>
      </c>
      <c r="D3">
        <v>0.22900000000000001</v>
      </c>
      <c r="E3">
        <v>0.23799999999999999</v>
      </c>
      <c r="F3">
        <v>0.22700000000000001</v>
      </c>
      <c r="G3">
        <v>0.20300000000000001</v>
      </c>
      <c r="H3">
        <v>0.187</v>
      </c>
      <c r="I3">
        <v>0.185</v>
      </c>
      <c r="J3">
        <v>0.16700000000000001</v>
      </c>
      <c r="K3">
        <v>0.15906045013875825</v>
      </c>
      <c r="L3">
        <v>0.19900000000000001</v>
      </c>
      <c r="M3">
        <v>0.20799999999999999</v>
      </c>
      <c r="N3">
        <v>0.187</v>
      </c>
      <c r="O3">
        <v>0.18</v>
      </c>
      <c r="P3">
        <v>0.19</v>
      </c>
      <c r="Q3">
        <v>0.217</v>
      </c>
      <c r="R3">
        <v>0.20899999999999999</v>
      </c>
      <c r="S3">
        <v>0.214</v>
      </c>
      <c r="T3">
        <v>0.21199999999999999</v>
      </c>
    </row>
    <row r="4" spans="1:41" x14ac:dyDescent="0.2">
      <c r="A4">
        <v>3</v>
      </c>
      <c r="B4" t="s">
        <v>16</v>
      </c>
      <c r="C4">
        <v>0.18</v>
      </c>
      <c r="D4">
        <v>0.183</v>
      </c>
      <c r="E4">
        <v>0.18</v>
      </c>
      <c r="F4">
        <v>0.17199999999999999</v>
      </c>
      <c r="G4">
        <v>0.161</v>
      </c>
      <c r="H4">
        <v>0.156</v>
      </c>
      <c r="I4">
        <v>0.15</v>
      </c>
      <c r="J4">
        <v>0.13</v>
      </c>
      <c r="K4">
        <v>0.14138768190656659</v>
      </c>
      <c r="L4">
        <v>0.14799999999999999</v>
      </c>
      <c r="M4">
        <v>0.14099999999999999</v>
      </c>
      <c r="N4">
        <v>0.13100000000000001</v>
      </c>
      <c r="O4">
        <v>0.13900000000000001</v>
      </c>
      <c r="P4">
        <v>0.129</v>
      </c>
      <c r="Q4">
        <v>0.127</v>
      </c>
      <c r="R4">
        <v>0.13200000000000001</v>
      </c>
      <c r="S4">
        <v>0.13200000000000001</v>
      </c>
      <c r="T4">
        <v>0.14199999999999999</v>
      </c>
    </row>
    <row r="5" spans="1:41" x14ac:dyDescent="0.2">
      <c r="A5">
        <v>4</v>
      </c>
      <c r="B5" t="s">
        <v>15</v>
      </c>
      <c r="C5">
        <v>0.22500000000000001</v>
      </c>
      <c r="D5">
        <v>0.219</v>
      </c>
      <c r="E5">
        <v>0.20699999999999999</v>
      </c>
      <c r="F5">
        <v>0.19900000000000001</v>
      </c>
      <c r="G5">
        <v>0.21</v>
      </c>
      <c r="H5">
        <v>0.184</v>
      </c>
      <c r="I5">
        <v>0.17599999999999999</v>
      </c>
      <c r="J5">
        <v>0.17899999999999999</v>
      </c>
      <c r="K5">
        <v>0.16545366180443843</v>
      </c>
      <c r="L5">
        <v>0.16600000000000001</v>
      </c>
      <c r="M5">
        <v>0.16300000000000001</v>
      </c>
      <c r="N5">
        <v>0.17399999999999999</v>
      </c>
      <c r="O5">
        <v>0.17100000000000001</v>
      </c>
      <c r="P5">
        <v>0.16800000000000001</v>
      </c>
      <c r="Q5">
        <v>0.158</v>
      </c>
      <c r="R5">
        <v>0.157</v>
      </c>
      <c r="S5">
        <v>0.184</v>
      </c>
      <c r="T5">
        <v>0.16700000000000001</v>
      </c>
    </row>
    <row r="6" spans="1:41" x14ac:dyDescent="0.2">
      <c r="A6">
        <v>5</v>
      </c>
      <c r="B6" t="s">
        <v>23</v>
      </c>
      <c r="C6">
        <v>0.59799999999999998</v>
      </c>
      <c r="D6">
        <v>0.54300000000000004</v>
      </c>
      <c r="E6">
        <v>0.53400000000000003</v>
      </c>
      <c r="F6">
        <v>0.57899999999999996</v>
      </c>
      <c r="G6">
        <v>0.55600000000000005</v>
      </c>
      <c r="H6">
        <v>0.55100000000000005</v>
      </c>
      <c r="I6">
        <v>0.51600000000000001</v>
      </c>
      <c r="J6">
        <v>0.52400000000000002</v>
      </c>
      <c r="K6">
        <v>0.37942938880302501</v>
      </c>
      <c r="L6">
        <v>0.52400000000000002</v>
      </c>
      <c r="M6">
        <v>0.55200000000000005</v>
      </c>
      <c r="N6">
        <v>0.53700000000000003</v>
      </c>
      <c r="O6">
        <v>0.502</v>
      </c>
      <c r="P6">
        <v>0.52</v>
      </c>
      <c r="Q6">
        <v>0.52900000000000003</v>
      </c>
      <c r="R6">
        <v>0.45700000000000002</v>
      </c>
      <c r="S6">
        <v>0.49299999999999999</v>
      </c>
      <c r="T6">
        <v>0.497</v>
      </c>
    </row>
    <row r="7" spans="1:41" x14ac:dyDescent="0.2">
      <c r="A7">
        <v>6</v>
      </c>
      <c r="B7" t="s">
        <v>5</v>
      </c>
      <c r="C7">
        <v>0.16500000000000001</v>
      </c>
      <c r="D7">
        <v>0.16500000000000001</v>
      </c>
      <c r="E7">
        <v>0.157</v>
      </c>
      <c r="F7">
        <v>0.16200000000000001</v>
      </c>
      <c r="G7">
        <v>0.16500000000000001</v>
      </c>
      <c r="H7">
        <v>0.17199999999999999</v>
      </c>
      <c r="I7">
        <v>0.17</v>
      </c>
      <c r="J7">
        <v>0.13900000000000001</v>
      </c>
      <c r="K7">
        <v>0.13843117899656249</v>
      </c>
      <c r="L7">
        <v>0.155</v>
      </c>
      <c r="M7">
        <v>0.16900000000000001</v>
      </c>
      <c r="N7">
        <v>0.16800000000000001</v>
      </c>
      <c r="O7">
        <v>0.16</v>
      </c>
      <c r="P7">
        <v>0.159</v>
      </c>
      <c r="Q7">
        <v>0.14699999999999999</v>
      </c>
      <c r="R7">
        <v>0.16400000000000001</v>
      </c>
      <c r="S7">
        <v>0.161</v>
      </c>
      <c r="T7">
        <v>0.14299999999999999</v>
      </c>
    </row>
    <row r="8" spans="1:41" x14ac:dyDescent="0.2">
      <c r="A8">
        <v>7</v>
      </c>
      <c r="B8" t="s">
        <v>33</v>
      </c>
      <c r="C8">
        <v>0.52600000000000002</v>
      </c>
      <c r="D8">
        <v>0.53400000000000003</v>
      </c>
      <c r="E8">
        <v>0.57199999999999995</v>
      </c>
      <c r="F8">
        <v>0.53300000000000003</v>
      </c>
      <c r="G8">
        <v>0.46500000000000002</v>
      </c>
      <c r="H8">
        <v>0.40799999999999997</v>
      </c>
      <c r="I8">
        <v>0.41299999999999998</v>
      </c>
      <c r="J8">
        <v>0.43</v>
      </c>
      <c r="K8">
        <v>0.37902499717896398</v>
      </c>
      <c r="L8">
        <v>0.33600000000000002</v>
      </c>
      <c r="M8">
        <v>0.317</v>
      </c>
      <c r="N8">
        <v>0.23899999999999999</v>
      </c>
      <c r="O8">
        <v>0.224</v>
      </c>
      <c r="P8">
        <v>0.19600000000000001</v>
      </c>
      <c r="Q8">
        <v>0.182</v>
      </c>
      <c r="R8">
        <v>0.152</v>
      </c>
      <c r="S8">
        <v>0.16400000000000001</v>
      </c>
      <c r="T8">
        <v>0.123</v>
      </c>
    </row>
    <row r="9" spans="1:41" x14ac:dyDescent="0.2">
      <c r="A9">
        <v>8</v>
      </c>
      <c r="B9" t="s">
        <v>12</v>
      </c>
      <c r="C9">
        <v>0.188</v>
      </c>
      <c r="D9">
        <v>0.189</v>
      </c>
      <c r="E9">
        <v>0.189</v>
      </c>
      <c r="F9">
        <v>0.187</v>
      </c>
      <c r="G9">
        <v>0.185</v>
      </c>
      <c r="H9">
        <v>0.186</v>
      </c>
      <c r="I9">
        <v>0.18099999999999999</v>
      </c>
      <c r="J9">
        <v>0.17599999999999999</v>
      </c>
      <c r="K9">
        <v>0.13172533251814131</v>
      </c>
      <c r="L9">
        <v>0.13500000000000001</v>
      </c>
      <c r="M9">
        <v>0.13</v>
      </c>
      <c r="N9">
        <v>0.13400000000000001</v>
      </c>
      <c r="O9">
        <v>0.13200000000000001</v>
      </c>
      <c r="P9">
        <v>0.13800000000000001</v>
      </c>
      <c r="Q9">
        <v>0.14899999999999999</v>
      </c>
      <c r="R9">
        <v>0.13700000000000001</v>
      </c>
      <c r="S9">
        <v>0.11600000000000001</v>
      </c>
      <c r="T9" t="s">
        <v>53</v>
      </c>
    </row>
    <row r="10" spans="1:41" x14ac:dyDescent="0.2">
      <c r="A10">
        <v>9</v>
      </c>
      <c r="B10" t="s">
        <v>8</v>
      </c>
      <c r="C10">
        <v>0.13800000000000001</v>
      </c>
      <c r="D10">
        <v>0.14699999999999999</v>
      </c>
      <c r="E10">
        <v>0.14599999999999999</v>
      </c>
      <c r="F10">
        <v>0.16</v>
      </c>
      <c r="G10">
        <v>0.155</v>
      </c>
      <c r="H10">
        <v>0.154</v>
      </c>
      <c r="I10">
        <v>0.159</v>
      </c>
      <c r="J10">
        <v>0.158</v>
      </c>
      <c r="K10">
        <v>0.12606167101402085</v>
      </c>
      <c r="L10">
        <v>0.129</v>
      </c>
      <c r="M10">
        <v>0.13200000000000001</v>
      </c>
      <c r="N10">
        <v>0.128</v>
      </c>
      <c r="O10">
        <v>0.13</v>
      </c>
      <c r="P10">
        <v>0.13700000000000001</v>
      </c>
      <c r="Q10">
        <v>0.13100000000000001</v>
      </c>
      <c r="R10">
        <v>0.13100000000000001</v>
      </c>
      <c r="S10">
        <v>0.126</v>
      </c>
      <c r="T10">
        <v>0.12</v>
      </c>
    </row>
    <row r="11" spans="1:41" x14ac:dyDescent="0.2">
      <c r="A11">
        <v>10</v>
      </c>
      <c r="B11" t="s">
        <v>27</v>
      </c>
      <c r="C11">
        <v>0.41</v>
      </c>
      <c r="D11">
        <v>0.39600000000000002</v>
      </c>
      <c r="E11">
        <v>0.35799999999999998</v>
      </c>
      <c r="F11">
        <v>0.35499999999999998</v>
      </c>
      <c r="G11">
        <v>0.32700000000000001</v>
      </c>
      <c r="H11">
        <v>0.30599999999999999</v>
      </c>
      <c r="I11">
        <v>0.28899999999999998</v>
      </c>
      <c r="J11">
        <v>0.28299999999999997</v>
      </c>
      <c r="K11">
        <v>0.26773016448040204</v>
      </c>
      <c r="L11">
        <v>0.30499999999999999</v>
      </c>
      <c r="M11">
        <v>0.29499999999999998</v>
      </c>
      <c r="N11">
        <v>0.27600000000000002</v>
      </c>
      <c r="O11">
        <v>0.27100000000000002</v>
      </c>
      <c r="P11">
        <v>0.26500000000000001</v>
      </c>
      <c r="Q11">
        <v>0.25800000000000001</v>
      </c>
      <c r="R11">
        <v>0.25</v>
      </c>
      <c r="S11">
        <v>0.26400000000000001</v>
      </c>
      <c r="T11">
        <v>0.215</v>
      </c>
    </row>
    <row r="12" spans="1:41" x14ac:dyDescent="0.2">
      <c r="A12">
        <v>11</v>
      </c>
      <c r="B12" t="s">
        <v>24</v>
      </c>
      <c r="C12">
        <v>0.14599999999999999</v>
      </c>
      <c r="D12">
        <v>0.157</v>
      </c>
      <c r="E12">
        <v>0.16400000000000001</v>
      </c>
      <c r="F12">
        <v>0.16400000000000001</v>
      </c>
      <c r="G12">
        <v>0.14799999999999999</v>
      </c>
      <c r="H12">
        <v>0.152</v>
      </c>
      <c r="I12">
        <v>0.153</v>
      </c>
      <c r="J12">
        <v>0.16800000000000001</v>
      </c>
      <c r="K12">
        <v>0.17163299587455397</v>
      </c>
      <c r="L12">
        <v>0.185</v>
      </c>
      <c r="M12">
        <v>0.17599999999999999</v>
      </c>
      <c r="N12">
        <v>0.17100000000000001</v>
      </c>
      <c r="O12">
        <v>0.161</v>
      </c>
      <c r="P12">
        <v>0.14199999999999999</v>
      </c>
      <c r="Q12">
        <v>0.23200000000000001</v>
      </c>
      <c r="R12">
        <v>0.21199999999999999</v>
      </c>
      <c r="S12">
        <v>0.193</v>
      </c>
      <c r="T12">
        <v>0.16500000000000001</v>
      </c>
    </row>
    <row r="13" spans="1:41" x14ac:dyDescent="0.2">
      <c r="A13">
        <v>12</v>
      </c>
      <c r="B13" t="s">
        <v>29</v>
      </c>
      <c r="C13">
        <v>0.69499999999999995</v>
      </c>
      <c r="D13">
        <v>0.64400000000000002</v>
      </c>
      <c r="E13">
        <v>0.65400000000000003</v>
      </c>
      <c r="F13">
        <v>0.57799999999999996</v>
      </c>
      <c r="G13">
        <v>0.57799999999999996</v>
      </c>
      <c r="H13">
        <v>0.61799999999999999</v>
      </c>
      <c r="I13">
        <v>0.57099999999999995</v>
      </c>
      <c r="J13">
        <v>0.55400000000000005</v>
      </c>
      <c r="K13">
        <v>0.52593608794912983</v>
      </c>
      <c r="L13">
        <v>0.52900000000000003</v>
      </c>
      <c r="M13">
        <v>0.49099999999999999</v>
      </c>
      <c r="N13">
        <v>0.48699999999999999</v>
      </c>
      <c r="O13">
        <v>0.47199999999999998</v>
      </c>
      <c r="P13">
        <v>0.48</v>
      </c>
      <c r="Q13">
        <v>0.41799999999999998</v>
      </c>
      <c r="R13">
        <v>0.42</v>
      </c>
      <c r="S13">
        <v>0.45700000000000002</v>
      </c>
      <c r="T13">
        <v>0.44900000000000001</v>
      </c>
    </row>
    <row r="14" spans="1:41" x14ac:dyDescent="0.2">
      <c r="A14">
        <v>13</v>
      </c>
      <c r="B14" t="s">
        <v>2</v>
      </c>
      <c r="C14" t="s">
        <v>53</v>
      </c>
      <c r="D14" t="s">
        <v>53</v>
      </c>
      <c r="E14">
        <v>0.23699999999999999</v>
      </c>
      <c r="F14">
        <v>0.246</v>
      </c>
      <c r="G14">
        <v>0.246</v>
      </c>
      <c r="H14">
        <v>0.25800000000000001</v>
      </c>
      <c r="I14">
        <v>0.25700000000000001</v>
      </c>
      <c r="J14">
        <v>0.25700000000000001</v>
      </c>
      <c r="K14">
        <v>0.247</v>
      </c>
      <c r="L14">
        <v>0.26600000000000001</v>
      </c>
      <c r="M14">
        <v>0.27700000000000002</v>
      </c>
      <c r="N14">
        <v>0.27700000000000002</v>
      </c>
      <c r="O14">
        <v>0.27900000000000003</v>
      </c>
      <c r="P14">
        <v>0.27300000000000002</v>
      </c>
      <c r="Q14">
        <v>0.27700000000000002</v>
      </c>
      <c r="R14">
        <v>0.26200000000000001</v>
      </c>
      <c r="S14">
        <v>0.255</v>
      </c>
      <c r="T14">
        <v>0.24199999999999999</v>
      </c>
    </row>
    <row r="15" spans="1:41" x14ac:dyDescent="0.2">
      <c r="A15">
        <v>14</v>
      </c>
      <c r="B15" t="s">
        <v>4</v>
      </c>
      <c r="C15">
        <v>0.13900000000000001</v>
      </c>
      <c r="D15">
        <v>0.14000000000000001</v>
      </c>
      <c r="E15">
        <v>0.13800000000000001</v>
      </c>
      <c r="F15">
        <v>0.14899999999999999</v>
      </c>
      <c r="G15">
        <v>0.14099999999999999</v>
      </c>
      <c r="H15">
        <v>0.14099999999999999</v>
      </c>
      <c r="I15">
        <v>0.13900000000000001</v>
      </c>
      <c r="J15">
        <v>0.14000000000000001</v>
      </c>
      <c r="K15">
        <v>0.14099999999999999</v>
      </c>
      <c r="L15">
        <v>0.151</v>
      </c>
      <c r="M15">
        <v>0.15</v>
      </c>
      <c r="N15">
        <v>0.151</v>
      </c>
      <c r="O15">
        <v>0.15</v>
      </c>
      <c r="P15">
        <v>0.14699999999999999</v>
      </c>
      <c r="Q15">
        <v>0.14199999999999999</v>
      </c>
      <c r="R15">
        <v>0.14599999999999999</v>
      </c>
      <c r="S15">
        <v>0.14799999999999999</v>
      </c>
      <c r="T15">
        <v>0.14299999999999999</v>
      </c>
    </row>
    <row r="16" spans="1:41" x14ac:dyDescent="0.2">
      <c r="A16">
        <v>15</v>
      </c>
      <c r="B16" t="s">
        <v>25</v>
      </c>
      <c r="C16">
        <v>1.4990000000000001</v>
      </c>
      <c r="D16">
        <v>1.4159999999999999</v>
      </c>
      <c r="E16">
        <v>1.2210000000000001</v>
      </c>
      <c r="F16">
        <v>1.8180000000000001</v>
      </c>
      <c r="G16">
        <v>1.7909999999999999</v>
      </c>
      <c r="H16">
        <v>1.885</v>
      </c>
      <c r="I16">
        <v>1.871</v>
      </c>
      <c r="J16">
        <v>1.8480000000000001</v>
      </c>
      <c r="K16">
        <v>1.4070914528637553</v>
      </c>
      <c r="L16">
        <v>1.29</v>
      </c>
      <c r="M16">
        <v>1.2430000000000001</v>
      </c>
      <c r="N16">
        <v>1.1739999999999999</v>
      </c>
      <c r="O16">
        <v>1.1559999999999999</v>
      </c>
      <c r="P16">
        <v>1.149</v>
      </c>
      <c r="Q16">
        <v>1.123</v>
      </c>
      <c r="R16">
        <v>1.085</v>
      </c>
      <c r="S16">
        <v>1.238</v>
      </c>
      <c r="T16">
        <v>1.167</v>
      </c>
    </row>
    <row r="17" spans="1:20" x14ac:dyDescent="0.2">
      <c r="A17">
        <v>16</v>
      </c>
      <c r="B17" t="s">
        <v>21</v>
      </c>
      <c r="C17">
        <v>0.29099999999999998</v>
      </c>
      <c r="D17">
        <v>0.23499999999999999</v>
      </c>
      <c r="E17">
        <v>0.252</v>
      </c>
      <c r="F17">
        <v>0.23799999999999999</v>
      </c>
      <c r="G17">
        <v>0.23899999999999999</v>
      </c>
      <c r="H17">
        <v>0.218</v>
      </c>
      <c r="I17">
        <v>0.23799999999999999</v>
      </c>
      <c r="J17">
        <v>0.23100000000000001</v>
      </c>
      <c r="K17">
        <v>0.25800000000000001</v>
      </c>
      <c r="L17">
        <v>0.248</v>
      </c>
      <c r="M17">
        <v>0.29099999999999998</v>
      </c>
      <c r="N17">
        <v>0.312</v>
      </c>
      <c r="O17">
        <v>0.36899999999999999</v>
      </c>
      <c r="P17">
        <v>0.46700000000000003</v>
      </c>
      <c r="Q17">
        <v>0.50800000000000001</v>
      </c>
      <c r="R17">
        <v>0.48699999999999999</v>
      </c>
      <c r="S17">
        <v>0.60399999999999998</v>
      </c>
      <c r="T17">
        <v>0.41399999999999998</v>
      </c>
    </row>
    <row r="18" spans="1:20" x14ac:dyDescent="0.2">
      <c r="A18">
        <v>17</v>
      </c>
      <c r="B18" t="s">
        <v>14</v>
      </c>
      <c r="C18">
        <v>0.20499999999999999</v>
      </c>
      <c r="D18">
        <v>0.17599999999999999</v>
      </c>
      <c r="E18">
        <v>0.183</v>
      </c>
      <c r="F18">
        <v>0.19500000000000001</v>
      </c>
      <c r="G18">
        <v>0.20599999999999999</v>
      </c>
      <c r="H18">
        <v>0.19500000000000001</v>
      </c>
      <c r="I18">
        <v>0.18099999999999999</v>
      </c>
      <c r="J18">
        <v>0.192</v>
      </c>
      <c r="K18">
        <v>0.17954999112763534</v>
      </c>
      <c r="L18">
        <v>0.182</v>
      </c>
      <c r="M18">
        <v>0.182</v>
      </c>
      <c r="N18">
        <v>0.187</v>
      </c>
      <c r="O18">
        <v>0.17399999999999999</v>
      </c>
      <c r="P18">
        <v>0.17199999999999999</v>
      </c>
      <c r="Q18">
        <v>0.158</v>
      </c>
      <c r="R18">
        <v>0.151</v>
      </c>
      <c r="S18">
        <v>0.17499999999999999</v>
      </c>
      <c r="T18">
        <v>0.184</v>
      </c>
    </row>
    <row r="19" spans="1:20" x14ac:dyDescent="0.2">
      <c r="A19">
        <v>18</v>
      </c>
      <c r="B19" t="s">
        <v>20</v>
      </c>
      <c r="C19">
        <v>0.71299999999999997</v>
      </c>
      <c r="D19">
        <v>0.40400000000000003</v>
      </c>
      <c r="E19">
        <v>0.39100000000000001</v>
      </c>
      <c r="F19">
        <v>0.374</v>
      </c>
      <c r="G19">
        <v>0.41599999999999998</v>
      </c>
      <c r="H19">
        <v>0.39500000000000002</v>
      </c>
      <c r="I19">
        <v>0.378</v>
      </c>
      <c r="J19">
        <v>0.38800000000000001</v>
      </c>
      <c r="K19">
        <v>0.3731624134322542</v>
      </c>
      <c r="L19">
        <v>0.39800000000000002</v>
      </c>
      <c r="M19">
        <v>0.40899999999999997</v>
      </c>
      <c r="N19">
        <v>0.42799999999999999</v>
      </c>
      <c r="O19">
        <v>0.53400000000000003</v>
      </c>
      <c r="P19">
        <v>0.60699999999999998</v>
      </c>
      <c r="Q19">
        <v>0.626</v>
      </c>
      <c r="R19">
        <v>0.67600000000000005</v>
      </c>
      <c r="S19">
        <v>0.45800000000000002</v>
      </c>
      <c r="T19">
        <v>0.53700000000000003</v>
      </c>
    </row>
    <row r="20" spans="1:20" x14ac:dyDescent="0.2">
      <c r="A20">
        <v>19</v>
      </c>
      <c r="B20" t="s">
        <v>18</v>
      </c>
      <c r="C20">
        <v>1.4279999999999999</v>
      </c>
      <c r="D20">
        <v>1.2649999999999999</v>
      </c>
      <c r="E20">
        <v>1.1930000000000001</v>
      </c>
      <c r="F20">
        <v>1.083</v>
      </c>
      <c r="G20">
        <v>1.0329999999999999</v>
      </c>
      <c r="H20">
        <v>1.012</v>
      </c>
      <c r="I20">
        <v>1.006</v>
      </c>
      <c r="J20">
        <v>0.90100000000000002</v>
      </c>
      <c r="K20">
        <v>0.88824951687818254</v>
      </c>
      <c r="L20">
        <v>0.92800000000000005</v>
      </c>
      <c r="M20">
        <v>0.99299999999999999</v>
      </c>
      <c r="N20">
        <v>0.95699999999999996</v>
      </c>
      <c r="O20">
        <v>0.77800000000000002</v>
      </c>
      <c r="P20">
        <v>0.77900000000000003</v>
      </c>
      <c r="Q20">
        <v>0.77800000000000002</v>
      </c>
      <c r="R20">
        <v>0.76</v>
      </c>
      <c r="S20">
        <v>0.76500000000000001</v>
      </c>
      <c r="T20">
        <v>0.749</v>
      </c>
    </row>
    <row r="21" spans="1:20" x14ac:dyDescent="0.2">
      <c r="A21">
        <v>20</v>
      </c>
      <c r="B21" t="s">
        <v>34</v>
      </c>
      <c r="C21">
        <v>0.90100000000000002</v>
      </c>
      <c r="D21">
        <v>0.88800000000000001</v>
      </c>
      <c r="E21">
        <v>0.88100000000000001</v>
      </c>
      <c r="F21">
        <v>0.86699999999999999</v>
      </c>
      <c r="G21">
        <v>0.80300000000000005</v>
      </c>
      <c r="H21">
        <v>0.80600000000000005</v>
      </c>
      <c r="I21">
        <v>0.82</v>
      </c>
      <c r="J21">
        <v>0.80500000000000005</v>
      </c>
      <c r="K21">
        <v>0.82262648061811172</v>
      </c>
      <c r="L21">
        <v>0.93500000000000005</v>
      </c>
      <c r="M21">
        <v>0.92600000000000005</v>
      </c>
      <c r="N21">
        <v>0.93600000000000005</v>
      </c>
      <c r="O21">
        <v>0.95399999999999996</v>
      </c>
      <c r="P21">
        <v>0.89900000000000002</v>
      </c>
      <c r="Q21">
        <v>0.88700000000000001</v>
      </c>
      <c r="R21">
        <v>0.88200000000000001</v>
      </c>
      <c r="S21">
        <v>0.88700000000000001</v>
      </c>
      <c r="T21">
        <v>0.91500000000000004</v>
      </c>
    </row>
    <row r="22" spans="1:20" x14ac:dyDescent="0.2">
      <c r="A22">
        <v>21</v>
      </c>
      <c r="B22" t="s">
        <v>35</v>
      </c>
      <c r="C22">
        <v>0.86799999999999999</v>
      </c>
      <c r="D22">
        <v>0.86</v>
      </c>
      <c r="E22">
        <v>0.88200000000000001</v>
      </c>
      <c r="F22">
        <v>0.88200000000000001</v>
      </c>
      <c r="G22">
        <v>0.98099999999999998</v>
      </c>
      <c r="H22">
        <v>0.93899999999999995</v>
      </c>
      <c r="I22">
        <v>1.1499999999999999</v>
      </c>
      <c r="J22">
        <v>0.77900000000000003</v>
      </c>
      <c r="K22">
        <v>0.43592194724212063</v>
      </c>
      <c r="L22">
        <v>0.47499999999999998</v>
      </c>
      <c r="M22">
        <v>0.41199999999999998</v>
      </c>
      <c r="N22">
        <v>0.80900000000000005</v>
      </c>
      <c r="O22">
        <v>0.85499999999999998</v>
      </c>
      <c r="P22">
        <v>0.85399999999999998</v>
      </c>
      <c r="Q22">
        <v>0.6</v>
      </c>
      <c r="R22">
        <v>0.69899999999999995</v>
      </c>
      <c r="S22">
        <v>0.55500000000000005</v>
      </c>
      <c r="T22">
        <v>0.47799999999999998</v>
      </c>
    </row>
    <row r="23" spans="1:20" x14ac:dyDescent="0.2">
      <c r="A23">
        <v>22</v>
      </c>
      <c r="B23" t="s">
        <v>10</v>
      </c>
      <c r="C23">
        <v>0.125</v>
      </c>
      <c r="D23">
        <v>0.127</v>
      </c>
      <c r="E23">
        <v>0.13</v>
      </c>
      <c r="F23">
        <v>0.13400000000000001</v>
      </c>
      <c r="G23">
        <v>0.129</v>
      </c>
      <c r="H23">
        <v>0.129</v>
      </c>
      <c r="I23">
        <v>0.13</v>
      </c>
      <c r="J23">
        <v>0.125</v>
      </c>
      <c r="K23">
        <v>0.12193880398666471</v>
      </c>
      <c r="L23">
        <v>0.13800000000000001</v>
      </c>
      <c r="M23">
        <v>0.13900000000000001</v>
      </c>
      <c r="N23">
        <v>0.13300000000000001</v>
      </c>
      <c r="O23">
        <v>0.154</v>
      </c>
      <c r="P23">
        <v>0.155</v>
      </c>
      <c r="Q23">
        <v>0.158</v>
      </c>
      <c r="R23">
        <v>0.159</v>
      </c>
      <c r="S23">
        <v>0.158</v>
      </c>
      <c r="T23">
        <v>0.14399999999999999</v>
      </c>
    </row>
    <row r="24" spans="1:20" x14ac:dyDescent="0.2">
      <c r="A24">
        <v>23</v>
      </c>
      <c r="B24" t="s">
        <v>7</v>
      </c>
      <c r="C24">
        <v>0.86299999999999999</v>
      </c>
      <c r="D24">
        <v>0.85599999999999998</v>
      </c>
      <c r="E24">
        <v>0.80900000000000005</v>
      </c>
      <c r="F24">
        <v>0.78300000000000003</v>
      </c>
      <c r="G24">
        <v>0.86399999999999999</v>
      </c>
      <c r="H24">
        <v>0.83399999999999996</v>
      </c>
      <c r="I24">
        <v>0.752</v>
      </c>
      <c r="J24">
        <v>0.77800000000000002</v>
      </c>
      <c r="K24">
        <v>0.73345384014111148</v>
      </c>
      <c r="L24">
        <v>0.79100000000000004</v>
      </c>
      <c r="M24">
        <v>0.70699999999999996</v>
      </c>
      <c r="N24">
        <v>0.70899999999999996</v>
      </c>
      <c r="O24">
        <v>0.74</v>
      </c>
      <c r="P24">
        <v>0.63900000000000001</v>
      </c>
      <c r="Q24">
        <v>0.63900000000000001</v>
      </c>
      <c r="R24">
        <v>0.56399999999999995</v>
      </c>
      <c r="S24">
        <v>0.54100000000000004</v>
      </c>
      <c r="T24">
        <v>0.53400000000000003</v>
      </c>
    </row>
    <row r="25" spans="1:20" x14ac:dyDescent="0.2">
      <c r="A25">
        <v>24</v>
      </c>
      <c r="B25" t="s">
        <v>30</v>
      </c>
      <c r="C25">
        <v>0.93500000000000005</v>
      </c>
      <c r="D25">
        <v>0.92</v>
      </c>
      <c r="E25">
        <v>1.0289999999999999</v>
      </c>
      <c r="F25">
        <v>0.98799999999999999</v>
      </c>
      <c r="G25">
        <v>0.96099999999999997</v>
      </c>
      <c r="H25">
        <v>0.91700000000000004</v>
      </c>
      <c r="I25">
        <v>0.92</v>
      </c>
      <c r="J25">
        <v>0.90100000000000002</v>
      </c>
      <c r="K25">
        <v>0.89071376687030535</v>
      </c>
      <c r="L25">
        <v>0.85399999999999998</v>
      </c>
      <c r="M25">
        <v>0.85399999999999998</v>
      </c>
      <c r="N25">
        <v>0.85199999999999998</v>
      </c>
      <c r="O25">
        <v>0.86499999999999999</v>
      </c>
      <c r="P25">
        <v>0.873</v>
      </c>
      <c r="Q25">
        <v>0.91200000000000003</v>
      </c>
      <c r="R25">
        <v>0.9</v>
      </c>
      <c r="S25">
        <v>0.81899999999999995</v>
      </c>
      <c r="T25">
        <v>0.76800000000000002</v>
      </c>
    </row>
    <row r="26" spans="1:20" x14ac:dyDescent="0.2">
      <c r="A26">
        <v>25</v>
      </c>
      <c r="B26" t="s">
        <v>32</v>
      </c>
      <c r="C26">
        <v>0.92800000000000005</v>
      </c>
      <c r="D26">
        <v>0.88500000000000001</v>
      </c>
      <c r="E26">
        <v>0.749</v>
      </c>
      <c r="F26">
        <v>0.63600000000000001</v>
      </c>
      <c r="G26">
        <v>0.67300000000000004</v>
      </c>
      <c r="H26">
        <v>0.67900000000000005</v>
      </c>
      <c r="I26">
        <v>0.82699999999999996</v>
      </c>
      <c r="J26">
        <v>0.79200000000000004</v>
      </c>
      <c r="K26">
        <v>0.96259875033520514</v>
      </c>
      <c r="L26">
        <v>0.95699999999999996</v>
      </c>
      <c r="M26">
        <v>0.999</v>
      </c>
      <c r="N26">
        <v>1.0529999999999999</v>
      </c>
      <c r="O26">
        <v>1.143</v>
      </c>
      <c r="P26">
        <v>1.28</v>
      </c>
      <c r="Q26">
        <v>1.0369999999999999</v>
      </c>
      <c r="R26">
        <v>1.171</v>
      </c>
      <c r="S26">
        <v>1.0349999999999999</v>
      </c>
      <c r="T26">
        <v>0.92200000000000004</v>
      </c>
    </row>
    <row r="27" spans="1:20" x14ac:dyDescent="0.2">
      <c r="A27">
        <v>26</v>
      </c>
      <c r="B27" t="s">
        <v>28</v>
      </c>
      <c r="C27">
        <v>0.13100000000000001</v>
      </c>
      <c r="D27">
        <v>0.13800000000000001</v>
      </c>
      <c r="E27">
        <v>0.13300000000000001</v>
      </c>
      <c r="F27">
        <v>0.13900000000000001</v>
      </c>
      <c r="G27">
        <v>0.13900000000000001</v>
      </c>
      <c r="H27">
        <v>0.13600000000000001</v>
      </c>
      <c r="I27">
        <v>0.13400000000000001</v>
      </c>
      <c r="J27">
        <v>0.13600000000000001</v>
      </c>
      <c r="K27">
        <v>0.13743877895019971</v>
      </c>
      <c r="L27">
        <v>0.14099999999999999</v>
      </c>
      <c r="M27">
        <v>0.14199999999999999</v>
      </c>
      <c r="N27">
        <v>0.13300000000000001</v>
      </c>
      <c r="O27">
        <v>0.13200000000000001</v>
      </c>
      <c r="P27">
        <v>0.13100000000000001</v>
      </c>
      <c r="Q27">
        <v>0.14099999999999999</v>
      </c>
      <c r="R27">
        <v>0.14099999999999999</v>
      </c>
      <c r="S27">
        <v>0.13900000000000001</v>
      </c>
      <c r="T27">
        <v>0.14299999999999999</v>
      </c>
    </row>
    <row r="28" spans="1:20" x14ac:dyDescent="0.2">
      <c r="A28">
        <v>27</v>
      </c>
      <c r="B28" t="s">
        <v>0</v>
      </c>
      <c r="C28">
        <v>0.16</v>
      </c>
      <c r="D28">
        <v>0.159</v>
      </c>
      <c r="E28">
        <v>0.16200000000000001</v>
      </c>
      <c r="F28">
        <v>0.14199999999999999</v>
      </c>
      <c r="G28">
        <v>0.16600000000000001</v>
      </c>
      <c r="H28">
        <v>0.16500000000000001</v>
      </c>
      <c r="I28">
        <v>0.16500000000000001</v>
      </c>
      <c r="J28">
        <v>0.16500000000000001</v>
      </c>
      <c r="K28">
        <v>0.16400000000000001</v>
      </c>
      <c r="L28">
        <v>0.16400000000000001</v>
      </c>
      <c r="M28">
        <v>0.16600000000000001</v>
      </c>
      <c r="N28">
        <v>0.16300000000000001</v>
      </c>
      <c r="O28">
        <v>0.16400000000000001</v>
      </c>
      <c r="P28">
        <v>0.16600000000000001</v>
      </c>
      <c r="Q28">
        <v>0.184</v>
      </c>
      <c r="R28">
        <v>0.185</v>
      </c>
      <c r="S28">
        <v>0.17499999999999999</v>
      </c>
      <c r="T28">
        <v>0.17199999999999999</v>
      </c>
    </row>
    <row r="29" spans="1:20" x14ac:dyDescent="0.2">
      <c r="A29">
        <v>28</v>
      </c>
      <c r="B29" t="s">
        <v>1</v>
      </c>
      <c r="C29">
        <v>0.16700000000000001</v>
      </c>
      <c r="D29">
        <v>0.158</v>
      </c>
      <c r="E29">
        <v>0.154</v>
      </c>
      <c r="F29">
        <v>0.13300000000000001</v>
      </c>
      <c r="G29">
        <v>0.154</v>
      </c>
      <c r="H29">
        <v>0.154</v>
      </c>
      <c r="I29">
        <v>0.157</v>
      </c>
      <c r="J29">
        <v>0.154</v>
      </c>
      <c r="K29">
        <v>0.15286681517330464</v>
      </c>
      <c r="L29">
        <v>0.17199999999999999</v>
      </c>
      <c r="M29">
        <v>0.17100000000000001</v>
      </c>
      <c r="N29">
        <v>0.17199999999999999</v>
      </c>
      <c r="O29">
        <v>0.17100000000000001</v>
      </c>
      <c r="P29">
        <v>0.17499999999999999</v>
      </c>
      <c r="Q29">
        <v>0.182</v>
      </c>
      <c r="R29">
        <v>0.185</v>
      </c>
      <c r="S29">
        <v>0.17899999999999999</v>
      </c>
      <c r="T29">
        <v>0.17899999999999999</v>
      </c>
    </row>
    <row r="30" spans="1:20" x14ac:dyDescent="0.2">
      <c r="A30">
        <v>29</v>
      </c>
      <c r="B30" t="s">
        <v>13</v>
      </c>
      <c r="C30">
        <v>0.193</v>
      </c>
      <c r="D30">
        <v>0.21099999999999999</v>
      </c>
      <c r="E30">
        <v>0.22800000000000001</v>
      </c>
      <c r="F30">
        <v>0.24399999999999999</v>
      </c>
      <c r="G30">
        <v>0.246</v>
      </c>
      <c r="H30">
        <v>0.24299999999999999</v>
      </c>
      <c r="I30">
        <v>0.22</v>
      </c>
      <c r="J30">
        <v>0.20599999999999999</v>
      </c>
      <c r="K30">
        <v>0.21299999999999999</v>
      </c>
      <c r="L30">
        <v>0.34799999999999998</v>
      </c>
      <c r="M30">
        <v>0.34499999999999997</v>
      </c>
      <c r="N30">
        <v>0.20499999999999999</v>
      </c>
      <c r="O30">
        <v>0.20300000000000001</v>
      </c>
      <c r="P30">
        <v>0.192</v>
      </c>
      <c r="Q30">
        <v>0.21</v>
      </c>
      <c r="R30">
        <v>0.21099999999999999</v>
      </c>
      <c r="S30">
        <v>0.214</v>
      </c>
      <c r="T30">
        <v>0.21</v>
      </c>
    </row>
    <row r="31" spans="1:20" x14ac:dyDescent="0.2">
      <c r="A31">
        <v>30</v>
      </c>
      <c r="B31" t="s">
        <v>3</v>
      </c>
      <c r="C31">
        <v>0.152</v>
      </c>
      <c r="D31">
        <v>0.156</v>
      </c>
      <c r="E31">
        <v>0.14799999999999999</v>
      </c>
      <c r="F31">
        <v>0.15</v>
      </c>
      <c r="G31">
        <v>0.15</v>
      </c>
      <c r="H31">
        <v>0.14699999999999999</v>
      </c>
      <c r="I31">
        <v>0.14599999999999999</v>
      </c>
      <c r="J31">
        <v>0.13900000000000001</v>
      </c>
      <c r="K31">
        <v>0.12926979229460689</v>
      </c>
      <c r="L31">
        <v>0.14399999999999999</v>
      </c>
      <c r="M31">
        <v>0.14000000000000001</v>
      </c>
      <c r="N31">
        <v>0.13300000000000001</v>
      </c>
      <c r="O31">
        <v>0.13300000000000001</v>
      </c>
      <c r="P31">
        <v>0.13100000000000001</v>
      </c>
      <c r="Q31">
        <v>0.127</v>
      </c>
      <c r="R31">
        <v>0.13</v>
      </c>
      <c r="S31">
        <v>0.128</v>
      </c>
      <c r="T31">
        <v>0.13</v>
      </c>
    </row>
    <row r="32" spans="1:20" x14ac:dyDescent="0.2">
      <c r="A32">
        <v>31</v>
      </c>
      <c r="B32" t="s">
        <v>11</v>
      </c>
      <c r="C32">
        <v>0.121</v>
      </c>
      <c r="D32">
        <v>0.122</v>
      </c>
      <c r="E32">
        <v>0.191</v>
      </c>
      <c r="F32">
        <v>0.17199999999999999</v>
      </c>
      <c r="G32">
        <v>0.17899999999999999</v>
      </c>
      <c r="H32">
        <v>0.16400000000000001</v>
      </c>
      <c r="I32">
        <v>0.16200000000000001</v>
      </c>
      <c r="J32">
        <v>0.19500000000000001</v>
      </c>
      <c r="K32">
        <v>0.19606196457610403</v>
      </c>
      <c r="L32">
        <v>0.192</v>
      </c>
      <c r="M32">
        <v>0.28000000000000003</v>
      </c>
      <c r="N32">
        <v>0.23200000000000001</v>
      </c>
      <c r="O32">
        <v>0.26200000000000001</v>
      </c>
      <c r="P32">
        <v>0.27600000000000002</v>
      </c>
      <c r="Q32">
        <v>0.26300000000000001</v>
      </c>
      <c r="R32">
        <v>0.224</v>
      </c>
      <c r="S32">
        <v>0.23400000000000001</v>
      </c>
      <c r="T32">
        <v>0.26500000000000001</v>
      </c>
    </row>
    <row r="33" spans="1:20" x14ac:dyDescent="0.2">
      <c r="A33">
        <v>32</v>
      </c>
      <c r="B33" t="s">
        <v>9</v>
      </c>
      <c r="C33">
        <v>0.17599999999999999</v>
      </c>
      <c r="D33">
        <v>0.18</v>
      </c>
      <c r="E33">
        <v>0.17100000000000001</v>
      </c>
      <c r="F33">
        <v>0.255</v>
      </c>
      <c r="G33">
        <v>0.251</v>
      </c>
      <c r="H33">
        <v>0.24399999999999999</v>
      </c>
      <c r="I33">
        <v>0.193</v>
      </c>
      <c r="J33">
        <v>0.192</v>
      </c>
      <c r="K33">
        <v>0.18050363505099229</v>
      </c>
      <c r="L33">
        <v>0.18099999999999999</v>
      </c>
      <c r="M33">
        <v>0.18099999999999999</v>
      </c>
      <c r="N33">
        <v>0.16500000000000001</v>
      </c>
      <c r="O33">
        <v>0.16800000000000001</v>
      </c>
      <c r="P33">
        <v>0.16800000000000001</v>
      </c>
      <c r="Q33">
        <v>0.16900000000000001</v>
      </c>
      <c r="R33">
        <v>0.17599999999999999</v>
      </c>
      <c r="S33">
        <v>0.34599999999999997</v>
      </c>
      <c r="T33">
        <v>0.29299999999999998</v>
      </c>
    </row>
    <row r="34" spans="1:20" x14ac:dyDescent="0.2">
      <c r="A34">
        <v>33</v>
      </c>
      <c r="B34" t="s">
        <v>26</v>
      </c>
      <c r="C34">
        <v>3.331</v>
      </c>
      <c r="D34">
        <v>2.1930000000000001</v>
      </c>
      <c r="E34">
        <v>1.952</v>
      </c>
      <c r="F34">
        <v>0.63100000000000001</v>
      </c>
      <c r="G34">
        <v>0.95399999999999996</v>
      </c>
      <c r="H34">
        <v>1.006</v>
      </c>
      <c r="I34">
        <v>0.52600000000000002</v>
      </c>
      <c r="J34">
        <v>0.59199999999999997</v>
      </c>
      <c r="K34">
        <v>0.54596070063036206</v>
      </c>
      <c r="L34">
        <v>0.62</v>
      </c>
      <c r="M34">
        <v>0.78</v>
      </c>
      <c r="N34">
        <v>0.76100000000000001</v>
      </c>
      <c r="O34">
        <v>0.61799999999999999</v>
      </c>
      <c r="P34">
        <v>0.59599999999999997</v>
      </c>
      <c r="Q34">
        <v>0.39800000000000002</v>
      </c>
      <c r="R34">
        <v>0.45700000000000002</v>
      </c>
      <c r="S34">
        <v>0.38500000000000001</v>
      </c>
      <c r="T34">
        <v>0.39800000000000002</v>
      </c>
    </row>
    <row r="35" spans="1:20" x14ac:dyDescent="0.2">
      <c r="A35">
        <v>34</v>
      </c>
      <c r="B35" t="s">
        <v>6</v>
      </c>
      <c r="C35">
        <v>0.11799999999999999</v>
      </c>
      <c r="D35">
        <v>0.122</v>
      </c>
      <c r="E35">
        <v>0.11799999999999999</v>
      </c>
      <c r="F35">
        <v>0.122</v>
      </c>
      <c r="G35">
        <v>0.11899999999999999</v>
      </c>
      <c r="H35">
        <v>0.123</v>
      </c>
      <c r="I35">
        <v>0.121</v>
      </c>
      <c r="J35">
        <v>0.123</v>
      </c>
      <c r="K35">
        <v>0.12066216686770337</v>
      </c>
      <c r="L35">
        <v>0.129</v>
      </c>
      <c r="M35">
        <v>0.126</v>
      </c>
      <c r="N35">
        <v>0.126</v>
      </c>
      <c r="O35">
        <v>0.126</v>
      </c>
      <c r="P35">
        <v>0.124</v>
      </c>
      <c r="Q35">
        <v>0.11</v>
      </c>
      <c r="R35">
        <v>0.112</v>
      </c>
      <c r="S35">
        <v>0.12</v>
      </c>
      <c r="T35">
        <v>0.13100000000000001</v>
      </c>
    </row>
    <row r="36" spans="1:20" x14ac:dyDescent="0.2">
      <c r="A36">
        <v>35</v>
      </c>
      <c r="B36" t="s">
        <v>31</v>
      </c>
      <c r="C36">
        <v>0.83299999999999996</v>
      </c>
      <c r="D36">
        <v>0.93</v>
      </c>
      <c r="E36">
        <v>1.2270000000000001</v>
      </c>
      <c r="F36">
        <v>1.5089999999999999</v>
      </c>
      <c r="G36">
        <v>1.4330000000000001</v>
      </c>
      <c r="H36">
        <v>1.4950000000000001</v>
      </c>
      <c r="I36">
        <v>1.238</v>
      </c>
      <c r="J36">
        <v>1.0980000000000001</v>
      </c>
      <c r="K36">
        <v>1.093989624683448</v>
      </c>
      <c r="L36">
        <v>0.97799999999999998</v>
      </c>
      <c r="M36">
        <v>0.91800000000000004</v>
      </c>
      <c r="N36">
        <v>0.96899999999999997</v>
      </c>
      <c r="O36">
        <v>0.88800000000000001</v>
      </c>
      <c r="P36">
        <v>0.95299999999999996</v>
      </c>
      <c r="Q36">
        <v>1.242</v>
      </c>
      <c r="R36">
        <v>1.228</v>
      </c>
      <c r="S36">
        <v>1.1240000000000001</v>
      </c>
      <c r="T36">
        <v>1.1000000000000001</v>
      </c>
    </row>
    <row r="37" spans="1:20" x14ac:dyDescent="0.2">
      <c r="A37">
        <v>36</v>
      </c>
      <c r="B37" t="s">
        <v>22</v>
      </c>
      <c r="C37">
        <v>0.185</v>
      </c>
      <c r="D37">
        <v>0.186</v>
      </c>
      <c r="E37">
        <v>0.17599999999999999</v>
      </c>
      <c r="F37">
        <v>0.17699999999999999</v>
      </c>
      <c r="G37">
        <v>0.182</v>
      </c>
      <c r="H37">
        <v>0.182</v>
      </c>
      <c r="I37">
        <v>0.188</v>
      </c>
      <c r="J37">
        <v>0.184</v>
      </c>
      <c r="K37">
        <v>0.18626241929970161</v>
      </c>
      <c r="L37">
        <v>0.19700000000000001</v>
      </c>
      <c r="M37">
        <v>0.19500000000000001</v>
      </c>
      <c r="N37">
        <v>0.19400000000000001</v>
      </c>
      <c r="O37">
        <v>0.19700000000000001</v>
      </c>
      <c r="P37">
        <v>0.19500000000000001</v>
      </c>
      <c r="Q37">
        <v>0.224</v>
      </c>
      <c r="R37">
        <v>0.252</v>
      </c>
      <c r="S37">
        <v>0.23699999999999999</v>
      </c>
      <c r="T37">
        <v>0.245</v>
      </c>
    </row>
    <row r="38" spans="1:20" x14ac:dyDescent="0.2">
      <c r="A38">
        <v>37</v>
      </c>
      <c r="B38" t="s">
        <v>36</v>
      </c>
      <c r="C38">
        <v>0.221</v>
      </c>
      <c r="D38">
        <v>0.21199999999999999</v>
      </c>
      <c r="E38">
        <v>0.21199999999999999</v>
      </c>
      <c r="F38">
        <v>0.20699999999999999</v>
      </c>
      <c r="G38">
        <v>0.20200000000000001</v>
      </c>
      <c r="H38">
        <v>0.22800000000000001</v>
      </c>
      <c r="I38">
        <v>0.219</v>
      </c>
      <c r="J38">
        <v>0.23100000000000001</v>
      </c>
      <c r="K38">
        <v>0.21</v>
      </c>
      <c r="L38">
        <v>0.24399999999999999</v>
      </c>
      <c r="M38">
        <v>0.23899999999999999</v>
      </c>
      <c r="N38">
        <v>0.219</v>
      </c>
      <c r="O38">
        <v>0.224</v>
      </c>
      <c r="P38">
        <v>0.22700000000000001</v>
      </c>
      <c r="Q38">
        <v>0.23300000000000001</v>
      </c>
      <c r="R38">
        <v>0.23100000000000001</v>
      </c>
      <c r="S38">
        <v>0.22</v>
      </c>
      <c r="T38">
        <v>0.23899999999999999</v>
      </c>
    </row>
    <row r="39" spans="1:20" x14ac:dyDescent="0.2">
      <c r="A39">
        <v>38</v>
      </c>
      <c r="B39" t="s">
        <v>45</v>
      </c>
      <c r="C39">
        <v>0.26900000000000002</v>
      </c>
      <c r="D39">
        <v>0.26900000000000002</v>
      </c>
      <c r="E39">
        <v>0.25800000000000001</v>
      </c>
      <c r="F39">
        <v>0.23799999999999999</v>
      </c>
      <c r="G39">
        <v>0.23699999999999999</v>
      </c>
      <c r="H39">
        <v>0.24</v>
      </c>
      <c r="I39">
        <v>0.24</v>
      </c>
      <c r="J39">
        <v>0.24299999999999999</v>
      </c>
      <c r="K39">
        <v>0.26265510921822599</v>
      </c>
      <c r="L39">
        <v>0.371</v>
      </c>
      <c r="M39">
        <v>0.377</v>
      </c>
      <c r="N39">
        <v>0.28899999999999998</v>
      </c>
      <c r="O39">
        <v>0.26800000000000002</v>
      </c>
      <c r="P39">
        <v>0.30099999999999999</v>
      </c>
      <c r="Q39">
        <v>0.29699999999999999</v>
      </c>
      <c r="R39">
        <v>0.27900000000000003</v>
      </c>
      <c r="S39">
        <v>0.27900000000000003</v>
      </c>
      <c r="T39">
        <v>0.23699999999999999</v>
      </c>
    </row>
    <row r="40" spans="1:20" x14ac:dyDescent="0.2">
      <c r="A40">
        <v>39</v>
      </c>
      <c r="B40" t="s">
        <v>19</v>
      </c>
      <c r="C40">
        <v>0.17799999999999999</v>
      </c>
      <c r="D40">
        <v>0.17499999999999999</v>
      </c>
      <c r="E40">
        <v>0.17199999999999999</v>
      </c>
      <c r="F40">
        <v>0.16900000000000001</v>
      </c>
      <c r="G40">
        <v>0.16500000000000001</v>
      </c>
      <c r="H40">
        <v>0.16200000000000001</v>
      </c>
      <c r="I40">
        <v>0.152</v>
      </c>
      <c r="J40">
        <v>0.13900000000000001</v>
      </c>
      <c r="K40">
        <v>0.13375392315729479</v>
      </c>
      <c r="L40">
        <v>0.151</v>
      </c>
      <c r="M40">
        <v>0.13500000000000001</v>
      </c>
      <c r="N40">
        <v>0.13900000000000001</v>
      </c>
      <c r="O40">
        <v>0.14000000000000001</v>
      </c>
      <c r="P40">
        <v>0.13400000000000001</v>
      </c>
      <c r="Q40">
        <v>0.13200000000000001</v>
      </c>
      <c r="R40">
        <v>0.128</v>
      </c>
      <c r="S40">
        <v>0.11600000000000001</v>
      </c>
      <c r="T40">
        <v>0.12</v>
      </c>
    </row>
    <row r="41" spans="1:20" x14ac:dyDescent="0.2">
      <c r="A41">
        <v>40</v>
      </c>
    </row>
    <row r="42" spans="1:20" x14ac:dyDescent="0.2">
      <c r="A42">
        <v>41</v>
      </c>
    </row>
    <row r="43" spans="1:20" x14ac:dyDescent="0.2">
      <c r="A43">
        <v>42</v>
      </c>
    </row>
    <row r="44" spans="1:20" x14ac:dyDescent="0.2">
      <c r="A44">
        <v>43</v>
      </c>
    </row>
    <row r="45" spans="1:20" x14ac:dyDescent="0.2">
      <c r="A45">
        <v>44</v>
      </c>
    </row>
  </sheetData>
  <sortState ref="B3:AP40">
    <sortCondition ref="B3:B40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5"/>
  <sheetViews>
    <sheetView workbookViewId="0">
      <pane xSplit="2" ySplit="2" topLeftCell="C3" activePane="bottomRight" state="frozen"/>
      <selection activeCell="G20" sqref="G20"/>
      <selection pane="topRight" activeCell="G20" sqref="G20"/>
      <selection pane="bottomLeft" activeCell="G20" sqref="G20"/>
      <selection pane="bottomRight" activeCell="G20" sqref="G20"/>
    </sheetView>
  </sheetViews>
  <sheetFormatPr defaultRowHeight="12.75" x14ac:dyDescent="0.2"/>
  <cols>
    <col min="1" max="1" width="4.28515625" customWidth="1"/>
    <col min="2" max="2" width="32" bestFit="1" customWidth="1"/>
    <col min="3" max="4" width="10.85546875" customWidth="1"/>
    <col min="5" max="5" width="10.85546875" bestFit="1" customWidth="1"/>
    <col min="6" max="16" width="10.85546875" customWidth="1"/>
    <col min="17" max="20" width="10.85546875" bestFit="1" customWidth="1"/>
    <col min="21" max="41" width="10.140625" bestFit="1" customWidth="1"/>
  </cols>
  <sheetData>
    <row r="2" spans="1:41" x14ac:dyDescent="0.2">
      <c r="A2">
        <v>1</v>
      </c>
      <c r="C2">
        <v>41214</v>
      </c>
      <c r="D2">
        <v>41244</v>
      </c>
      <c r="E2">
        <v>41275</v>
      </c>
      <c r="F2">
        <v>41306</v>
      </c>
      <c r="G2">
        <v>41334</v>
      </c>
      <c r="H2">
        <v>41365</v>
      </c>
      <c r="I2">
        <v>41395</v>
      </c>
      <c r="J2">
        <v>41426</v>
      </c>
      <c r="K2">
        <v>41456</v>
      </c>
      <c r="L2">
        <v>41487</v>
      </c>
      <c r="M2">
        <v>41518</v>
      </c>
      <c r="N2">
        <v>41548</v>
      </c>
      <c r="O2">
        <v>41579</v>
      </c>
      <c r="P2">
        <v>41609</v>
      </c>
      <c r="Q2">
        <v>41640</v>
      </c>
      <c r="R2">
        <v>41671</v>
      </c>
      <c r="S2">
        <v>41699</v>
      </c>
      <c r="T2">
        <v>41730</v>
      </c>
      <c r="U2">
        <v>41760</v>
      </c>
      <c r="V2">
        <v>41791</v>
      </c>
      <c r="W2">
        <v>41821</v>
      </c>
      <c r="X2">
        <v>41852</v>
      </c>
      <c r="Y2">
        <v>41883</v>
      </c>
      <c r="Z2">
        <v>41913</v>
      </c>
      <c r="AA2">
        <v>41944</v>
      </c>
      <c r="AB2">
        <v>41974</v>
      </c>
      <c r="AC2">
        <v>42005</v>
      </c>
      <c r="AD2">
        <v>42036</v>
      </c>
      <c r="AE2">
        <v>42064</v>
      </c>
      <c r="AF2">
        <v>42095</v>
      </c>
      <c r="AG2">
        <v>42125</v>
      </c>
      <c r="AH2">
        <v>42156</v>
      </c>
      <c r="AI2">
        <v>42186</v>
      </c>
      <c r="AJ2">
        <v>42217</v>
      </c>
      <c r="AK2">
        <v>42248</v>
      </c>
      <c r="AL2">
        <v>42278</v>
      </c>
      <c r="AM2">
        <v>42309</v>
      </c>
      <c r="AN2">
        <v>42339</v>
      </c>
      <c r="AO2">
        <v>42370</v>
      </c>
    </row>
    <row r="3" spans="1:41" x14ac:dyDescent="0.2">
      <c r="A3">
        <v>2</v>
      </c>
      <c r="B3" t="s">
        <v>17</v>
      </c>
      <c r="C3">
        <v>-331.28800000000001</v>
      </c>
      <c r="D3">
        <v>-316.76300000000003</v>
      </c>
      <c r="E3">
        <v>13.39</v>
      </c>
      <c r="F3">
        <v>116.33200000000001</v>
      </c>
      <c r="G3">
        <v>222.25800000000001</v>
      </c>
      <c r="H3">
        <v>369.66300000000001</v>
      </c>
      <c r="I3">
        <v>582.95300000000009</v>
      </c>
      <c r="J3">
        <v>666.94500000000005</v>
      </c>
      <c r="K3">
        <v>741.702</v>
      </c>
      <c r="L3">
        <v>878.66800000000001</v>
      </c>
      <c r="M3">
        <v>520.61699999999996</v>
      </c>
      <c r="N3">
        <v>874.70699999999999</v>
      </c>
      <c r="O3">
        <v>852.97900000000004</v>
      </c>
      <c r="P3">
        <v>1105.356</v>
      </c>
      <c r="Q3">
        <v>1584.1890000000001</v>
      </c>
      <c r="R3">
        <v>24.334000000000003</v>
      </c>
      <c r="S3">
        <v>131.26499999999999</v>
      </c>
      <c r="T3">
        <v>774.63099999999997</v>
      </c>
    </row>
    <row r="4" spans="1:41" x14ac:dyDescent="0.2">
      <c r="A4">
        <v>3</v>
      </c>
      <c r="B4" t="s">
        <v>16</v>
      </c>
      <c r="C4">
        <v>85.99</v>
      </c>
      <c r="D4">
        <v>21.080000000000002</v>
      </c>
      <c r="E4">
        <v>275.44499999999999</v>
      </c>
      <c r="F4">
        <v>53.622999999999998</v>
      </c>
      <c r="G4">
        <v>147.35500000000002</v>
      </c>
      <c r="H4">
        <v>300.97699999999998</v>
      </c>
      <c r="I4">
        <v>391.524</v>
      </c>
      <c r="J4">
        <v>446.94800000000004</v>
      </c>
      <c r="K4">
        <v>528.12400000000002</v>
      </c>
      <c r="L4">
        <v>680.13300000000004</v>
      </c>
      <c r="M4">
        <v>838.70699999999999</v>
      </c>
      <c r="N4">
        <v>1043.373</v>
      </c>
      <c r="O4">
        <v>1258.971</v>
      </c>
      <c r="P4">
        <v>1420.9490000000001</v>
      </c>
      <c r="Q4">
        <v>1521.0410000000002</v>
      </c>
      <c r="R4">
        <v>81.866</v>
      </c>
      <c r="S4">
        <v>290.68699999999995</v>
      </c>
      <c r="T4">
        <v>417.48</v>
      </c>
    </row>
    <row r="5" spans="1:41" x14ac:dyDescent="0.2">
      <c r="A5">
        <v>4</v>
      </c>
      <c r="B5" t="s">
        <v>15</v>
      </c>
      <c r="C5">
        <v>790.99400000000003</v>
      </c>
      <c r="D5">
        <v>1209.0609999999999</v>
      </c>
      <c r="E5">
        <v>1579.3150000000001</v>
      </c>
      <c r="F5">
        <v>109.048</v>
      </c>
      <c r="G5">
        <v>249.39</v>
      </c>
      <c r="H5">
        <v>552.68700000000001</v>
      </c>
      <c r="I5">
        <v>709.928</v>
      </c>
      <c r="J5">
        <v>988.41399999999999</v>
      </c>
      <c r="K5">
        <v>1263.009</v>
      </c>
      <c r="L5">
        <v>1640.258</v>
      </c>
      <c r="M5">
        <v>2067.837</v>
      </c>
      <c r="N5">
        <v>2496.0339999999997</v>
      </c>
      <c r="O5">
        <v>2824.2349999999997</v>
      </c>
      <c r="P5">
        <v>3266.7540000000004</v>
      </c>
      <c r="Q5">
        <v>3601.232</v>
      </c>
      <c r="R5">
        <v>385.13</v>
      </c>
      <c r="S5">
        <v>715.78600000000006</v>
      </c>
      <c r="T5">
        <v>1220.479</v>
      </c>
    </row>
    <row r="6" spans="1:41" x14ac:dyDescent="0.2">
      <c r="A6">
        <v>5</v>
      </c>
      <c r="B6" t="s">
        <v>23</v>
      </c>
      <c r="C6">
        <v>445.745</v>
      </c>
      <c r="D6">
        <v>633.84100000000001</v>
      </c>
      <c r="E6">
        <v>890.17399999999998</v>
      </c>
      <c r="F6">
        <v>-1.0209999999999999</v>
      </c>
      <c r="G6">
        <v>-40.552</v>
      </c>
      <c r="H6">
        <v>86.16</v>
      </c>
      <c r="I6">
        <v>152.14500000000001</v>
      </c>
      <c r="J6">
        <v>138.81299999999999</v>
      </c>
      <c r="K6">
        <v>327.58100000000002</v>
      </c>
      <c r="L6">
        <v>317.33</v>
      </c>
      <c r="M6">
        <v>435.26499999999999</v>
      </c>
      <c r="N6">
        <v>533.10599999999999</v>
      </c>
      <c r="O6">
        <v>748.46500000000003</v>
      </c>
      <c r="P6">
        <v>800.20999999999992</v>
      </c>
      <c r="Q6">
        <v>227.45699999999999</v>
      </c>
      <c r="R6">
        <v>52.875</v>
      </c>
      <c r="S6">
        <v>81.494</v>
      </c>
      <c r="T6">
        <v>15.218</v>
      </c>
    </row>
    <row r="7" spans="1:41" x14ac:dyDescent="0.2">
      <c r="A7">
        <v>6</v>
      </c>
      <c r="B7" t="s">
        <v>5</v>
      </c>
      <c r="C7">
        <v>13693.879000000001</v>
      </c>
      <c r="D7">
        <v>15685.6</v>
      </c>
      <c r="E7">
        <v>18770.373</v>
      </c>
      <c r="F7">
        <v>1808.5500000000002</v>
      </c>
      <c r="G7">
        <v>3547.8</v>
      </c>
      <c r="H7">
        <v>7526.3509999999997</v>
      </c>
      <c r="I7">
        <v>9688.3729999999996</v>
      </c>
      <c r="J7">
        <v>11885.979000000001</v>
      </c>
      <c r="K7">
        <v>13718.878000000001</v>
      </c>
      <c r="L7">
        <v>16938.635999999999</v>
      </c>
      <c r="M7">
        <v>23432.967999999997</v>
      </c>
      <c r="N7">
        <v>26814.467000000001</v>
      </c>
      <c r="O7">
        <v>29525.907999999999</v>
      </c>
      <c r="P7">
        <v>29992.273000000001</v>
      </c>
      <c r="Q7">
        <v>32562.75</v>
      </c>
      <c r="R7">
        <v>3993.8989999999999</v>
      </c>
      <c r="S7">
        <v>1785.569</v>
      </c>
      <c r="T7">
        <v>8215.8029999999999</v>
      </c>
    </row>
    <row r="8" spans="1:41" x14ac:dyDescent="0.2">
      <c r="A8">
        <v>7</v>
      </c>
      <c r="B8" t="s">
        <v>33</v>
      </c>
      <c r="C8">
        <v>17.814</v>
      </c>
      <c r="D8">
        <v>13.656000000000001</v>
      </c>
      <c r="E8">
        <v>-1096.0309999999999</v>
      </c>
      <c r="F8">
        <v>2.3379999999999996</v>
      </c>
      <c r="G8">
        <v>21.274999999999999</v>
      </c>
      <c r="H8">
        <v>33.182000000000002</v>
      </c>
      <c r="I8">
        <v>44.859000000000002</v>
      </c>
      <c r="J8">
        <v>60.304000000000002</v>
      </c>
      <c r="K8">
        <v>79.149000000000001</v>
      </c>
      <c r="L8">
        <v>92.785999999999987</v>
      </c>
      <c r="M8">
        <v>104.29900000000001</v>
      </c>
      <c r="N8">
        <v>116.53</v>
      </c>
      <c r="O8">
        <v>128.25200000000001</v>
      </c>
      <c r="P8">
        <v>147.02799999999999</v>
      </c>
      <c r="Q8">
        <v>351.14</v>
      </c>
      <c r="R8">
        <v>-121.94499999999999</v>
      </c>
      <c r="S8">
        <v>10.087999999999999</v>
      </c>
      <c r="T8">
        <v>52.204000000000001</v>
      </c>
    </row>
    <row r="9" spans="1:41" x14ac:dyDescent="0.2">
      <c r="A9">
        <v>8</v>
      </c>
      <c r="B9" t="s">
        <v>12</v>
      </c>
      <c r="C9">
        <v>3080.7020000000002</v>
      </c>
      <c r="D9">
        <v>5623.2290000000003</v>
      </c>
      <c r="E9">
        <v>7646.9960000000001</v>
      </c>
      <c r="F9">
        <v>-2502.8589999999999</v>
      </c>
      <c r="G9">
        <v>-2110.5360000000001</v>
      </c>
      <c r="H9">
        <v>-1327.6959999999999</v>
      </c>
      <c r="I9">
        <v>-2797.5680000000002</v>
      </c>
      <c r="J9">
        <v>-3277.739</v>
      </c>
      <c r="K9">
        <v>357.60900000000004</v>
      </c>
      <c r="L9">
        <v>2281.3389999999999</v>
      </c>
      <c r="M9">
        <v>-141.43100000000001</v>
      </c>
      <c r="N9">
        <v>-999.51900000000001</v>
      </c>
      <c r="O9">
        <v>-2471.8629999999998</v>
      </c>
      <c r="P9">
        <v>127.95400000000001</v>
      </c>
      <c r="Q9">
        <v>-188.584</v>
      </c>
      <c r="R9">
        <v>-377.16699999999997</v>
      </c>
      <c r="S9">
        <v>-5618.9539999999997</v>
      </c>
      <c r="T9">
        <v>-84985.566000000006</v>
      </c>
    </row>
    <row r="10" spans="1:41" x14ac:dyDescent="0.2">
      <c r="A10">
        <v>9</v>
      </c>
      <c r="B10" t="s">
        <v>8</v>
      </c>
      <c r="C10">
        <v>-4207.7780000000002</v>
      </c>
      <c r="D10">
        <v>-3303.4259999999999</v>
      </c>
      <c r="E10">
        <v>-10993.850999999999</v>
      </c>
      <c r="F10">
        <v>-491.03899999999999</v>
      </c>
      <c r="G10">
        <v>-1343.2260000000001</v>
      </c>
      <c r="H10">
        <v>-792.553</v>
      </c>
      <c r="I10">
        <v>-2020.7359999999999</v>
      </c>
      <c r="J10">
        <v>-3291.6109999999999</v>
      </c>
      <c r="K10">
        <v>-4250.6469999999999</v>
      </c>
      <c r="L10">
        <v>-4055.3030000000003</v>
      </c>
      <c r="M10">
        <v>-3977.192</v>
      </c>
      <c r="N10">
        <v>-2359.806</v>
      </c>
      <c r="O10">
        <v>-1771.096</v>
      </c>
      <c r="P10">
        <v>-159.88</v>
      </c>
      <c r="Q10">
        <v>283.38200000000001</v>
      </c>
      <c r="R10">
        <v>-814.27499999999998</v>
      </c>
      <c r="S10">
        <v>-744.351</v>
      </c>
      <c r="T10">
        <v>541.99699999999996</v>
      </c>
    </row>
    <row r="11" spans="1:41" x14ac:dyDescent="0.2">
      <c r="A11">
        <v>10</v>
      </c>
      <c r="B11" t="s">
        <v>27</v>
      </c>
      <c r="C11">
        <v>126.694</v>
      </c>
      <c r="D11">
        <v>56.914000000000001</v>
      </c>
      <c r="E11">
        <v>-21.985999999999997</v>
      </c>
      <c r="F11">
        <v>50.005000000000003</v>
      </c>
      <c r="G11">
        <v>63.032000000000004</v>
      </c>
      <c r="H11">
        <v>98.643999999999991</v>
      </c>
      <c r="I11">
        <v>145.41799999999998</v>
      </c>
      <c r="J11">
        <v>210.31200000000001</v>
      </c>
      <c r="K11">
        <v>275.012</v>
      </c>
      <c r="L11">
        <v>412.00799999999998</v>
      </c>
      <c r="M11">
        <v>487.488</v>
      </c>
      <c r="N11">
        <v>583.279</v>
      </c>
      <c r="O11">
        <v>685.31500000000005</v>
      </c>
      <c r="P11">
        <v>750.93700000000001</v>
      </c>
      <c r="Q11">
        <v>698.65</v>
      </c>
      <c r="R11">
        <v>97.415999999999997</v>
      </c>
      <c r="S11">
        <v>166.517</v>
      </c>
      <c r="T11">
        <v>275.14499999999998</v>
      </c>
    </row>
    <row r="12" spans="1:41" x14ac:dyDescent="0.2">
      <c r="A12">
        <v>11</v>
      </c>
      <c r="B12" t="s">
        <v>24</v>
      </c>
      <c r="C12">
        <v>1434.874</v>
      </c>
      <c r="D12">
        <v>1052.376</v>
      </c>
      <c r="E12">
        <v>1212.1489999999999</v>
      </c>
      <c r="F12">
        <v>117.54</v>
      </c>
      <c r="G12">
        <v>131.93099999999998</v>
      </c>
      <c r="H12">
        <v>115.74299999999999</v>
      </c>
      <c r="I12">
        <v>178.18200000000002</v>
      </c>
      <c r="J12">
        <v>177.44899999999998</v>
      </c>
      <c r="K12">
        <v>492.15500000000003</v>
      </c>
      <c r="L12">
        <v>652.78099999999995</v>
      </c>
      <c r="M12">
        <v>658.48199999999997</v>
      </c>
      <c r="N12">
        <v>662.62299999999993</v>
      </c>
      <c r="O12">
        <v>701.27099999999996</v>
      </c>
      <c r="P12">
        <v>1130.482</v>
      </c>
      <c r="Q12">
        <v>300.286</v>
      </c>
      <c r="R12">
        <v>100.693</v>
      </c>
      <c r="S12">
        <v>151.268</v>
      </c>
      <c r="T12">
        <v>476.11199999999997</v>
      </c>
    </row>
    <row r="13" spans="1:41" x14ac:dyDescent="0.2">
      <c r="A13">
        <v>12</v>
      </c>
      <c r="B13" t="s">
        <v>29</v>
      </c>
      <c r="C13">
        <v>218.22399999999999</v>
      </c>
      <c r="D13">
        <v>174.49</v>
      </c>
      <c r="E13">
        <v>120.81</v>
      </c>
      <c r="F13">
        <v>1.9159999999999999</v>
      </c>
      <c r="G13">
        <v>11.154999999999999</v>
      </c>
      <c r="H13">
        <v>32.384</v>
      </c>
      <c r="I13">
        <v>43.367999999999995</v>
      </c>
      <c r="J13">
        <v>76.713000000000008</v>
      </c>
      <c r="K13">
        <v>83.548000000000002</v>
      </c>
      <c r="L13">
        <v>95.949000000000012</v>
      </c>
      <c r="M13">
        <v>106.86199999999999</v>
      </c>
      <c r="N13">
        <v>143.239</v>
      </c>
      <c r="O13">
        <v>201.91799999999998</v>
      </c>
      <c r="P13">
        <v>257.84200000000004</v>
      </c>
      <c r="Q13">
        <v>213.66</v>
      </c>
      <c r="R13">
        <v>30.684999999999999</v>
      </c>
      <c r="S13">
        <v>65.468000000000004</v>
      </c>
      <c r="T13">
        <v>-3.0260000000000002</v>
      </c>
    </row>
    <row r="14" spans="1:41" x14ac:dyDescent="0.2">
      <c r="A14">
        <v>13</v>
      </c>
      <c r="B14" t="s">
        <v>2</v>
      </c>
      <c r="C14">
        <v>-1411519.656</v>
      </c>
      <c r="D14">
        <v>-1416631.7280000001</v>
      </c>
      <c r="E14">
        <v>-349280.08199999999</v>
      </c>
      <c r="F14">
        <v>2036.819</v>
      </c>
      <c r="G14">
        <v>6279.6559999999999</v>
      </c>
      <c r="H14">
        <v>11898.154999999999</v>
      </c>
      <c r="I14">
        <v>13965.298999999999</v>
      </c>
      <c r="J14">
        <v>15143.264000000001</v>
      </c>
      <c r="K14">
        <v>21192.103999999999</v>
      </c>
      <c r="L14">
        <v>18229.929</v>
      </c>
      <c r="M14">
        <v>23548.525999999998</v>
      </c>
      <c r="N14">
        <v>24112.654999999999</v>
      </c>
      <c r="O14">
        <v>27188.025000000001</v>
      </c>
      <c r="P14">
        <v>25349.641</v>
      </c>
      <c r="Q14">
        <v>26939.168999999998</v>
      </c>
      <c r="R14">
        <v>668.14</v>
      </c>
      <c r="S14">
        <v>2467.942</v>
      </c>
      <c r="T14">
        <v>-3093.009</v>
      </c>
    </row>
    <row r="15" spans="1:41" x14ac:dyDescent="0.2">
      <c r="A15">
        <v>14</v>
      </c>
      <c r="B15" t="s">
        <v>4</v>
      </c>
      <c r="C15">
        <v>1448.5330000000001</v>
      </c>
      <c r="D15">
        <v>1750.2359999999999</v>
      </c>
      <c r="E15">
        <v>412.88799999999998</v>
      </c>
      <c r="F15">
        <v>521.99399999999991</v>
      </c>
      <c r="G15">
        <v>580.16700000000003</v>
      </c>
      <c r="H15">
        <v>550.553</v>
      </c>
      <c r="I15">
        <v>564.64099999999996</v>
      </c>
      <c r="J15">
        <v>567.06299999999999</v>
      </c>
      <c r="K15">
        <v>573.40899999999999</v>
      </c>
      <c r="L15">
        <v>1110.3030000000001</v>
      </c>
      <c r="M15">
        <v>1156.2149999999999</v>
      </c>
      <c r="N15">
        <v>1191.0840000000001</v>
      </c>
      <c r="O15">
        <v>1352.4499999999998</v>
      </c>
      <c r="P15">
        <v>1502.4770000000001</v>
      </c>
      <c r="Q15">
        <v>1794.6770000000001</v>
      </c>
      <c r="R15">
        <v>342.34500000000003</v>
      </c>
      <c r="S15">
        <v>357.12799999999999</v>
      </c>
      <c r="T15">
        <v>873.44399999999996</v>
      </c>
    </row>
    <row r="16" spans="1:41" x14ac:dyDescent="0.2">
      <c r="A16">
        <v>15</v>
      </c>
      <c r="B16" t="s">
        <v>25</v>
      </c>
      <c r="C16">
        <v>-298.44</v>
      </c>
      <c r="D16">
        <v>-1153.6010000000001</v>
      </c>
      <c r="E16">
        <v>57.639999999999993</v>
      </c>
      <c r="F16">
        <v>1.7080000000000002</v>
      </c>
      <c r="G16">
        <v>-55.094999999999999</v>
      </c>
      <c r="H16">
        <v>-40.114999999999995</v>
      </c>
      <c r="I16">
        <v>-42.973999999999997</v>
      </c>
      <c r="J16">
        <v>-41.255000000000003</v>
      </c>
      <c r="K16">
        <v>-39.974999999999994</v>
      </c>
      <c r="L16">
        <v>-38.436999999999998</v>
      </c>
      <c r="M16">
        <v>-35.594000000000001</v>
      </c>
      <c r="N16">
        <v>5.6470000000000002</v>
      </c>
      <c r="O16">
        <v>19.042000000000002</v>
      </c>
      <c r="P16">
        <v>34.49</v>
      </c>
      <c r="Q16">
        <v>10.077</v>
      </c>
      <c r="R16">
        <v>16.372</v>
      </c>
      <c r="S16">
        <v>23.116999999999997</v>
      </c>
      <c r="T16">
        <v>43.854999999999997</v>
      </c>
    </row>
    <row r="17" spans="1:20" x14ac:dyDescent="0.2">
      <c r="A17">
        <v>16</v>
      </c>
      <c r="B17" t="s">
        <v>21</v>
      </c>
      <c r="C17">
        <v>588.72699999999998</v>
      </c>
      <c r="D17">
        <v>790.29700000000003</v>
      </c>
      <c r="E17">
        <v>1275.5519999999999</v>
      </c>
      <c r="F17">
        <v>114.99299999999999</v>
      </c>
      <c r="G17">
        <v>146.02599999999998</v>
      </c>
      <c r="H17">
        <v>251.03100000000001</v>
      </c>
      <c r="I17">
        <v>351.19499999999999</v>
      </c>
      <c r="J17">
        <v>435.84299999999996</v>
      </c>
      <c r="K17">
        <v>710.375</v>
      </c>
      <c r="L17">
        <v>752.48500000000001</v>
      </c>
      <c r="M17">
        <v>745.98299999999995</v>
      </c>
      <c r="N17">
        <v>933.15700000000004</v>
      </c>
      <c r="O17">
        <v>1136.316</v>
      </c>
      <c r="P17">
        <v>1164.519</v>
      </c>
      <c r="Q17">
        <v>1252.2850000000001</v>
      </c>
      <c r="R17">
        <v>29.191000000000003</v>
      </c>
      <c r="S17">
        <v>-718.03800000000001</v>
      </c>
      <c r="T17">
        <v>343.60699999999997</v>
      </c>
    </row>
    <row r="18" spans="1:20" x14ac:dyDescent="0.2">
      <c r="A18">
        <v>17</v>
      </c>
      <c r="B18" t="s">
        <v>14</v>
      </c>
      <c r="C18">
        <v>3174.6850000000004</v>
      </c>
      <c r="D18">
        <v>1923.796</v>
      </c>
      <c r="E18">
        <v>2344.8199999999997</v>
      </c>
      <c r="F18">
        <v>771.39199999999994</v>
      </c>
      <c r="G18">
        <v>1044.876</v>
      </c>
      <c r="H18">
        <v>1389.4110000000001</v>
      </c>
      <c r="I18">
        <v>2084.6759999999999</v>
      </c>
      <c r="J18">
        <v>2941.6699999999996</v>
      </c>
      <c r="K18">
        <v>3142.5650000000001</v>
      </c>
      <c r="L18">
        <v>3878.482</v>
      </c>
      <c r="M18">
        <v>3999.4090000000001</v>
      </c>
      <c r="N18">
        <v>4055.9159999999997</v>
      </c>
      <c r="O18">
        <v>3898.43</v>
      </c>
      <c r="P18">
        <v>4174.2470000000003</v>
      </c>
      <c r="Q18">
        <v>4654.3620000000001</v>
      </c>
      <c r="R18">
        <v>500.65099999999995</v>
      </c>
      <c r="S18">
        <v>4567.7019999999993</v>
      </c>
      <c r="T18">
        <v>5160.0940000000001</v>
      </c>
    </row>
    <row r="19" spans="1:20" x14ac:dyDescent="0.2">
      <c r="A19">
        <v>18</v>
      </c>
      <c r="B19" t="s">
        <v>20</v>
      </c>
      <c r="C19">
        <v>1409.4390000000001</v>
      </c>
      <c r="D19">
        <v>1522.3610000000001</v>
      </c>
      <c r="E19">
        <v>1679.559</v>
      </c>
      <c r="F19">
        <v>166.40199999999999</v>
      </c>
      <c r="G19">
        <v>301.45499999999998</v>
      </c>
      <c r="H19">
        <v>468.89799999999997</v>
      </c>
      <c r="I19">
        <v>683.40800000000002</v>
      </c>
      <c r="J19">
        <v>872.08500000000004</v>
      </c>
      <c r="K19">
        <v>1041.816</v>
      </c>
      <c r="L19">
        <v>1209.954</v>
      </c>
      <c r="M19">
        <v>1356.7359999999999</v>
      </c>
      <c r="N19">
        <v>1531.654</v>
      </c>
      <c r="O19">
        <v>1620.85</v>
      </c>
      <c r="P19">
        <v>1777.16</v>
      </c>
      <c r="Q19">
        <v>1878.702</v>
      </c>
      <c r="R19">
        <v>114.673</v>
      </c>
      <c r="S19">
        <v>231.846</v>
      </c>
      <c r="T19">
        <v>478.48600000000005</v>
      </c>
    </row>
    <row r="20" spans="1:20" x14ac:dyDescent="0.2">
      <c r="A20">
        <v>19</v>
      </c>
      <c r="B20" t="s">
        <v>18</v>
      </c>
      <c r="C20">
        <v>511.60300000000001</v>
      </c>
      <c r="D20">
        <v>603.846</v>
      </c>
      <c r="E20">
        <v>646.005</v>
      </c>
      <c r="F20">
        <v>2.0680000000000001</v>
      </c>
      <c r="G20">
        <v>60.125999999999998</v>
      </c>
      <c r="H20">
        <v>184.02599999999998</v>
      </c>
      <c r="I20">
        <v>303.91800000000001</v>
      </c>
      <c r="J20">
        <v>352.15499999999997</v>
      </c>
      <c r="K20">
        <v>469.084</v>
      </c>
      <c r="L20">
        <v>598.21600000000001</v>
      </c>
      <c r="M20">
        <v>701.91499999999996</v>
      </c>
      <c r="N20">
        <v>839.95399999999995</v>
      </c>
      <c r="O20">
        <v>962.05100000000004</v>
      </c>
      <c r="P20">
        <v>1052.473</v>
      </c>
      <c r="Q20">
        <v>1178.923</v>
      </c>
      <c r="R20">
        <v>65.774000000000001</v>
      </c>
      <c r="S20">
        <v>206.703</v>
      </c>
      <c r="T20">
        <v>270.03700000000003</v>
      </c>
    </row>
    <row r="21" spans="1:20" x14ac:dyDescent="0.2">
      <c r="A21">
        <v>20</v>
      </c>
      <c r="B21" t="s">
        <v>34</v>
      </c>
      <c r="C21">
        <v>151.22900000000001</v>
      </c>
      <c r="D21">
        <v>155.03700000000001</v>
      </c>
      <c r="E21">
        <v>126.65199999999999</v>
      </c>
      <c r="F21">
        <v>36.117999999999995</v>
      </c>
      <c r="G21">
        <v>84.073999999999998</v>
      </c>
      <c r="H21">
        <v>99.26</v>
      </c>
      <c r="I21">
        <v>121.157</v>
      </c>
      <c r="J21">
        <v>146.77200000000002</v>
      </c>
      <c r="K21">
        <v>168.36</v>
      </c>
      <c r="L21">
        <v>191.98399999999998</v>
      </c>
      <c r="M21">
        <v>192.48599999999999</v>
      </c>
      <c r="N21">
        <v>222.39400000000001</v>
      </c>
      <c r="O21">
        <v>268.05200000000002</v>
      </c>
      <c r="P21">
        <v>288.10200000000003</v>
      </c>
      <c r="Q21">
        <v>258.28499999999997</v>
      </c>
      <c r="R21">
        <v>11.535</v>
      </c>
      <c r="S21">
        <v>33.086999999999996</v>
      </c>
      <c r="T21">
        <v>60.697000000000003</v>
      </c>
    </row>
    <row r="22" spans="1:20" x14ac:dyDescent="0.2">
      <c r="A22">
        <v>21</v>
      </c>
      <c r="B22" t="s">
        <v>35</v>
      </c>
      <c r="C22">
        <v>-62.91</v>
      </c>
      <c r="D22">
        <v>-116.95099999999999</v>
      </c>
      <c r="E22">
        <v>-208.42</v>
      </c>
      <c r="F22">
        <v>-0.77899999999999991</v>
      </c>
      <c r="G22">
        <v>-22.897000000000002</v>
      </c>
      <c r="H22">
        <v>-52.969000000000001</v>
      </c>
      <c r="I22">
        <v>-49.783999999999999</v>
      </c>
      <c r="J22">
        <v>-37.234000000000002</v>
      </c>
      <c r="K22">
        <v>0.26899999999999996</v>
      </c>
      <c r="L22">
        <v>22.44</v>
      </c>
      <c r="M22">
        <v>55.637999999999998</v>
      </c>
      <c r="N22">
        <v>92.991</v>
      </c>
      <c r="O22">
        <v>140.43800000000002</v>
      </c>
      <c r="P22">
        <v>185.63800000000001</v>
      </c>
      <c r="Q22">
        <v>239.56800000000001</v>
      </c>
      <c r="R22">
        <v>97.510999999999996</v>
      </c>
      <c r="S22">
        <v>227.95699999999999</v>
      </c>
      <c r="T22">
        <v>358.64</v>
      </c>
    </row>
    <row r="23" spans="1:20" x14ac:dyDescent="0.2">
      <c r="A23">
        <v>22</v>
      </c>
      <c r="B23" t="s">
        <v>10</v>
      </c>
      <c r="C23">
        <v>7515.9470000000001</v>
      </c>
      <c r="D23">
        <v>9080.5710000000017</v>
      </c>
      <c r="E23">
        <v>9912.9529999999995</v>
      </c>
      <c r="F23">
        <v>1193.7120000000002</v>
      </c>
      <c r="G23">
        <v>2032.057</v>
      </c>
      <c r="H23">
        <v>3203.83</v>
      </c>
      <c r="I23">
        <v>4024.8210000000004</v>
      </c>
      <c r="J23">
        <v>5054.2960000000003</v>
      </c>
      <c r="K23">
        <v>6103.9310000000005</v>
      </c>
      <c r="L23">
        <v>7062.5859999999993</v>
      </c>
      <c r="M23">
        <v>7957.8730000000005</v>
      </c>
      <c r="N23">
        <v>8509.1980000000003</v>
      </c>
      <c r="O23">
        <v>10049.217000000001</v>
      </c>
      <c r="P23">
        <v>10839.742</v>
      </c>
      <c r="Q23">
        <v>12920.411</v>
      </c>
      <c r="R23">
        <v>515.98</v>
      </c>
      <c r="S23">
        <v>954.43799999999999</v>
      </c>
      <c r="T23">
        <v>1201.92</v>
      </c>
    </row>
    <row r="24" spans="1:20" x14ac:dyDescent="0.2">
      <c r="A24">
        <v>23</v>
      </c>
      <c r="B24" t="s">
        <v>7</v>
      </c>
      <c r="C24">
        <v>1199.2769999999998</v>
      </c>
      <c r="D24">
        <v>1500.9760000000001</v>
      </c>
      <c r="E24">
        <v>2297.2350000000001</v>
      </c>
      <c r="F24">
        <v>355.78500000000003</v>
      </c>
      <c r="G24">
        <v>738.85699999999997</v>
      </c>
      <c r="H24">
        <v>970.11899999999991</v>
      </c>
      <c r="I24">
        <v>1713.4860000000001</v>
      </c>
      <c r="J24">
        <v>2029.029</v>
      </c>
      <c r="K24">
        <v>2656.6489999999999</v>
      </c>
      <c r="L24">
        <v>3082.5340000000001</v>
      </c>
      <c r="M24">
        <v>3637.5829999999996</v>
      </c>
      <c r="N24">
        <v>4326.4560000000001</v>
      </c>
      <c r="O24">
        <v>5062.7370000000001</v>
      </c>
      <c r="P24">
        <v>5792.8620000000001</v>
      </c>
      <c r="Q24">
        <v>5997.0959999999995</v>
      </c>
      <c r="R24">
        <v>751.36400000000003</v>
      </c>
      <c r="S24">
        <v>1329.1299999999999</v>
      </c>
      <c r="T24">
        <v>2532.8740000000003</v>
      </c>
    </row>
    <row r="25" spans="1:20" x14ac:dyDescent="0.2">
      <c r="A25">
        <v>24</v>
      </c>
      <c r="B25" t="s">
        <v>30</v>
      </c>
      <c r="C25">
        <v>105.40600000000001</v>
      </c>
      <c r="D25">
        <v>240.66800000000001</v>
      </c>
      <c r="E25">
        <v>183.07300000000001</v>
      </c>
      <c r="F25">
        <v>257.03999999999996</v>
      </c>
      <c r="G25">
        <v>217.33500000000001</v>
      </c>
      <c r="H25">
        <v>44.332000000000001</v>
      </c>
      <c r="I25">
        <v>-20.638000000000002</v>
      </c>
      <c r="J25">
        <v>51.780999999999999</v>
      </c>
      <c r="K25">
        <v>107.393</v>
      </c>
      <c r="L25">
        <v>171.928</v>
      </c>
      <c r="M25">
        <v>225.59299999999999</v>
      </c>
      <c r="N25">
        <v>203.88400000000001</v>
      </c>
      <c r="O25">
        <v>347.42500000000001</v>
      </c>
      <c r="P25">
        <v>280.82900000000001</v>
      </c>
      <c r="Q25">
        <v>191.417</v>
      </c>
      <c r="R25">
        <v>-13.079000000000001</v>
      </c>
      <c r="S25">
        <v>220.608</v>
      </c>
      <c r="T25">
        <v>191.33700000000002</v>
      </c>
    </row>
    <row r="26" spans="1:20" x14ac:dyDescent="0.2">
      <c r="A26">
        <v>25</v>
      </c>
      <c r="B26" t="s">
        <v>32</v>
      </c>
      <c r="C26">
        <v>242.31100000000001</v>
      </c>
      <c r="D26">
        <v>279.09199999999998</v>
      </c>
      <c r="E26">
        <v>303.56600000000003</v>
      </c>
      <c r="F26">
        <v>44.089000000000006</v>
      </c>
      <c r="G26">
        <v>71.318999999999988</v>
      </c>
      <c r="H26">
        <v>108.001</v>
      </c>
      <c r="I26">
        <v>179.65100000000001</v>
      </c>
      <c r="J26">
        <v>205.95599999999999</v>
      </c>
      <c r="K26">
        <v>211.655</v>
      </c>
      <c r="L26">
        <v>250.38800000000001</v>
      </c>
      <c r="M26">
        <v>286.95500000000004</v>
      </c>
      <c r="N26">
        <v>317.02300000000002</v>
      </c>
      <c r="O26">
        <v>344.86200000000002</v>
      </c>
      <c r="P26">
        <v>368.755</v>
      </c>
      <c r="Q26">
        <v>398.99200000000002</v>
      </c>
      <c r="R26">
        <v>30.59</v>
      </c>
      <c r="S26">
        <v>97.852999999999994</v>
      </c>
      <c r="T26">
        <v>125.64100000000001</v>
      </c>
    </row>
    <row r="27" spans="1:20" x14ac:dyDescent="0.2">
      <c r="A27">
        <v>26</v>
      </c>
      <c r="B27" t="s">
        <v>28</v>
      </c>
      <c r="C27">
        <v>-1304.7190000000001</v>
      </c>
      <c r="D27">
        <v>-1250.5309999999999</v>
      </c>
      <c r="E27">
        <v>-1599.52</v>
      </c>
      <c r="F27">
        <v>107.261</v>
      </c>
      <c r="G27">
        <v>-64.10499999999999</v>
      </c>
      <c r="H27">
        <v>38.496000000000002</v>
      </c>
      <c r="I27">
        <v>55.363999999999997</v>
      </c>
      <c r="J27">
        <v>133.21099999999998</v>
      </c>
      <c r="K27">
        <v>229.13800000000001</v>
      </c>
      <c r="L27">
        <v>407.99800000000005</v>
      </c>
      <c r="M27">
        <v>520.12599999999998</v>
      </c>
      <c r="N27">
        <v>607.71900000000005</v>
      </c>
      <c r="O27">
        <v>730.577</v>
      </c>
      <c r="P27">
        <v>685.84100000000001</v>
      </c>
      <c r="Q27">
        <v>179.11799999999999</v>
      </c>
      <c r="R27">
        <v>74.705999999999989</v>
      </c>
      <c r="S27">
        <v>150.49</v>
      </c>
      <c r="T27">
        <v>38.514000000000003</v>
      </c>
    </row>
    <row r="28" spans="1:20" x14ac:dyDescent="0.2">
      <c r="A28">
        <v>27</v>
      </c>
      <c r="B28" t="s">
        <v>0</v>
      </c>
      <c r="C28">
        <v>1265.3430000000001</v>
      </c>
      <c r="D28">
        <v>1459.117</v>
      </c>
      <c r="E28">
        <v>1184.231</v>
      </c>
      <c r="F28">
        <v>2456.8009999999999</v>
      </c>
      <c r="G28">
        <v>4986.4660000000003</v>
      </c>
      <c r="H28">
        <v>7596.3779999999997</v>
      </c>
      <c r="I28">
        <v>10143.956</v>
      </c>
      <c r="J28">
        <v>11934.074000000001</v>
      </c>
      <c r="K28">
        <v>13613.785</v>
      </c>
      <c r="L28">
        <v>17812.294999999998</v>
      </c>
      <c r="M28">
        <v>19689.839</v>
      </c>
      <c r="N28">
        <v>20498.919999999998</v>
      </c>
      <c r="O28">
        <v>22772.635000000002</v>
      </c>
      <c r="P28">
        <v>25328.506000000001</v>
      </c>
      <c r="Q28">
        <v>45586.233999999997</v>
      </c>
      <c r="R28">
        <v>2551.183</v>
      </c>
      <c r="S28">
        <v>2580.1210000000001</v>
      </c>
      <c r="T28">
        <v>2740.5390000000002</v>
      </c>
    </row>
    <row r="29" spans="1:20" x14ac:dyDescent="0.2">
      <c r="A29">
        <v>28</v>
      </c>
      <c r="B29" t="s">
        <v>1</v>
      </c>
      <c r="C29">
        <v>50759.382000000005</v>
      </c>
      <c r="D29">
        <v>55514.530999999995</v>
      </c>
      <c r="E29">
        <v>58116.807999999997</v>
      </c>
      <c r="F29">
        <v>8284.884</v>
      </c>
      <c r="G29">
        <v>11751.922999999999</v>
      </c>
      <c r="H29">
        <v>14926.758</v>
      </c>
      <c r="I29">
        <v>21939.163</v>
      </c>
      <c r="J29">
        <v>28849.664000000001</v>
      </c>
      <c r="K29">
        <v>33777.904000000002</v>
      </c>
      <c r="L29">
        <v>39008.173000000003</v>
      </c>
      <c r="M29">
        <v>44400.959000000003</v>
      </c>
      <c r="N29">
        <v>50621.428</v>
      </c>
      <c r="O29">
        <v>57746.267</v>
      </c>
      <c r="P29">
        <v>62518.413999999997</v>
      </c>
      <c r="Q29">
        <v>84905.679000000004</v>
      </c>
      <c r="R29">
        <v>7289.0020000000004</v>
      </c>
      <c r="S29">
        <v>13502.28</v>
      </c>
      <c r="T29">
        <v>27661.380999999998</v>
      </c>
    </row>
    <row r="30" spans="1:20" x14ac:dyDescent="0.2">
      <c r="A30">
        <v>29</v>
      </c>
      <c r="B30" t="s">
        <v>13</v>
      </c>
      <c r="C30">
        <v>-5589.8719999999994</v>
      </c>
      <c r="D30">
        <v>-5245.9279999999999</v>
      </c>
      <c r="E30">
        <v>-5527.8389999999999</v>
      </c>
      <c r="F30">
        <v>213.26400000000001</v>
      </c>
      <c r="G30">
        <v>223.85300000000001</v>
      </c>
      <c r="H30">
        <v>302.78500000000003</v>
      </c>
      <c r="I30">
        <v>-570.05899999999997</v>
      </c>
      <c r="J30">
        <v>-498.33</v>
      </c>
      <c r="K30">
        <v>50.01</v>
      </c>
      <c r="L30">
        <v>91.521000000000001</v>
      </c>
      <c r="M30">
        <v>139.44699999999997</v>
      </c>
      <c r="N30">
        <v>94.042000000000002</v>
      </c>
      <c r="O30">
        <v>54.71</v>
      </c>
      <c r="P30">
        <v>53.932000000000002</v>
      </c>
      <c r="Q30">
        <v>-32528.244000000002</v>
      </c>
      <c r="R30">
        <v>224.43199999999999</v>
      </c>
      <c r="S30">
        <v>128.13499999999999</v>
      </c>
      <c r="T30">
        <v>61.872</v>
      </c>
    </row>
    <row r="31" spans="1:20" x14ac:dyDescent="0.2">
      <c r="A31">
        <v>30</v>
      </c>
      <c r="B31" t="s">
        <v>3</v>
      </c>
      <c r="C31">
        <v>11040.903</v>
      </c>
      <c r="D31">
        <v>12233.974</v>
      </c>
      <c r="E31">
        <v>13529.824000000001</v>
      </c>
      <c r="F31">
        <v>1061.0319999999999</v>
      </c>
      <c r="G31">
        <v>2422.3249999999998</v>
      </c>
      <c r="H31">
        <v>3327.357</v>
      </c>
      <c r="I31">
        <v>5249.4790000000003</v>
      </c>
      <c r="J31">
        <v>6720.2339999999995</v>
      </c>
      <c r="K31">
        <v>7633.2060000000001</v>
      </c>
      <c r="L31">
        <v>9485.0999999999985</v>
      </c>
      <c r="M31">
        <v>11624.814</v>
      </c>
      <c r="N31">
        <v>14707.365</v>
      </c>
      <c r="O31">
        <v>17305.505000000001</v>
      </c>
      <c r="P31">
        <v>20075.117999999999</v>
      </c>
      <c r="Q31">
        <v>21569.258999999998</v>
      </c>
      <c r="R31">
        <v>2668.8629999999998</v>
      </c>
      <c r="S31">
        <v>3172.3490000000002</v>
      </c>
      <c r="T31">
        <v>3581.67</v>
      </c>
    </row>
    <row r="32" spans="1:20" x14ac:dyDescent="0.2">
      <c r="A32">
        <v>31</v>
      </c>
      <c r="B32" t="s">
        <v>11</v>
      </c>
      <c r="C32">
        <v>5538.4529999999995</v>
      </c>
      <c r="D32">
        <v>6356.6089999999995</v>
      </c>
      <c r="E32">
        <v>6936.96</v>
      </c>
      <c r="F32">
        <v>369.49599999999998</v>
      </c>
      <c r="G32">
        <v>810.68899999999996</v>
      </c>
      <c r="H32">
        <v>1640.6389999999999</v>
      </c>
      <c r="I32">
        <v>2276.5330000000004</v>
      </c>
      <c r="J32">
        <v>2919.1280000000002</v>
      </c>
      <c r="K32">
        <v>3666.201</v>
      </c>
      <c r="L32">
        <v>4297.1769999999997</v>
      </c>
      <c r="M32">
        <v>5233.1030000000001</v>
      </c>
      <c r="N32">
        <v>5968.1540000000005</v>
      </c>
      <c r="O32">
        <v>6845.61</v>
      </c>
      <c r="P32">
        <v>7745.7560000000003</v>
      </c>
      <c r="Q32">
        <v>8447.9380000000001</v>
      </c>
      <c r="R32">
        <v>694.78300000000002</v>
      </c>
      <c r="S32">
        <v>3797.683</v>
      </c>
      <c r="T32">
        <v>5047.6279999999997</v>
      </c>
    </row>
    <row r="33" spans="1:20" x14ac:dyDescent="0.2">
      <c r="A33">
        <v>32</v>
      </c>
      <c r="B33" t="s">
        <v>9</v>
      </c>
      <c r="C33">
        <v>2363.3069999999998</v>
      </c>
      <c r="D33">
        <v>4958.4750000000004</v>
      </c>
      <c r="E33">
        <v>14645.92</v>
      </c>
      <c r="F33">
        <v>-212.37900000000002</v>
      </c>
      <c r="G33">
        <v>-175.56100000000001</v>
      </c>
      <c r="H33">
        <v>561.91999999999996</v>
      </c>
      <c r="I33">
        <v>-776.101</v>
      </c>
      <c r="J33">
        <v>-1323.777</v>
      </c>
      <c r="K33">
        <v>-3675.261</v>
      </c>
      <c r="L33">
        <v>-2438.6309999999999</v>
      </c>
      <c r="M33">
        <v>-2227.4009999999998</v>
      </c>
      <c r="N33">
        <v>-2027.5259999999998</v>
      </c>
      <c r="O33">
        <v>-1363.8230000000001</v>
      </c>
      <c r="P33">
        <v>-1383.674</v>
      </c>
      <c r="Q33">
        <v>12.949</v>
      </c>
      <c r="R33">
        <v>152.68799999999999</v>
      </c>
      <c r="S33">
        <v>1499.431</v>
      </c>
      <c r="T33">
        <v>1778.615</v>
      </c>
    </row>
    <row r="34" spans="1:20" x14ac:dyDescent="0.2">
      <c r="A34">
        <v>33</v>
      </c>
      <c r="B34" t="s">
        <v>26</v>
      </c>
      <c r="C34">
        <v>289.21699999999998</v>
      </c>
      <c r="D34">
        <v>335.18900000000002</v>
      </c>
      <c r="E34">
        <v>402.97500000000002</v>
      </c>
      <c r="F34">
        <v>33.550999999999995</v>
      </c>
      <c r="G34">
        <v>64.00500000000001</v>
      </c>
      <c r="H34">
        <v>107.839</v>
      </c>
      <c r="I34">
        <v>164.88900000000001</v>
      </c>
      <c r="J34">
        <v>235.87199999999999</v>
      </c>
      <c r="K34">
        <v>285.46300000000002</v>
      </c>
      <c r="L34">
        <v>342.072</v>
      </c>
      <c r="M34">
        <v>385.63599999999997</v>
      </c>
      <c r="N34">
        <v>427.76599999999996</v>
      </c>
      <c r="O34">
        <v>471.00700000000001</v>
      </c>
      <c r="P34">
        <v>477.33300000000003</v>
      </c>
      <c r="Q34">
        <v>512.09400000000005</v>
      </c>
      <c r="R34">
        <v>33.075000000000003</v>
      </c>
      <c r="S34">
        <v>60.902999999999999</v>
      </c>
      <c r="T34">
        <v>127.67400000000001</v>
      </c>
    </row>
    <row r="35" spans="1:20" x14ac:dyDescent="0.2">
      <c r="A35">
        <v>34</v>
      </c>
      <c r="B35" t="s">
        <v>6</v>
      </c>
      <c r="C35">
        <v>11235.319000000001</v>
      </c>
      <c r="D35">
        <v>11529.865</v>
      </c>
      <c r="E35">
        <v>10785.462000000001</v>
      </c>
      <c r="F35">
        <v>1104.393</v>
      </c>
      <c r="G35">
        <v>1356.278</v>
      </c>
      <c r="H35">
        <v>3096.6019999999999</v>
      </c>
      <c r="I35">
        <v>5555.4350000000004</v>
      </c>
      <c r="J35">
        <v>6577.59</v>
      </c>
      <c r="K35">
        <v>8042.737000000001</v>
      </c>
      <c r="L35">
        <v>8725.4529999999995</v>
      </c>
      <c r="M35">
        <v>9769.1909999999989</v>
      </c>
      <c r="N35">
        <v>11270.887999999999</v>
      </c>
      <c r="O35">
        <v>12460.295</v>
      </c>
      <c r="P35">
        <v>13410.762999999999</v>
      </c>
      <c r="Q35">
        <v>16010.407000000001</v>
      </c>
      <c r="R35">
        <v>1981.508</v>
      </c>
      <c r="S35">
        <v>3161.4300000000003</v>
      </c>
      <c r="T35">
        <v>5510.3679999999995</v>
      </c>
    </row>
    <row r="36" spans="1:20" x14ac:dyDescent="0.2">
      <c r="A36">
        <v>35</v>
      </c>
      <c r="B36" t="s">
        <v>31</v>
      </c>
      <c r="C36">
        <v>163.41499999999999</v>
      </c>
      <c r="D36">
        <v>203.94899999999998</v>
      </c>
      <c r="E36">
        <v>370.61</v>
      </c>
      <c r="F36">
        <v>41.875</v>
      </c>
      <c r="G36">
        <v>63.978999999999992</v>
      </c>
      <c r="H36">
        <v>81.294000000000011</v>
      </c>
      <c r="I36">
        <v>119.78999999999999</v>
      </c>
      <c r="J36">
        <v>158.886</v>
      </c>
      <c r="K36">
        <v>174.542</v>
      </c>
      <c r="L36">
        <v>223.91</v>
      </c>
      <c r="M36">
        <v>261.279</v>
      </c>
      <c r="N36">
        <v>296.83600000000001</v>
      </c>
      <c r="O36">
        <v>349.416</v>
      </c>
      <c r="P36">
        <v>394.25400000000002</v>
      </c>
      <c r="Q36">
        <v>425.00400000000002</v>
      </c>
      <c r="R36">
        <v>53.572000000000003</v>
      </c>
      <c r="S36">
        <v>89.09</v>
      </c>
      <c r="T36">
        <v>128.42999999999998</v>
      </c>
    </row>
    <row r="37" spans="1:20" x14ac:dyDescent="0.2">
      <c r="A37">
        <v>36</v>
      </c>
      <c r="B37" t="s">
        <v>22</v>
      </c>
      <c r="C37">
        <v>3727.2860000000001</v>
      </c>
      <c r="D37">
        <v>4302.232</v>
      </c>
      <c r="E37">
        <v>4535.732</v>
      </c>
      <c r="F37">
        <v>448.54300000000001</v>
      </c>
      <c r="G37">
        <v>584.06499999999994</v>
      </c>
      <c r="H37">
        <v>1195.26</v>
      </c>
      <c r="I37">
        <v>1445.145</v>
      </c>
      <c r="J37">
        <v>1720.498</v>
      </c>
      <c r="K37">
        <v>1869.0070000000001</v>
      </c>
      <c r="L37">
        <v>2366.7370000000001</v>
      </c>
      <c r="M37">
        <v>130.85</v>
      </c>
      <c r="N37">
        <v>147.08099999999999</v>
      </c>
      <c r="O37">
        <v>157.113</v>
      </c>
      <c r="P37">
        <v>163.512</v>
      </c>
      <c r="Q37">
        <v>216.041</v>
      </c>
      <c r="R37">
        <v>46.307000000000002</v>
      </c>
      <c r="S37">
        <v>59.103999999999999</v>
      </c>
      <c r="T37">
        <v>69.561999999999998</v>
      </c>
    </row>
    <row r="38" spans="1:20" x14ac:dyDescent="0.2">
      <c r="A38">
        <v>37</v>
      </c>
      <c r="B38" t="s">
        <v>36</v>
      </c>
      <c r="C38">
        <v>7771.0419999999995</v>
      </c>
      <c r="D38">
        <v>8721.1920000000009</v>
      </c>
      <c r="E38">
        <v>9693.030999999999</v>
      </c>
      <c r="F38">
        <v>615.10299999999995</v>
      </c>
      <c r="G38">
        <v>1299.83</v>
      </c>
      <c r="H38">
        <v>1961.011</v>
      </c>
      <c r="I38">
        <v>1445.145</v>
      </c>
      <c r="J38">
        <v>1720.498</v>
      </c>
      <c r="K38">
        <v>1869.0070000000001</v>
      </c>
      <c r="L38">
        <v>2366.7370000000001</v>
      </c>
      <c r="M38">
        <v>2640.34</v>
      </c>
      <c r="N38">
        <v>2777.489</v>
      </c>
      <c r="O38">
        <v>3450.7</v>
      </c>
      <c r="P38">
        <v>3494.9859999999999</v>
      </c>
      <c r="Q38">
        <v>4065.5369999999998</v>
      </c>
      <c r="R38">
        <v>412.56</v>
      </c>
      <c r="S38">
        <v>67.669999999999987</v>
      </c>
      <c r="T38">
        <v>1271.692</v>
      </c>
    </row>
    <row r="39" spans="1:20" x14ac:dyDescent="0.2">
      <c r="A39">
        <v>38</v>
      </c>
      <c r="B39" t="s">
        <v>45</v>
      </c>
      <c r="C39">
        <v>7771.0419999999995</v>
      </c>
      <c r="D39">
        <v>8721.1920000000009</v>
      </c>
      <c r="E39">
        <v>9693.030999999999</v>
      </c>
      <c r="F39">
        <v>615.10299999999995</v>
      </c>
      <c r="G39">
        <v>1299.83</v>
      </c>
      <c r="H39">
        <v>1961.011</v>
      </c>
      <c r="I39">
        <v>2855.7329999999997</v>
      </c>
      <c r="J39">
        <v>4107.1669999999995</v>
      </c>
      <c r="K39">
        <v>5176.9439999999995</v>
      </c>
      <c r="L39">
        <v>6407.71</v>
      </c>
      <c r="M39">
        <v>8000.5460000000003</v>
      </c>
      <c r="N39">
        <v>8974.1230000000014</v>
      </c>
      <c r="O39">
        <v>10046.098</v>
      </c>
      <c r="P39">
        <v>11089.078000000001</v>
      </c>
      <c r="Q39">
        <v>12310.423999999999</v>
      </c>
      <c r="R39">
        <v>226.06100000000001</v>
      </c>
      <c r="S39">
        <v>956.81499999999994</v>
      </c>
      <c r="T39">
        <v>1867.2539999999999</v>
      </c>
    </row>
    <row r="40" spans="1:20" x14ac:dyDescent="0.2">
      <c r="A40">
        <v>39</v>
      </c>
      <c r="B40" t="s">
        <v>19</v>
      </c>
      <c r="C40">
        <v>-1584.9880000000001</v>
      </c>
      <c r="D40">
        <v>-1466.348</v>
      </c>
      <c r="E40">
        <v>-1052.9859999999999</v>
      </c>
      <c r="F40">
        <v>108.852</v>
      </c>
      <c r="G40">
        <v>15.702</v>
      </c>
      <c r="H40">
        <v>-60.665999999999997</v>
      </c>
      <c r="I40">
        <v>198.971</v>
      </c>
      <c r="J40">
        <v>-79.522999999999996</v>
      </c>
      <c r="K40">
        <v>-62.213000000000001</v>
      </c>
      <c r="L40">
        <v>13.731999999999999</v>
      </c>
      <c r="M40">
        <v>267.47700000000003</v>
      </c>
      <c r="N40">
        <v>186.38299999999998</v>
      </c>
      <c r="O40">
        <v>544.65800000000002</v>
      </c>
      <c r="P40">
        <v>750.18200000000002</v>
      </c>
      <c r="Q40">
        <v>587.67700000000002</v>
      </c>
      <c r="R40">
        <v>-37.519999999999996</v>
      </c>
      <c r="S40">
        <v>189.339</v>
      </c>
      <c r="T40">
        <v>-5.6779999999999999</v>
      </c>
    </row>
    <row r="41" spans="1:20" x14ac:dyDescent="0.2">
      <c r="A41">
        <v>40</v>
      </c>
    </row>
    <row r="42" spans="1:20" x14ac:dyDescent="0.2">
      <c r="A42">
        <v>41</v>
      </c>
    </row>
    <row r="43" spans="1:20" x14ac:dyDescent="0.2">
      <c r="A43">
        <v>42</v>
      </c>
    </row>
    <row r="44" spans="1:20" x14ac:dyDescent="0.2">
      <c r="A44">
        <v>43</v>
      </c>
    </row>
    <row r="45" spans="1:20" x14ac:dyDescent="0.2">
      <c r="A45">
        <v>44</v>
      </c>
    </row>
  </sheetData>
  <sortState ref="B3:AP40">
    <sortCondition ref="B3:B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5"/>
  <sheetViews>
    <sheetView showZeros="0" workbookViewId="0">
      <pane xSplit="2" ySplit="2" topLeftCell="AC3" activePane="bottomRight" state="frozen"/>
      <selection activeCell="G20" sqref="G20"/>
      <selection pane="topRight" activeCell="G20" sqref="G20"/>
      <selection pane="bottomLeft" activeCell="G20" sqref="G20"/>
      <selection pane="bottomRight" activeCell="G20" sqref="G20"/>
    </sheetView>
  </sheetViews>
  <sheetFormatPr defaultRowHeight="12.75" x14ac:dyDescent="0.2"/>
  <cols>
    <col min="1" max="1" width="4.28515625" customWidth="1"/>
    <col min="2" max="2" width="32" bestFit="1" customWidth="1"/>
    <col min="3" max="4" width="10.140625" customWidth="1"/>
    <col min="5" max="5" width="10.140625" bestFit="1" customWidth="1"/>
    <col min="6" max="16" width="10.140625" customWidth="1"/>
    <col min="17" max="39" width="10.140625" bestFit="1" customWidth="1"/>
  </cols>
  <sheetData>
    <row r="2" spans="1:39" x14ac:dyDescent="0.2">
      <c r="A2">
        <v>1</v>
      </c>
      <c r="C2">
        <v>41214</v>
      </c>
      <c r="D2">
        <v>41244</v>
      </c>
      <c r="E2">
        <v>41275</v>
      </c>
      <c r="F2">
        <v>41306</v>
      </c>
      <c r="G2">
        <v>41334</v>
      </c>
      <c r="H2">
        <v>41365</v>
      </c>
      <c r="I2">
        <v>41395</v>
      </c>
      <c r="J2">
        <v>41426</v>
      </c>
      <c r="K2">
        <v>41456</v>
      </c>
      <c r="L2">
        <v>41487</v>
      </c>
      <c r="M2">
        <v>41518</v>
      </c>
      <c r="N2">
        <v>41548</v>
      </c>
      <c r="O2">
        <v>41579</v>
      </c>
      <c r="P2">
        <v>41609</v>
      </c>
      <c r="Q2">
        <v>41640</v>
      </c>
      <c r="R2">
        <v>41671</v>
      </c>
      <c r="S2">
        <v>41699</v>
      </c>
      <c r="T2">
        <v>41730</v>
      </c>
      <c r="U2">
        <v>41760</v>
      </c>
      <c r="V2">
        <v>41791</v>
      </c>
      <c r="W2">
        <v>41821</v>
      </c>
      <c r="X2">
        <v>41852</v>
      </c>
      <c r="Y2">
        <v>41883</v>
      </c>
      <c r="Z2">
        <v>41913</v>
      </c>
      <c r="AA2">
        <v>41944</v>
      </c>
      <c r="AB2">
        <v>41974</v>
      </c>
      <c r="AC2">
        <v>42005</v>
      </c>
      <c r="AD2">
        <v>42036</v>
      </c>
      <c r="AE2">
        <v>42064</v>
      </c>
      <c r="AF2">
        <v>42095</v>
      </c>
      <c r="AG2">
        <v>42125</v>
      </c>
      <c r="AH2">
        <v>42156</v>
      </c>
      <c r="AI2">
        <v>42186</v>
      </c>
      <c r="AJ2">
        <v>42217</v>
      </c>
      <c r="AK2">
        <v>42248</v>
      </c>
      <c r="AL2">
        <v>42278</v>
      </c>
      <c r="AM2">
        <v>42309</v>
      </c>
    </row>
    <row r="3" spans="1:39" x14ac:dyDescent="0.2">
      <c r="A3">
        <v>2</v>
      </c>
      <c r="B3" t="s">
        <v>17</v>
      </c>
      <c r="C3">
        <f>AVERAGEIF(Активы!$C3:C3,"&gt;1",Активы!$C3:C3)</f>
        <v>39106.464419475655</v>
      </c>
      <c r="D3">
        <f>AVERAGEIF(Активы!$C3:D3,"&gt;1",Активы!$C3:D3)</f>
        <v>41949.948366943063</v>
      </c>
      <c r="E3">
        <f>AVERAGEIF(Активы!$C3:E3,"&gt;1",Активы!$C3:E3)</f>
        <v>42666.521600371001</v>
      </c>
      <c r="F3">
        <f>AVERAGEIF(Активы!$F3:F3,"&gt;1",Активы!$F3:F3)</f>
        <v>44682.171806167396</v>
      </c>
      <c r="G3">
        <f>AVERAGEIF(Активы!$F3:G3,"&gt;1",Активы!$F3:G3)</f>
        <v>47358.213981901426</v>
      </c>
      <c r="H3">
        <f>AVERAGEIF(Активы!$F3:H3,"&gt;1",Активы!$F3:H3)</f>
        <v>50071.463510215923</v>
      </c>
      <c r="I3">
        <f>AVERAGEIF(Активы!$F3:I3,"&gt;1",Активы!$F3:I3)</f>
        <v>52235.743578607886</v>
      </c>
      <c r="J3">
        <f>AVERAGEIF(Активы!$F3:J3,"&gt;1",Активы!$F3:J3)</f>
        <v>54500.212826958159</v>
      </c>
      <c r="K3">
        <f>AVERAGEIF(Активы!$F3:K3,"&gt;1",Активы!$F3:K3)</f>
        <v>57629.492305798463</v>
      </c>
      <c r="L3">
        <f>AVERAGEIF(Активы!$F3:L3,"&gt;1",Активы!$F3:L3)</f>
        <v>60452.121186736091</v>
      </c>
      <c r="M3">
        <f>AVERAGEIF(Активы!$F3:M3,"&gt;1",Активы!$F3:M3)</f>
        <v>62057.484644163313</v>
      </c>
      <c r="N3">
        <f>AVERAGEIF(Активы!$F3:N3,"&gt;1",Активы!$F3:N3)</f>
        <v>63575.808691425031</v>
      </c>
      <c r="O3">
        <f>AVERAGEIF(Активы!$F3:O3,"&gt;1",Активы!$F3:O3)</f>
        <v>65074.892266726973</v>
      </c>
      <c r="P3">
        <f>AVERAGEIF(Активы!$F3:P3,"&gt;1",Активы!$F3:P3)</f>
        <v>67054.438902766153</v>
      </c>
      <c r="Q3">
        <f>AVERAGEIF(Активы!$F3:Q3,"&gt;1",Активы!$F3:Q3)</f>
        <v>68862.396567166972</v>
      </c>
      <c r="R3">
        <f>AVERAGEIF(Активы!$R3:R3,"&gt;1",Активы!$R3:R3)</f>
        <v>91633.803827751195</v>
      </c>
      <c r="S3">
        <f>AVERAGEIF(Активы!$R3:S3,"&gt;1",Активы!$R3:S3)</f>
        <v>96260.593502660646</v>
      </c>
      <c r="T3">
        <f>AVERAGEIF(Активы!$R3:T3,"&gt;1",Активы!$R3:T3)</f>
        <v>98640.912964037911</v>
      </c>
    </row>
    <row r="4" spans="1:39" x14ac:dyDescent="0.2">
      <c r="A4">
        <v>3</v>
      </c>
      <c r="B4" t="s">
        <v>16</v>
      </c>
      <c r="C4">
        <f>AVERAGEIF(Активы!$C4:C4,"&gt;1",Активы!$C4:C4)</f>
        <v>72293.227777777778</v>
      </c>
      <c r="D4">
        <f>AVERAGEIF(Активы!$C4:D4,"&gt;1",Активы!$C4:D4)</f>
        <v>77030.146675774129</v>
      </c>
      <c r="E4">
        <f>AVERAGEIF(Активы!$C4:E4,"&gt;1",Активы!$C4:E4)</f>
        <v>79603.158894960536</v>
      </c>
      <c r="F4">
        <f>AVERAGEIF(Активы!$F4:F4,"&gt;1",Активы!$F4:F4)</f>
        <v>87333.656976744183</v>
      </c>
      <c r="G4">
        <f>AVERAGEIF(Активы!$F4:G4,"&gt;1",Активы!$F4:G4)</f>
        <v>91008.371966632956</v>
      </c>
      <c r="H4">
        <f>AVERAGEIF(Активы!$F4:H4,"&gt;1",Активы!$F4:H4)</f>
        <v>93154.525755533075</v>
      </c>
      <c r="I4">
        <f>AVERAGEIF(Активы!$F4:I4,"&gt;1",Активы!$F4:I4)</f>
        <v>95285.864316649808</v>
      </c>
      <c r="J4">
        <f>AVERAGEIF(Активы!$F4:J4,"&gt;1",Активы!$F4:J4)</f>
        <v>99748.092991781392</v>
      </c>
      <c r="K4">
        <f>AVERAGEIF(Активы!$F4:K4,"&gt;1",Активы!$F4:K4)</f>
        <v>102779.32518331782</v>
      </c>
      <c r="L4">
        <f>AVERAGEIF(Активы!$F4:L4,"&gt;1",Активы!$F4:L4)</f>
        <v>106280.66289844232</v>
      </c>
      <c r="M4">
        <f>AVERAGEIF(Активы!$F4:M4,"&gt;1",Активы!$F4:M4)</f>
        <v>109942.78570989589</v>
      </c>
      <c r="N4">
        <f>AVERAGEIF(Активы!$F4:N4,"&gt;1",Активы!$F4:N4)</f>
        <v>114173.09535536123</v>
      </c>
      <c r="O4">
        <f>AVERAGEIF(Активы!$F4:O4,"&gt;1",Активы!$F4:O4)</f>
        <v>118264.78438097618</v>
      </c>
      <c r="P4">
        <f>AVERAGEIF(Активы!$F4:P4,"&gt;1",Активы!$F4:P4)</f>
        <v>122689.59468038003</v>
      </c>
      <c r="Q4">
        <f>AVERAGEIF(Активы!$F4:Q4,"&gt;1",Активы!$F4:Q4)</f>
        <v>126447.59302394417</v>
      </c>
      <c r="R4">
        <f>AVERAGEIF(Активы!$R4:R4,"&gt;1",Активы!$R4:R4)</f>
        <v>161875.92424242423</v>
      </c>
      <c r="S4">
        <f>AVERAGEIF(Активы!$R4:S4,"&gt;1",Активы!$R4:S4)</f>
        <v>166981.0871212121</v>
      </c>
      <c r="T4">
        <f>AVERAGEIF(Активы!$R4:T4,"&gt;1",Активы!$R4:T4)</f>
        <v>175975.07216531513</v>
      </c>
    </row>
    <row r="5" spans="1:39" x14ac:dyDescent="0.2">
      <c r="A5">
        <v>4</v>
      </c>
      <c r="B5" t="s">
        <v>15</v>
      </c>
      <c r="C5">
        <f>AVERAGEIF(Активы!$C5:C5,"&gt;1",Активы!$C5:C5)</f>
        <v>77442.3511111111</v>
      </c>
      <c r="D5">
        <f>AVERAGEIF(Активы!$C5:D5,"&gt;1",Активы!$C5:D5)</f>
        <v>79357.552267884312</v>
      </c>
      <c r="E5">
        <f>AVERAGEIF(Активы!$C5:E5,"&gt;1",Активы!$C5:E5)</f>
        <v>82250.84966007102</v>
      </c>
      <c r="F5">
        <f>AVERAGEIF(Активы!$F5:F5,"&gt;1",Активы!$F5:F5)</f>
        <v>92149.060301507532</v>
      </c>
      <c r="G5">
        <f>AVERAGEIF(Активы!$F5:G5,"&gt;1",Активы!$F5:G5)</f>
        <v>93286.987293610902</v>
      </c>
      <c r="H5">
        <f>AVERAGEIF(Активы!$F5:H5,"&gt;1",Активы!$F5:H5)</f>
        <v>96298.451674001466</v>
      </c>
      <c r="I5">
        <f>AVERAGEIF(Активы!$F5:I5,"&gt;1",Активы!$F5:I5)</f>
        <v>99134.210914592011</v>
      </c>
      <c r="J5">
        <f>AVERAGEIF(Активы!$F5:J5,"&gt;1",Активы!$F5:J5)</f>
        <v>100736.40560318199</v>
      </c>
      <c r="K5">
        <f>AVERAGEIF(Активы!$F5:K5,"&gt;1",Активы!$F5:K5)</f>
        <v>103586.95983598499</v>
      </c>
      <c r="L5">
        <f>AVERAGEIF(Активы!$F5:L5,"&gt;1",Активы!$F5:L5)</f>
        <v>106447.646296593</v>
      </c>
      <c r="M5">
        <f>AVERAGEIF(Активы!$F5:M5,"&gt;1",Активы!$F5:M5)</f>
        <v>109217.20047884402</v>
      </c>
      <c r="N5">
        <f>AVERAGEIF(Активы!$F5:N5,"&gt;1",Активы!$F5:N5)</f>
        <v>110724.26568745267</v>
      </c>
      <c r="O5">
        <f>AVERAGEIF(Активы!$F5:O5,"&gt;1",Активы!$F5:O5)</f>
        <v>112281.68531753782</v>
      </c>
      <c r="P5">
        <f>AVERAGEIF(Активы!$F5:P5,"&gt;1",Активы!$F5:P5)</f>
        <v>113948.78481248027</v>
      </c>
      <c r="Q5">
        <f>AVERAGEIF(Активы!$F5:Q5,"&gt;1",Активы!$F5:Q5)</f>
        <v>116189.60443253729</v>
      </c>
      <c r="R5">
        <f>AVERAGEIF(Активы!$R5:R5,"&gt;1",Активы!$R5:R5)</f>
        <v>143860.01910828025</v>
      </c>
      <c r="S5">
        <f>AVERAGEIF(Активы!$R5:S5,"&gt;1",Активы!$R5:S5)</f>
        <v>147864.02857587926</v>
      </c>
      <c r="T5">
        <f>AVERAGEIF(Активы!$R5:T5,"&gt;1",Активы!$R5:T5)</f>
        <v>155357.81545777179</v>
      </c>
    </row>
    <row r="6" spans="1:39" x14ac:dyDescent="0.2">
      <c r="A6">
        <v>5</v>
      </c>
      <c r="B6" t="s">
        <v>23</v>
      </c>
      <c r="C6">
        <f>AVERAGEIF(Активы!$C6:C6,"&gt;1",Активы!$C6:C6)</f>
        <v>18112.006688963211</v>
      </c>
      <c r="D6">
        <f>AVERAGEIF(Активы!$C6:D6,"&gt;1",Активы!$C6:D6)</f>
        <v>19202.482165844405</v>
      </c>
      <c r="E6">
        <f>AVERAGEIF(Активы!$C6:E6,"&gt;1",Активы!$C6:E6)</f>
        <v>19839.987486343209</v>
      </c>
      <c r="F6">
        <f>AVERAGEIF(Активы!$F6:F6,"&gt;1",Активы!$F6:F6)</f>
        <v>19632.00690846287</v>
      </c>
      <c r="G6">
        <f>AVERAGEIF(Активы!$F6:G6,"&gt;1",Активы!$F6:G6)</f>
        <v>20005.74625998683</v>
      </c>
      <c r="H6">
        <f>AVERAGEIF(Активы!$F6:H6,"&gt;1",Активы!$F6:H6)</f>
        <v>20105.977845435864</v>
      </c>
      <c r="I6">
        <f>AVERAGEIF(Активы!$F6:I6,"&gt;1",Активы!$F6:I6)</f>
        <v>20482.795399580777</v>
      </c>
      <c r="J6">
        <f>AVERAGEIF(Активы!$F6:J6,"&gt;1",Активы!$F6:J6)</f>
        <v>20631.651205160804</v>
      </c>
      <c r="K6">
        <f>AVERAGEIF(Активы!$F6:K6,"&gt;1",Активы!$F6:K6)</f>
        <v>22157.836004300669</v>
      </c>
      <c r="L6">
        <f>AVERAGEIF(Активы!$F6:L6,"&gt;1",Активы!$F6:L6)</f>
        <v>22376.050271952372</v>
      </c>
      <c r="M6">
        <f>AVERAGEIF(Активы!$F6:M6,"&gt;1",Активы!$F6:M6)</f>
        <v>22416.238507885861</v>
      </c>
      <c r="N6">
        <f>AVERAGEIF(Активы!$F6:N6,"&gt;1",Активы!$F6:N6)</f>
        <v>22422.766734921923</v>
      </c>
      <c r="O6">
        <f>AVERAGEIF(Активы!$F6:O6,"&gt;1",Активы!$F6:O6)</f>
        <v>22564.214165015386</v>
      </c>
      <c r="P6">
        <f>AVERAGEIF(Активы!$F6:P6,"&gt;1",Активы!$F6:P6)</f>
        <v>22612.530884279724</v>
      </c>
      <c r="Q6">
        <f>AVERAGEIF(Активы!$F6:Q6,"&gt;1",Активы!$F6:Q6)</f>
        <v>22608.29398481785</v>
      </c>
      <c r="R6">
        <f>AVERAGEIF(Активы!$R6:R6,"&gt;1",Активы!$R6:R6)</f>
        <v>26292.439824945297</v>
      </c>
      <c r="S6">
        <f>AVERAGEIF(Активы!$R6:S6,"&gt;1",Активы!$R6:S6)</f>
        <v>26265.991717746481</v>
      </c>
      <c r="T6">
        <f>AVERAGEIF(Активы!$R6:T6,"&gt;1",Активы!$R6:T6)</f>
        <v>26142.330494594236</v>
      </c>
    </row>
    <row r="7" spans="1:39" x14ac:dyDescent="0.2">
      <c r="A7">
        <v>6</v>
      </c>
      <c r="B7" t="s">
        <v>5</v>
      </c>
      <c r="C7">
        <f>AVERAGEIF(Активы!$C7:C7,"&gt;1",Активы!$C7:C7)</f>
        <v>498288.4303030303</v>
      </c>
      <c r="D7">
        <f>AVERAGEIF(Активы!$C7:D7,"&gt;1",Активы!$C7:D7)</f>
        <v>504237.78484848479</v>
      </c>
      <c r="E7">
        <f>AVERAGEIF(Активы!$C7:E7,"&gt;1",Активы!$C7:E7)</f>
        <v>520202.22599240812</v>
      </c>
      <c r="F7">
        <f>AVERAGEIF(Активы!$F7:F7,"&gt;1",Активы!$F7:F7)</f>
        <v>558721.62962962955</v>
      </c>
      <c r="G7">
        <f>AVERAGEIF(Активы!$F7:G7,"&gt;1",Активы!$F7:G7)</f>
        <v>561597.59966329951</v>
      </c>
      <c r="H7">
        <f>AVERAGEIF(Активы!$F7:H7,"&gt;1",Активы!$F7:H7)</f>
        <v>564196.86876778107</v>
      </c>
      <c r="I7">
        <f>AVERAGEIF(Активы!$F7:I7,"&gt;1",Активы!$F7:I7)</f>
        <v>569365.88098760042</v>
      </c>
      <c r="J7">
        <f>AVERAGEIF(Активы!$F7:J7,"&gt;1",Активы!$F7:J7)</f>
        <v>580757.29184044001</v>
      </c>
      <c r="K7">
        <f>AVERAGEIF(Активы!$F7:K7,"&gt;1",Активы!$F7:K7)</f>
        <v>592586.0244170333</v>
      </c>
      <c r="L7">
        <f>AVERAGEIF(Активы!$F7:L7,"&gt;1",Активы!$F7:L7)</f>
        <v>589691.41171229584</v>
      </c>
      <c r="M7">
        <f>AVERAGEIF(Активы!$F7:M7,"&gt;1",Активы!$F7:M7)</f>
        <v>590683.66424234165</v>
      </c>
      <c r="N7">
        <f>AVERAGEIF(Активы!$F7:N7,"&gt;1",Активы!$F7:N7)</f>
        <v>592353.60564927722</v>
      </c>
      <c r="O7">
        <f>AVERAGEIF(Активы!$F7:O7,"&gt;1",Активы!$F7:O7)</f>
        <v>596605.31945934962</v>
      </c>
      <c r="P7">
        <f>AVERAGEIF(Активы!$F7:P7,"&gt;1",Активы!$F7:P7)</f>
        <v>601035.86388814508</v>
      </c>
      <c r="Q7">
        <f>AVERAGEIF(Активы!$F7:Q7,"&gt;1",Активы!$F7:Q7)</f>
        <v>608789.67681810132</v>
      </c>
      <c r="R7">
        <f>AVERAGEIF(Активы!$R7:R7,"&gt;1",Активы!$R7:R7)</f>
        <v>704044.42073170736</v>
      </c>
      <c r="S7">
        <f>AVERAGEIF(Активы!$R7:S7,"&gt;1",Активы!$R7:S7)</f>
        <v>706090.19173231325</v>
      </c>
      <c r="T7">
        <f>AVERAGEIF(Активы!$R7:T7,"&gt;1",Активы!$R7:T7)</f>
        <v>754324.97397538833</v>
      </c>
    </row>
    <row r="8" spans="1:39" x14ac:dyDescent="0.2">
      <c r="A8">
        <v>7</v>
      </c>
      <c r="B8" t="s">
        <v>33</v>
      </c>
      <c r="C8">
        <f>AVERAGEIF(Активы!$C8:C8,"&gt;1",Активы!$C8:C8)</f>
        <v>8816.7243346007599</v>
      </c>
      <c r="D8">
        <f>AVERAGEIF(Активы!$C8:D8,"&gt;1",Активы!$C8:D8)</f>
        <v>8746.7891335925142</v>
      </c>
      <c r="E8">
        <f>AVERAGEIF(Активы!$C8:E8,"&gt;1",Активы!$C8:E8)</f>
        <v>9491.9678140034011</v>
      </c>
      <c r="F8">
        <f>AVERAGEIF(Активы!$F8:F8,"&gt;1",Активы!$F8:F8)</f>
        <v>11798.489681050656</v>
      </c>
      <c r="G8">
        <f>AVERAGEIF(Активы!$F8:G8,"&gt;1",Активы!$F8:G8)</f>
        <v>12203.335163105974</v>
      </c>
      <c r="H8">
        <f>AVERAGEIF(Активы!$F8:H8,"&gt;1",Активы!$F8:H8)</f>
        <v>12930.844357103329</v>
      </c>
      <c r="I8">
        <f>AVERAGEIF(Активы!$F8:I8,"&gt;1",Активы!$F8:I8)</f>
        <v>13241.900216980041</v>
      </c>
      <c r="J8">
        <f>AVERAGEIF(Активы!$F8:J8,"&gt;1",Активы!$F8:J8)</f>
        <v>13341.264824746822</v>
      </c>
      <c r="K8">
        <f>AVERAGEIF(Активы!$F8:K8,"&gt;1",Активы!$F8:K8)</f>
        <v>13706.899520622354</v>
      </c>
      <c r="L8">
        <f>AVERAGEIF(Активы!$F8:L8,"&gt;1",Активы!$F8:L8)</f>
        <v>14273.374334002832</v>
      </c>
      <c r="M8">
        <f>AVERAGEIF(Активы!$F8:M8,"&gt;1",Активы!$F8:M8)</f>
        <v>14841.135113230397</v>
      </c>
      <c r="N8">
        <f>AVERAGEIF(Активы!$F8:N8,"&gt;1",Активы!$F8:N8)</f>
        <v>15748.95738563297</v>
      </c>
      <c r="O8">
        <f>AVERAGEIF(Активы!$F8:O8,"&gt;1",Активы!$F8:O8)</f>
        <v>16637.064325641102</v>
      </c>
      <c r="P8">
        <f>AVERAGEIF(Активы!$F8:P8,"&gt;1",Активы!$F8:P8)</f>
        <v>17717.242615146828</v>
      </c>
      <c r="Q8">
        <f>AVERAGEIF(Активы!$F8:Q8,"&gt;1",Активы!$F8:Q8)</f>
        <v>18692.828166448693</v>
      </c>
      <c r="R8">
        <f>AVERAGEIF(Активы!$R8:R8,"&gt;1",Активы!$R8:R8)</f>
        <v>34630.026315789473</v>
      </c>
      <c r="S8">
        <f>AVERAGEIF(Активы!$R8:S8,"&gt;1",Активы!$R8:S8)</f>
        <v>36227.13510911425</v>
      </c>
      <c r="T8">
        <f>AVERAGEIF(Активы!$R8:T8,"&gt;1",Активы!$R8:T8)</f>
        <v>40938.564327485386</v>
      </c>
    </row>
    <row r="9" spans="1:39" x14ac:dyDescent="0.2">
      <c r="A9">
        <v>8</v>
      </c>
      <c r="B9" t="s">
        <v>12</v>
      </c>
      <c r="C9">
        <f>AVERAGEIF(Активы!$C9:C9,"&gt;1",Активы!$C9:C9)</f>
        <v>460767.29255319148</v>
      </c>
      <c r="D9">
        <f>AVERAGEIF(Активы!$C9:D9,"&gt;1",Активы!$C9:D9)</f>
        <v>465863.10394855344</v>
      </c>
      <c r="E9">
        <f>AVERAGEIF(Активы!$C9:E9,"&gt;1",Активы!$C9:E9)</f>
        <v>470790.65130961762</v>
      </c>
      <c r="F9">
        <f>AVERAGEIF(Активы!$F9:F9,"&gt;1",Активы!$F9:F9)</f>
        <v>480884.20855614968</v>
      </c>
      <c r="G9">
        <f>AVERAGEIF(Активы!$F9:G9,"&gt;1",Активы!$F9:G9)</f>
        <v>484650.36914293969</v>
      </c>
      <c r="H9">
        <f>AVERAGEIF(Активы!$F9:H9,"&gt;1",Активы!$F9:H9)</f>
        <v>485148.46294117131</v>
      </c>
      <c r="I9">
        <f>AVERAGEIF(Активы!$F9:I9,"&gt;1",Активы!$F9:I9)</f>
        <v>486161.6137804641</v>
      </c>
      <c r="J9">
        <f>AVERAGEIF(Активы!$F9:J9,"&gt;1",Активы!$F9:J9)</f>
        <v>488701.84329709859</v>
      </c>
      <c r="K9">
        <f>AVERAGEIF(Активы!$F9:K9,"&gt;1",Активы!$F9:K9)</f>
        <v>494119.13991424884</v>
      </c>
      <c r="L9">
        <f>AVERAGEIF(Активы!$F9:L9,"&gt;1",Активы!$F9:L9)</f>
        <v>488297.59611697524</v>
      </c>
      <c r="M9">
        <f>AVERAGEIF(Активы!$F9:M9,"&gt;1",Активы!$F9:M9)</f>
        <v>483794.55333312252</v>
      </c>
      <c r="N9">
        <f>AVERAGEIF(Активы!$F9:N9,"&gt;1",Активы!$F9:N9)</f>
        <v>478555.84508549527</v>
      </c>
      <c r="O9">
        <f>AVERAGEIF(Активы!$F9:O9,"&gt;1",Активы!$F9:O9)</f>
        <v>473883.37875876389</v>
      </c>
      <c r="P9">
        <f>AVERAGEIF(Активы!$F9:P9,"&gt;1",Активы!$F9:P9)</f>
        <v>468764.23167792766</v>
      </c>
      <c r="Q9">
        <f>AVERAGEIF(Активы!$F9:Q9,"&gt;1",Активы!$F9:Q9)</f>
        <v>462154.86673384981</v>
      </c>
      <c r="R9">
        <f>AVERAGEIF(Активы!$R9:R9,"&gt;1",Активы!$R9:R9)</f>
        <v>382651.61313868611</v>
      </c>
      <c r="S9">
        <f>AVERAGEIF(Активы!$R9:S9,"&gt;1",Активы!$R9:S9)</f>
        <v>394826.11260382581</v>
      </c>
      <c r="T9">
        <f>AVERAGEIF(Активы!$R9:T9,"&gt;1",Активы!$R9:T9)</f>
        <v>394826.11260382581</v>
      </c>
    </row>
    <row r="10" spans="1:39" x14ac:dyDescent="0.2">
      <c r="A10">
        <v>9</v>
      </c>
      <c r="B10" t="s">
        <v>8</v>
      </c>
      <c r="C10">
        <f>AVERAGEIF(Активы!$C10:C10,"&gt;1",Активы!$C10:C10)</f>
        <v>876608.09420289844</v>
      </c>
      <c r="D10">
        <f>AVERAGEIF(Активы!$C10:D10,"&gt;1",Активы!$C10:D10)</f>
        <v>849650.26138716354</v>
      </c>
      <c r="E10">
        <f>AVERAGEIF(Активы!$C10:E10,"&gt;1",Активы!$C10:E10)</f>
        <v>825077.79297957022</v>
      </c>
      <c r="F10">
        <f>AVERAGEIF(Активы!$F10:F10,"&gt;1",Активы!$F10:F10)</f>
        <v>705165.30624999991</v>
      </c>
      <c r="G10">
        <f>AVERAGEIF(Активы!$F10:G10,"&gt;1",Активы!$F10:G10)</f>
        <v>706610.05312499998</v>
      </c>
      <c r="H10">
        <f>AVERAGEIF(Активы!$F10:H10,"&gt;1",Активы!$F10:H10)</f>
        <v>710002.44017857139</v>
      </c>
      <c r="I10">
        <f>AVERAGEIF(Активы!$F10:I10,"&gt;1",Активы!$F10:I10)</f>
        <v>704238.08485090965</v>
      </c>
      <c r="J10">
        <f>AVERAGEIF(Активы!$F10:J10,"&gt;1",Активы!$F10:J10)</f>
        <v>700072.33750098082</v>
      </c>
      <c r="K10">
        <f>AVERAGEIF(Активы!$F10:K10,"&gt;1",Активы!$F10:K10)</f>
        <v>697055.53141748405</v>
      </c>
      <c r="L10">
        <f>AVERAGEIF(Активы!$F10:L10,"&gt;1",Активы!$F10:L10)</f>
        <v>693103.70024045708</v>
      </c>
      <c r="M10">
        <f>AVERAGEIF(Активы!$F10:M10,"&gt;1",Активы!$F10:M10)</f>
        <v>688250.08051343018</v>
      </c>
      <c r="N10">
        <f>AVERAGEIF(Активы!$F10:N10,"&gt;1",Активы!$F10:N10)</f>
        <v>688244.98042166012</v>
      </c>
      <c r="O10">
        <f>AVERAGEIF(Активы!$F10:O10,"&gt;1",Активы!$F10:O10)</f>
        <v>687669.73237949412</v>
      </c>
      <c r="P10">
        <f>AVERAGEIF(Активы!$F10:P10,"&gt;1",Активы!$F10:P10)</f>
        <v>683301.41828792763</v>
      </c>
      <c r="Q10">
        <f>AVERAGEIF(Активы!$F10:Q10,"&gt;1",Активы!$F10:Q10)</f>
        <v>682408.60289624915</v>
      </c>
      <c r="R10">
        <f>AVERAGEIF(Активы!$R10:R10,"&gt;1",Активы!$R10:R10)</f>
        <v>667501.00763358769</v>
      </c>
      <c r="S10">
        <f>AVERAGEIF(Активы!$R10:S10,"&gt;1",Активы!$R10:S10)</f>
        <v>683795.11492790491</v>
      </c>
      <c r="T10">
        <f>AVERAGEIF(Активы!$R10:T10,"&gt;1",Активы!$R10:T10)</f>
        <v>703917.45161860331</v>
      </c>
    </row>
    <row r="11" spans="1:39" x14ac:dyDescent="0.2">
      <c r="A11">
        <v>10</v>
      </c>
      <c r="B11" t="s">
        <v>27</v>
      </c>
      <c r="C11">
        <f>AVERAGEIF(Активы!$C11:C11,"&gt;1",Активы!$C11:C11)</f>
        <v>25587.363414634146</v>
      </c>
      <c r="D11">
        <f>AVERAGEIF(Активы!$C11:D11,"&gt;1",Активы!$C11:D11)</f>
        <v>25949.097111357478</v>
      </c>
      <c r="E11">
        <f>AVERAGEIF(Активы!$C11:E11,"&gt;1",Активы!$C11:E11)</f>
        <v>27083.448353567928</v>
      </c>
      <c r="F11">
        <f>AVERAGEIF(Активы!$F11:F11,"&gt;1",Активы!$F11:F11)</f>
        <v>29332.935211267606</v>
      </c>
      <c r="G11">
        <f>AVERAGEIF(Активы!$F11:G11,"&gt;1",Активы!$F11:G11)</f>
        <v>30666.354455786706</v>
      </c>
      <c r="H11">
        <f>AVERAGEIF(Активы!$F11:H11,"&gt;1",Активы!$F11:H11)</f>
        <v>31815.992295143209</v>
      </c>
      <c r="I11">
        <f>AVERAGEIF(Активы!$F11:I11,"&gt;1",Активы!$F11:I11)</f>
        <v>32821.871383987163</v>
      </c>
      <c r="J11">
        <f>AVERAGEIF(Активы!$F11:J11,"&gt;1",Активы!$F11:J11)</f>
        <v>33601.89569376217</v>
      </c>
      <c r="K11">
        <f>AVERAGEIF(Активы!$F11:K11,"&gt;1",Активы!$F11:K11)</f>
        <v>34476.576078135142</v>
      </c>
      <c r="L11">
        <f>AVERAGEIF(Активы!$F11:L11,"&gt;1",Активы!$F11:L11)</f>
        <v>34810.547645427308</v>
      </c>
      <c r="M11">
        <f>AVERAGEIF(Активы!$F11:M11,"&gt;1",Активы!$F11:M11)</f>
        <v>35247.278342291269</v>
      </c>
      <c r="N11">
        <f>AVERAGEIF(Активы!$F11:N11,"&gt;1",Активы!$F11:N11)</f>
        <v>35662.128252729111</v>
      </c>
      <c r="O11">
        <f>AVERAGEIF(Активы!$F11:O11,"&gt;1",Активы!$F11:O11)</f>
        <v>36109.587752179454</v>
      </c>
      <c r="P11">
        <f>AVERAGEIF(Активы!$F11:P11,"&gt;1",Активы!$F11:P11)</f>
        <v>36586.490409356964</v>
      </c>
      <c r="Q11">
        <f>AVERAGEIF(Активы!$F11:Q11,"&gt;1",Активы!$F11:Q11)</f>
        <v>36979.038689197369</v>
      </c>
      <c r="R11">
        <f>AVERAGEIF(Активы!$R11:R11,"&gt;1",Активы!$R11:R11)</f>
        <v>43096.78</v>
      </c>
      <c r="S11">
        <f>AVERAGEIF(Активы!$R11:S11,"&gt;1",Активы!$R11:S11)</f>
        <v>44055.573712121215</v>
      </c>
      <c r="T11">
        <f>AVERAGEIF(Активы!$R11:T11,"&gt;1",Активы!$R11:T11)</f>
        <v>46678.035187925772</v>
      </c>
    </row>
    <row r="12" spans="1:39" x14ac:dyDescent="0.2">
      <c r="A12">
        <v>11</v>
      </c>
      <c r="B12" t="s">
        <v>24</v>
      </c>
      <c r="C12">
        <f>AVERAGEIF(Активы!$C12:C12,"&gt;1",Активы!$C12:C12)</f>
        <v>44328.397260273974</v>
      </c>
      <c r="D12">
        <f>AVERAGEIF(Активы!$C12:D12,"&gt;1",Активы!$C12:D12)</f>
        <v>41169.612642875843</v>
      </c>
      <c r="E12">
        <f>AVERAGEIF(Активы!$C12:E12,"&gt;1",Активы!$C12:E12)</f>
        <v>39775.117778177395</v>
      </c>
      <c r="F12">
        <f>AVERAGEIF(Активы!$F12:F12,"&gt;1",Активы!$F12:F12)</f>
        <v>36648.871951219509</v>
      </c>
      <c r="G12">
        <f>AVERAGEIF(Активы!$F12:G12,"&gt;1",Активы!$F12:G12)</f>
        <v>38169.270435069215</v>
      </c>
      <c r="H12">
        <f>AVERAGEIF(Активы!$F12:H12,"&gt;1",Активы!$F12:H12)</f>
        <v>38289.833798818079</v>
      </c>
      <c r="I12">
        <f>AVERAGEIF(Активы!$F12:I12,"&gt;1",Активы!$F12:I12)</f>
        <v>38522.556721662579</v>
      </c>
      <c r="J12">
        <f>AVERAGEIF(Активы!$F12:J12,"&gt;1",Активы!$F12:J12)</f>
        <v>38213.722758282442</v>
      </c>
      <c r="K12">
        <f>AVERAGEIF(Активы!$F12:K12,"&gt;1",Активы!$F12:K12)</f>
        <v>38283.6969485687</v>
      </c>
      <c r="L12">
        <f>AVERAGEIF(Активы!$F12:L12,"&gt;1",Активы!$F12:L12)</f>
        <v>38310.222867112941</v>
      </c>
      <c r="M12">
        <f>AVERAGEIF(Активы!$F12:M12,"&gt;1",Активы!$F12:M12)</f>
        <v>38586.69429849655</v>
      </c>
      <c r="N12">
        <f>AVERAGEIF(Активы!$F12:N12,"&gt;1",Активы!$F12:N12)</f>
        <v>38928.231189306876</v>
      </c>
      <c r="O12">
        <f>AVERAGEIF(Активы!$F12:O12,"&gt;1",Активы!$F12:O12)</f>
        <v>39490.870803295446</v>
      </c>
      <c r="P12">
        <f>AVERAGEIF(Активы!$F12:P12,"&gt;1",Активы!$F12:P12)</f>
        <v>40731.484341024021</v>
      </c>
      <c r="Q12">
        <f>AVERAGEIF(Активы!$F12:Q12,"&gt;1",Активы!$F12:Q12)</f>
        <v>41667.604539616848</v>
      </c>
      <c r="R12">
        <f>AVERAGEIF(Активы!$R12:R12,"&gt;1",Активы!$R12:R12)</f>
        <v>57302.599056603773</v>
      </c>
      <c r="S12">
        <f>AVERAGEIF(Активы!$R12:S12,"&gt;1",Активы!$R12:S12)</f>
        <v>60782.929061980642</v>
      </c>
      <c r="T12">
        <f>AVERAGEIF(Активы!$R12:T12,"&gt;1",Активы!$R12:T12)</f>
        <v>66235.972910007302</v>
      </c>
    </row>
    <row r="13" spans="1:39" x14ac:dyDescent="0.2">
      <c r="A13">
        <v>12</v>
      </c>
      <c r="B13" t="s">
        <v>29</v>
      </c>
      <c r="C13">
        <f>AVERAGEIF(Активы!$C13:C13,"&gt;1",Активы!$C13:C13)</f>
        <v>15303.31510791367</v>
      </c>
      <c r="D13">
        <f>AVERAGEIF(Активы!$C13:D13,"&gt;1",Активы!$C13:D13)</f>
        <v>15875.659106751866</v>
      </c>
      <c r="E13">
        <f>AVERAGEIF(Активы!$C13:E13,"&gt;1",Активы!$C13:E13)</f>
        <v>15955.474063012967</v>
      </c>
      <c r="F13">
        <f>AVERAGEIF(Активы!$F13:F13,"&gt;1",Активы!$F13:F13)</f>
        <v>18268.82179930796</v>
      </c>
      <c r="G13">
        <f>AVERAGEIF(Активы!$F13:G13,"&gt;1",Активы!$F13:G13)</f>
        <v>18283.603806228377</v>
      </c>
      <c r="H13">
        <f>AVERAGEIF(Активы!$F13:H13,"&gt;1",Активы!$F13:H13)</f>
        <v>17801.898222490978</v>
      </c>
      <c r="I13">
        <f>AVERAGEIF(Активы!$F13:I13,"&gt;1",Активы!$F13:I13)</f>
        <v>17906.813771947043</v>
      </c>
      <c r="J13">
        <f>AVERAGEIF(Активы!$F13:J13,"&gt;1",Активы!$F13:J13)</f>
        <v>18151.839826221894</v>
      </c>
      <c r="K13">
        <f>AVERAGEIF(Активы!$F13:K13,"&gt;1",Активы!$F13:K13)</f>
        <v>18485.565855184912</v>
      </c>
      <c r="L13">
        <f>AVERAGEIF(Активы!$F13:L13,"&gt;1",Активы!$F13:L13)</f>
        <v>18905.917370876832</v>
      </c>
      <c r="M13">
        <f>AVERAGEIF(Активы!$F13:M13,"&gt;1",Активы!$F13:M13)</f>
        <v>19431.35768933393</v>
      </c>
      <c r="N13">
        <f>AVERAGEIF(Активы!$F13:N13,"&gt;1",Активы!$F13:N13)</f>
        <v>19722.680254995434</v>
      </c>
      <c r="O13">
        <f>AVERAGEIF(Активы!$F13:O13,"&gt;1",Активы!$F13:O13)</f>
        <v>20040.474517631483</v>
      </c>
      <c r="P13">
        <f>AVERAGEIF(Активы!$F13:P13,"&gt;1",Активы!$F13:P13)</f>
        <v>20274.734788755894</v>
      </c>
      <c r="Q13">
        <f>AVERAGEIF(Активы!$F13:Q13,"&gt;1",Активы!$F13:Q13)</f>
        <v>20741.703460665791</v>
      </c>
      <c r="R13">
        <f>AVERAGEIF(Активы!$R13:R13,"&gt;1",Активы!$R13:R13)</f>
        <v>25820.923809523811</v>
      </c>
      <c r="S13">
        <f>AVERAGEIF(Активы!$R13:S13,"&gt;1",Активы!$R13:S13)</f>
        <v>25515.86671876628</v>
      </c>
      <c r="T13">
        <f>AVERAGEIF(Активы!$R13:T13,"&gt;1",Активы!$R13:T13)</f>
        <v>25503.078926096598</v>
      </c>
    </row>
    <row r="14" spans="1:39" x14ac:dyDescent="0.2">
      <c r="A14">
        <v>13</v>
      </c>
      <c r="B14" t="s">
        <v>2</v>
      </c>
      <c r="C14" t="e">
        <f>AVERAGEIF(Активы!$C14:C14,"&gt;1",Активы!$C14:C14)</f>
        <v>#DIV/0!</v>
      </c>
      <c r="D14" t="e">
        <f>AVERAGEIF(Активы!$C14:D14,"&gt;1",Активы!$C14:D14)</f>
        <v>#DIV/0!</v>
      </c>
      <c r="E14">
        <f>AVERAGEIF(Активы!$C14:E14,"&gt;1",Активы!$C14:E14)</f>
        <v>918275.58227848099</v>
      </c>
      <c r="F14">
        <f>AVERAGEIF(Активы!$F14:F14,"&gt;1",Активы!$F14:F14)</f>
        <v>927544.54471544723</v>
      </c>
      <c r="G14">
        <f>AVERAGEIF(Активы!$F14:G14,"&gt;1",Активы!$F14:G14)</f>
        <v>939357.38414634159</v>
      </c>
      <c r="H14">
        <f>AVERAGEIF(Активы!$F14:H14,"&gt;1",Активы!$F14:H14)</f>
        <v>938693.31294510618</v>
      </c>
      <c r="I14">
        <f>AVERAGEIF(Активы!$F14:I14,"&gt;1",Активы!$F14:I14)</f>
        <v>939602.08393061953</v>
      </c>
      <c r="J14">
        <f>AVERAGEIF(Активы!$F14:J14,"&gt;1",Активы!$F14:J14)</f>
        <v>938534.19243632443</v>
      </c>
      <c r="K14">
        <f>AVERAGEIF(Активы!$F14:K14,"&gt;1",Активы!$F14:K14)</f>
        <v>936804.79801542556</v>
      </c>
      <c r="L14">
        <f>AVERAGEIF(Активы!$F14:L14,"&gt;1",Активы!$F14:L14)</f>
        <v>925880.35640849581</v>
      </c>
      <c r="M14">
        <f>AVERAGEIF(Активы!$F14:M14,"&gt;1",Активы!$F14:M14)</f>
        <v>915824.2306299971</v>
      </c>
      <c r="N14">
        <f>AVERAGEIF(Активы!$F14:N14,"&gt;1",Активы!$F14:N14)</f>
        <v>908232.24672124884</v>
      </c>
      <c r="O14">
        <f>AVERAGEIF(Активы!$F14:O14,"&gt;1",Активы!$F14:O14)</f>
        <v>902657.93065127451</v>
      </c>
      <c r="P14">
        <f>AVERAGEIF(Активы!$F14:P14,"&gt;1",Активы!$F14:P14)</f>
        <v>899180.28360905079</v>
      </c>
      <c r="Q14">
        <f>AVERAGEIF(Активы!$F14:Q14,"&gt;1",Активы!$F14:Q14)</f>
        <v>895626.02772466233</v>
      </c>
      <c r="R14">
        <f>AVERAGEIF(Активы!$R14:R14,"&gt;1",Активы!$R14:R14)</f>
        <v>908058.14122137404</v>
      </c>
      <c r="S14">
        <f>AVERAGEIF(Активы!$R14:S14,"&gt;1",Активы!$R14:S14)</f>
        <v>934926.55100284389</v>
      </c>
      <c r="T14">
        <f>AVERAGEIF(Активы!$R14:T14,"&gt;1",Активы!$R14:T14)</f>
        <v>953522.22683936136</v>
      </c>
    </row>
    <row r="15" spans="1:39" x14ac:dyDescent="0.2">
      <c r="A15">
        <v>14</v>
      </c>
      <c r="B15" t="s">
        <v>4</v>
      </c>
      <c r="C15">
        <f>AVERAGEIF(Активы!$C15:C15,"&gt;1",Активы!$C15:C15)</f>
        <v>997872.55395683448</v>
      </c>
      <c r="D15">
        <f>AVERAGEIF(Активы!$C15:D15,"&gt;1",Активы!$C15:D15)</f>
        <v>993161.90912127425</v>
      </c>
      <c r="E15">
        <f>AVERAGEIF(Активы!$C15:E15,"&gt;1",Активы!$C15:E15)</f>
        <v>993987.10366539052</v>
      </c>
      <c r="F15">
        <f>AVERAGEIF(Активы!$F15:F15,"&gt;1",Активы!$F15:F15)</f>
        <v>924955.42953020136</v>
      </c>
      <c r="G15">
        <f>AVERAGEIF(Активы!$F15:G15,"&gt;1",Активы!$F15:G15)</f>
        <v>952264.55519063259</v>
      </c>
      <c r="H15">
        <f>AVERAGEIF(Активы!$F15:H15,"&gt;1",Активы!$F15:H15)</f>
        <v>961167.40795214754</v>
      </c>
      <c r="I15">
        <f>AVERAGEIF(Активы!$F15:I15,"&gt;1",Активы!$F15:I15)</f>
        <v>967202.60452526179</v>
      </c>
      <c r="J15">
        <f>AVERAGEIF(Активы!$F15:J15,"&gt;1",Активы!$F15:J15)</f>
        <v>970994.85647735221</v>
      </c>
      <c r="K15">
        <f>AVERAGEIF(Активы!$F15:K15,"&gt;1",Активы!$F15:K15)</f>
        <v>972483.24682805361</v>
      </c>
      <c r="L15">
        <f>AVERAGEIF(Активы!$F15:L15,"&gt;1",Активы!$F15:L15)</f>
        <v>968670.33361042256</v>
      </c>
      <c r="M15">
        <f>AVERAGEIF(Активы!$F15:M15,"&gt;1",Активы!$F15:M15)</f>
        <v>966295.34440911969</v>
      </c>
      <c r="N15">
        <f>AVERAGEIF(Активы!$F15:N15,"&gt;1",Активы!$F15:N15)</f>
        <v>963845.44595012255</v>
      </c>
      <c r="O15">
        <f>AVERAGEIF(Активы!$F15:O15,"&gt;1",Активы!$F15:O15)</f>
        <v>962876.01735511026</v>
      </c>
      <c r="P15">
        <f>AVERAGEIF(Активы!$F15:P15,"&gt;1",Активы!$F15:P15)</f>
        <v>964035.19202969212</v>
      </c>
      <c r="Q15">
        <f>AVERAGEIF(Активы!$F15:Q15,"&gt;1",Активы!$F15:Q15)</f>
        <v>966855.04926665442</v>
      </c>
      <c r="R15">
        <f>AVERAGEIF(Активы!$R15:R15,"&gt;1",Активы!$R15:R15)</f>
        <v>973601.31506849313</v>
      </c>
      <c r="S15">
        <f>AVERAGEIF(Активы!$R15:S15,"&gt;1",Активы!$R15:S15)</f>
        <v>979157.75550721958</v>
      </c>
      <c r="T15">
        <f>AVERAGEIF(Активы!$R15:T15,"&gt;1",Активы!$R15:T15)</f>
        <v>993061.01882299501</v>
      </c>
    </row>
    <row r="16" spans="1:39" x14ac:dyDescent="0.2">
      <c r="A16">
        <v>15</v>
      </c>
      <c r="B16" t="s">
        <v>25</v>
      </c>
      <c r="C16">
        <f>AVERAGEIF(Активы!$C16:C16,"&gt;1",Активы!$C16:C16)</f>
        <v>8157.585723815876</v>
      </c>
      <c r="D16">
        <f>AVERAGEIF(Активы!$C16:D16,"&gt;1",Активы!$C16:D16)</f>
        <v>8126.1353760322327</v>
      </c>
      <c r="E16">
        <f>AVERAGEIF(Активы!$C16:E16,"&gt;1",Активы!$C16:E16)</f>
        <v>8544.7951373930409</v>
      </c>
      <c r="F16">
        <f>AVERAGEIF(Активы!$F16:F16,"&gt;1",Активы!$F16:F16)</f>
        <v>6240.727722772277</v>
      </c>
      <c r="G16">
        <f>AVERAGEIF(Активы!$F16:G16,"&gt;1",Активы!$F16:G16)</f>
        <v>6281.5478368188578</v>
      </c>
      <c r="H16">
        <f>AVERAGEIF(Активы!$F16:H16,"&gt;1",Активы!$F16:H16)</f>
        <v>6186.3173023531554</v>
      </c>
      <c r="I16">
        <f>AVERAGEIF(Активы!$F16:I16,"&gt;1",Активы!$F16:I16)</f>
        <v>6144.6595427723487</v>
      </c>
      <c r="J16">
        <f>AVERAGEIF(Активы!$F16:J16,"&gt;1",Активы!$F16:J16)</f>
        <v>6134.9004697157143</v>
      </c>
      <c r="K16">
        <f>AVERAGEIF(Активы!$F16:K16,"&gt;1",Активы!$F16:K16)</f>
        <v>6447.7005580964287</v>
      </c>
      <c r="L16">
        <f>AVERAGEIF(Активы!$F16:L16,"&gt;1",Активы!$F16:L16)</f>
        <v>6888.6746754890764</v>
      </c>
      <c r="M16">
        <f>AVERAGEIF(Активы!$F16:M16,"&gt;1",Активы!$F16:M16)</f>
        <v>7264.9848503047515</v>
      </c>
      <c r="N16">
        <f>AVERAGEIF(Активы!$F16:N16,"&gt;1",Активы!$F16:N16)</f>
        <v>7562.5860036023305</v>
      </c>
      <c r="O16">
        <f>AVERAGEIF(Активы!$F16:O16,"&gt;1",Активы!$F16:O16)</f>
        <v>7816.9081125846587</v>
      </c>
      <c r="P16">
        <f>AVERAGEIF(Активы!$F16:P16,"&gt;1",Активы!$F16:P16)</f>
        <v>8030.4483909801193</v>
      </c>
      <c r="Q16">
        <f>AVERAGEIF(Активы!$F16:Q16,"&gt;1",Активы!$F16:Q16)</f>
        <v>8218.0155071072586</v>
      </c>
      <c r="R16">
        <f>AVERAGEIF(Активы!$R16:R16,"&gt;1",Активы!$R16:R16)</f>
        <v>10713.985253456221</v>
      </c>
      <c r="S16">
        <f>AVERAGEIF(Активы!$R16:S16,"&gt;1",Активы!$R16:S16)</f>
        <v>10358.546746275768</v>
      </c>
      <c r="T16">
        <f>AVERAGEIF(Активы!$R16:T16,"&gt;1",Активы!$R16:T16)</f>
        <v>10448.237105343514</v>
      </c>
    </row>
    <row r="17" spans="1:20" x14ac:dyDescent="0.2">
      <c r="A17">
        <v>16</v>
      </c>
      <c r="B17" t="s">
        <v>21</v>
      </c>
      <c r="C17">
        <f>AVERAGEIF(Активы!$C17:C17,"&gt;1",Активы!$C17:C17)</f>
        <v>50437.168384879733</v>
      </c>
      <c r="D17">
        <f>AVERAGEIF(Активы!$C17:D17,"&gt;1",Активы!$C17:D17)</f>
        <v>56849.113979673915</v>
      </c>
      <c r="E17">
        <f>AVERAGEIF(Активы!$C17:E17,"&gt;1",Активы!$C17:E17)</f>
        <v>58204.336568459861</v>
      </c>
      <c r="F17">
        <f>AVERAGEIF(Активы!$F17:F17,"&gt;1",Активы!$F17:F17)</f>
        <v>64848.243697478996</v>
      </c>
      <c r="G17">
        <f>AVERAGEIF(Активы!$F17:G17,"&gt;1",Активы!$F17:G17)</f>
        <v>64782.613480538668</v>
      </c>
      <c r="H17">
        <f>AVERAGEIF(Активы!$F17:H17,"&gt;1",Активы!$F17:H17)</f>
        <v>67010.869231674107</v>
      </c>
      <c r="I17">
        <f>AVERAGEIF(Активы!$F17:I17,"&gt;1",Активы!$F17:I17)</f>
        <v>66733.426083419443</v>
      </c>
      <c r="J17">
        <f>AVERAGEIF(Активы!$F17:J17,"&gt;1",Активы!$F17:J17)</f>
        <v>67034.821386216063</v>
      </c>
      <c r="K17">
        <f>AVERAGEIF(Активы!$F17:K17,"&gt;1",Активы!$F17:K17)</f>
        <v>66225.845987221401</v>
      </c>
      <c r="L17">
        <f>AVERAGEIF(Активы!$F17:L17,"&gt;1",Активы!$F17:L17)</f>
        <v>66230.082274761196</v>
      </c>
      <c r="M17">
        <f>AVERAGEIF(Активы!$F17:M17,"&gt;1",Активы!$F17:M17)</f>
        <v>65006.178090072412</v>
      </c>
      <c r="N17">
        <f>AVERAGEIF(Активы!$F17:N17,"&gt;1",Активы!$F17:N17)</f>
        <v>63701.504812258099</v>
      </c>
      <c r="O17">
        <f>AVERAGEIF(Активы!$F17:O17,"&gt;1",Активы!$F17:O17)</f>
        <v>61888.132650815489</v>
      </c>
      <c r="P17">
        <f>AVERAGEIF(Активы!$F17:P17,"&gt;1",Активы!$F17:P17)</f>
        <v>59540.437897470962</v>
      </c>
      <c r="Q17">
        <f>AVERAGEIF(Активы!$F17:Q17,"&gt;1",Активы!$F17:Q17)</f>
        <v>57355.459804965176</v>
      </c>
      <c r="R17">
        <f>AVERAGEIF(Активы!$R17:R17,"&gt;1",Активы!$R17:R17)</f>
        <v>34814.934291581107</v>
      </c>
      <c r="S17">
        <f>AVERAGEIF(Активы!$R17:S17,"&gt;1",Активы!$R17:S17)</f>
        <v>30822.313172280621</v>
      </c>
      <c r="T17">
        <f>AVERAGEIF(Активы!$R17:T17,"&gt;1",Активы!$R17:T17)</f>
        <v>34448.798153501091</v>
      </c>
    </row>
    <row r="18" spans="1:20" x14ac:dyDescent="0.2">
      <c r="A18">
        <v>17</v>
      </c>
      <c r="B18" t="s">
        <v>14</v>
      </c>
      <c r="C18">
        <f>AVERAGEIF(Активы!$C18:C18,"&gt;1",Активы!$C18:C18)</f>
        <v>117962.02439024391</v>
      </c>
      <c r="D18">
        <f>AVERAGEIF(Активы!$C18:D18,"&gt;1",Активы!$C18:D18)</f>
        <v>124096.00083148559</v>
      </c>
      <c r="E18">
        <f>AVERAGEIF(Активы!$C18:E18,"&gt;1",Активы!$C18:E18)</f>
        <v>125532.99144685559</v>
      </c>
      <c r="F18">
        <f>AVERAGEIF(Активы!$F18:F18,"&gt;1",Активы!$F18:F18)</f>
        <v>124509.43589743589</v>
      </c>
      <c r="G18">
        <f>AVERAGEIF(Активы!$F18:G18,"&gt;1",Активы!$F18:G18)</f>
        <v>123762.13785163057</v>
      </c>
      <c r="H18">
        <f>AVERAGEIF(Активы!$F18:H18,"&gt;1",Активы!$F18:H18)</f>
        <v>126374.65600365114</v>
      </c>
      <c r="I18">
        <f>AVERAGEIF(Активы!$F18:I18,"&gt;1",Активы!$F18:I18)</f>
        <v>129949.20056627426</v>
      </c>
      <c r="J18">
        <f>AVERAGEIF(Активы!$F18:J18,"&gt;1",Активы!$F18:J18)</f>
        <v>131489.39066135272</v>
      </c>
      <c r="K18">
        <f>AVERAGEIF(Активы!$F18:K18,"&gt;1",Активы!$F18:K18)</f>
        <v>133916.5559844606</v>
      </c>
      <c r="L18">
        <f>AVERAGEIF(Активы!$F18:L18,"&gt;1",Активы!$F18:L18)</f>
        <v>137563.06760991443</v>
      </c>
      <c r="M18">
        <f>AVERAGEIF(Активы!$F18:M18,"&gt;1",Активы!$F18:M18)</f>
        <v>140425.50421362021</v>
      </c>
      <c r="N18">
        <f>AVERAGEIF(Активы!$F18:N18,"&gt;1",Активы!$F18:N18)</f>
        <v>141273.66387615915</v>
      </c>
      <c r="O18">
        <f>AVERAGEIF(Активы!$F18:O18,"&gt;1",Активы!$F18:O18)</f>
        <v>143088.4066839455</v>
      </c>
      <c r="P18">
        <f>AVERAGEIF(Активы!$F18:P18,"&gt;1",Активы!$F18:P18)</f>
        <v>144870.77933212806</v>
      </c>
      <c r="Q18">
        <f>AVERAGEIF(Активы!$F18:Q18,"&gt;1",Активы!$F18:Q18)</f>
        <v>147391.76818525241</v>
      </c>
      <c r="R18">
        <f>AVERAGEIF(Активы!$R18:R18,"&gt;1",Активы!$R18:R18)</f>
        <v>187589.84105960265</v>
      </c>
      <c r="S18">
        <f>AVERAGEIF(Активы!$R18:S18,"&gt;1",Активы!$R18:S18)</f>
        <v>195271.38052980133</v>
      </c>
      <c r="T18">
        <f>AVERAGEIF(Активы!$R18:T18,"&gt;1",Активы!$R18:T18)</f>
        <v>194916.94390392551</v>
      </c>
    </row>
    <row r="19" spans="1:20" x14ac:dyDescent="0.2">
      <c r="A19">
        <v>18</v>
      </c>
      <c r="B19" t="s">
        <v>20</v>
      </c>
      <c r="C19">
        <f>AVERAGEIF(Активы!$C19:C19,"&gt;1",Активы!$C19:C19)</f>
        <v>20376.510518934083</v>
      </c>
      <c r="D19">
        <f>AVERAGEIF(Активы!$C19:D19,"&gt;1",Активы!$C19:D19)</f>
        <v>28308.773823823478</v>
      </c>
      <c r="E19">
        <f>AVERAGEIF(Активы!$C19:E19,"&gt;1",Активы!$C19:E19)</f>
        <v>31488.527817757848</v>
      </c>
      <c r="F19">
        <f>AVERAGEIF(Активы!$F19:F19,"&gt;1",Активы!$F19:F19)</f>
        <v>39954.620320855618</v>
      </c>
      <c r="G19">
        <f>AVERAGEIF(Активы!$F19:G19,"&gt;1",Активы!$F19:G19)</f>
        <v>38094.709198889352</v>
      </c>
      <c r="H19">
        <f>AVERAGEIF(Активы!$F19:H19,"&gt;1",Активы!$F19:H19)</f>
        <v>38258.665204322861</v>
      </c>
      <c r="I19">
        <f>AVERAGEIF(Активы!$F19:I19,"&gt;1",Активы!$F19:I19)</f>
        <v>38925.96914133738</v>
      </c>
      <c r="J19">
        <f>AVERAGEIF(Активы!$F19:J19,"&gt;1",Активы!$F19:J19)</f>
        <v>39212.656756368873</v>
      </c>
      <c r="K19">
        <f>AVERAGEIF(Активы!$F19:K19,"&gt;1",Активы!$F19:K19)</f>
        <v>39747.062296974058</v>
      </c>
      <c r="L19">
        <f>AVERAGEIF(Активы!$F19:L19,"&gt;1",Активы!$F19:L19)</f>
        <v>39812.144567542731</v>
      </c>
      <c r="M19">
        <f>AVERAGEIF(Активы!$F19:M19,"&gt;1",Активы!$F19:M19)</f>
        <v>39770.6622545461</v>
      </c>
      <c r="N19">
        <f>AVERAGEIF(Активы!$F19:N19,"&gt;1",Активы!$F19:N19)</f>
        <v>39589.072834778257</v>
      </c>
      <c r="O19">
        <f>AVERAGEIF(Активы!$F19:O19,"&gt;1",Активы!$F19:O19)</f>
        <v>38703.491768528897</v>
      </c>
      <c r="P19">
        <f>AVERAGEIF(Активы!$F19:P19,"&gt;1",Активы!$F19:P19)</f>
        <v>37666.327996850436</v>
      </c>
      <c r="Q19">
        <f>AVERAGEIF(Активы!$F19:Q19,"&gt;1",Активы!$F19:Q19)</f>
        <v>36746.506867187447</v>
      </c>
      <c r="R19">
        <f>AVERAGEIF(Активы!$R19:R19,"&gt;1",Активы!$R19:R19)</f>
        <v>24828.55621301775</v>
      </c>
      <c r="S19">
        <f>AVERAGEIF(Активы!$R19:S19,"&gt;1",Активы!$R19:S19)</f>
        <v>30865.459329216297</v>
      </c>
      <c r="T19">
        <f>AVERAGEIF(Активы!$R19:T19,"&gt;1",Активы!$R19:T19)</f>
        <v>31214.875431147302</v>
      </c>
    </row>
    <row r="20" spans="1:20" x14ac:dyDescent="0.2">
      <c r="A20">
        <v>19</v>
      </c>
      <c r="B20" t="s">
        <v>18</v>
      </c>
      <c r="C20">
        <f>AVERAGEIF(Активы!$C20:C20,"&gt;1",Активы!$C20:C20)</f>
        <v>11585.194677871148</v>
      </c>
      <c r="D20">
        <f>AVERAGEIF(Активы!$C20:D20,"&gt;1",Активы!$C20:D20)</f>
        <v>12352.102082018577</v>
      </c>
      <c r="E20">
        <f>AVERAGEIF(Активы!$C20:E20,"&gt;1",Активы!$C20:E20)</f>
        <v>12883.442460937782</v>
      </c>
      <c r="F20">
        <f>AVERAGEIF(Активы!$F20:F20,"&gt;1",Активы!$F20:F20)</f>
        <v>15416.667590027702</v>
      </c>
      <c r="G20">
        <f>AVERAGEIF(Активы!$F20:G20,"&gt;1",Активы!$F20:G20)</f>
        <v>15810.893814374936</v>
      </c>
      <c r="H20">
        <f>AVERAGEIF(Активы!$F20:H20,"&gt;1",Активы!$F20:H20)</f>
        <v>16092.05009232374</v>
      </c>
      <c r="I20">
        <f>AVERAGEIF(Активы!$F20:I20,"&gt;1",Активы!$F20:I20)</f>
        <v>16273.594229282566</v>
      </c>
      <c r="J20">
        <f>AVERAGEIF(Активы!$F20:J20,"&gt;1",Активы!$F20:J20)</f>
        <v>16766.386371217395</v>
      </c>
      <c r="K20">
        <f>AVERAGEIF(Активы!$F20:K20,"&gt;1",Активы!$F20:K20)</f>
        <v>17161.229142681161</v>
      </c>
      <c r="L20">
        <f>AVERAGEIF(Активы!$F20:L20,"&gt;1",Активы!$F20:L20)</f>
        <v>17398.606814416366</v>
      </c>
      <c r="M20">
        <f>AVERAGEIF(Активы!$F20:M20,"&gt;1",Активы!$F20:M20)</f>
        <v>17435.434915283004</v>
      </c>
      <c r="N20">
        <f>AVERAGEIF(Активы!$F20:N20,"&gt;1",Активы!$F20:N20)</f>
        <v>17504.333183723054</v>
      </c>
      <c r="O20">
        <f>AVERAGEIF(Активы!$F20:O20,"&gt;1",Активы!$F20:O20)</f>
        <v>17996.549736816047</v>
      </c>
      <c r="P20">
        <f>AVERAGEIF(Активы!$F20:P20,"&gt;1",Активы!$F20:P20)</f>
        <v>18407.566279588864</v>
      </c>
      <c r="Q20">
        <f>AVERAGEIF(Активы!$F20:Q20,"&gt;1",Активы!$F20:Q20)</f>
        <v>18753.052294421756</v>
      </c>
      <c r="R20">
        <f>AVERAGEIF(Активы!$R20:R20,"&gt;1",Активы!$R20:R20)</f>
        <v>23172.963157894737</v>
      </c>
      <c r="S20">
        <f>AVERAGEIF(Активы!$R20:S20,"&gt;1",Активы!$R20:S20)</f>
        <v>23514.501840385277</v>
      </c>
      <c r="T20">
        <f>AVERAGEIF(Активы!$R20:T20,"&gt;1",Активы!$R20:T20)</f>
        <v>23826.478307475365</v>
      </c>
    </row>
    <row r="21" spans="1:20" x14ac:dyDescent="0.2">
      <c r="A21">
        <v>20</v>
      </c>
      <c r="B21" t="s">
        <v>34</v>
      </c>
      <c r="C21">
        <f>AVERAGEIF(Активы!$C21:C21,"&gt;1",Активы!$C21:C21)</f>
        <v>4835.6170921198664</v>
      </c>
      <c r="D21">
        <f>AVERAGEIF(Активы!$C21:D21,"&gt;1",Активы!$C21:D21)</f>
        <v>4874.8569694833568</v>
      </c>
      <c r="E21">
        <f>AVERAGEIF(Активы!$C21:E21,"&gt;1",Активы!$C21:E21)</f>
        <v>4889.1293909306369</v>
      </c>
      <c r="F21">
        <f>AVERAGEIF(Активы!$F21:F21,"&gt;1",Активы!$F21:F21)</f>
        <v>5019.2641291810842</v>
      </c>
      <c r="G21">
        <f>AVERAGEIF(Активы!$F21:G21,"&gt;1",Активы!$F21:G21)</f>
        <v>5182.9203584884253</v>
      </c>
      <c r="H21">
        <f>AVERAGEIF(Активы!$F21:H21,"&gt;1",Активы!$F21:H21)</f>
        <v>5266.5846227805387</v>
      </c>
      <c r="I21">
        <f>AVERAGEIF(Активы!$F21:I21,"&gt;1",Активы!$F21:I21)</f>
        <v>5289.680845134184</v>
      </c>
      <c r="J21">
        <f>AVERAGEIF(Активы!$F21:J21,"&gt;1",Активы!$F21:J21)</f>
        <v>5324.7916326290861</v>
      </c>
      <c r="K21">
        <f>AVERAGEIF(Активы!$F21:K21,"&gt;1",Активы!$F21:K21)</f>
        <v>5327.6076938575716</v>
      </c>
      <c r="L21">
        <f>AVERAGEIF(Активы!$F21:L21,"&gt;1",Активы!$F21:L21)</f>
        <v>5259.2406665456028</v>
      </c>
      <c r="M21">
        <f>AVERAGEIF(Активы!$F21:M21,"&gt;1",Активы!$F21:M21)</f>
        <v>5213.9231912187633</v>
      </c>
      <c r="N21">
        <f>AVERAGEIF(Активы!$F21:N21,"&gt;1",Активы!$F21:N21)</f>
        <v>5176.0969676930317</v>
      </c>
      <c r="O21">
        <f>AVERAGEIF(Активы!$F21:O21,"&gt;1",Активы!$F21:O21)</f>
        <v>5141.3755308817999</v>
      </c>
      <c r="P21">
        <f>AVERAGEIF(Активы!$F21:P21,"&gt;1",Активы!$F21:P21)</f>
        <v>5142.1719104689437</v>
      </c>
      <c r="Q21">
        <f>AVERAGEIF(Активы!$F21:Q21,"&gt;1",Активы!$F21:Q21)</f>
        <v>5143.3085616728185</v>
      </c>
      <c r="R21">
        <f>AVERAGEIF(Активы!$R21:R21,"&gt;1",Активы!$R21:R21)</f>
        <v>5197.9467120181407</v>
      </c>
      <c r="S21">
        <f>AVERAGEIF(Активы!$R21:S21,"&gt;1",Активы!$R21:S21)</f>
        <v>5210.7208193687093</v>
      </c>
      <c r="T21">
        <f>AVERAGEIF(Активы!$R21:T21,"&gt;1",Активы!$R21:T21)</f>
        <v>5171.7555917831469</v>
      </c>
    </row>
    <row r="22" spans="1:20" x14ac:dyDescent="0.2">
      <c r="A22">
        <v>21</v>
      </c>
      <c r="B22" t="s">
        <v>35</v>
      </c>
      <c r="C22">
        <f>AVERAGEIF(Активы!$C22:C22,"&gt;1",Активы!$C22:C22)</f>
        <v>5452.4815668202764</v>
      </c>
      <c r="D22">
        <f>AVERAGEIF(Активы!$C22:D22,"&gt;1",Активы!$C22:D22)</f>
        <v>5444.5640392240912</v>
      </c>
      <c r="E22">
        <f>AVERAGEIF(Активы!$C22:E22,"&gt;1",Активы!$C22:E22)</f>
        <v>5359.6167668901353</v>
      </c>
      <c r="F22">
        <f>AVERAGEIF(Активы!$F22:F22,"&gt;1",Активы!$F22:F22)</f>
        <v>5184.2369614512472</v>
      </c>
      <c r="G22">
        <f>AVERAGEIF(Активы!$F22:G22,"&gt;1",Активы!$F22:G22)</f>
        <v>4919.0083889825046</v>
      </c>
      <c r="H22">
        <f>AVERAGEIF(Активы!$F22:H22,"&gt;1",Активы!$F22:H22)</f>
        <v>4903.7673959918866</v>
      </c>
      <c r="I22">
        <f>AVERAGEIF(Активы!$F22:I22,"&gt;1",Активы!$F22:I22)</f>
        <v>4672.4907643852193</v>
      </c>
      <c r="J22">
        <f>AVERAGEIF(Активы!$F22:J22,"&gt;1",Активы!$F22:J22)</f>
        <v>4995.5196975158779</v>
      </c>
      <c r="K22">
        <f>AVERAGEIF(Активы!$F22:K22,"&gt;1",Активы!$F22:K22)</f>
        <v>6049.204247929898</v>
      </c>
      <c r="L22">
        <f>AVERAGEIF(Активы!$F22:L22,"&gt;1",Активы!$F22:L22)</f>
        <v>6711.5395809323945</v>
      </c>
      <c r="M22">
        <f>AVERAGEIF(Активы!$F22:M22,"&gt;1",Активы!$F22:M22)</f>
        <v>7425.8677643838064</v>
      </c>
      <c r="N22">
        <f>AVERAGEIF(Активы!$F22:N22,"&gt;1",Активы!$F22:N22)</f>
        <v>7461.0243333459694</v>
      </c>
      <c r="O22">
        <f>AVERAGEIF(Активы!$F22:O22,"&gt;1",Активы!$F22:O22)</f>
        <v>7897.0388590756993</v>
      </c>
      <c r="P22">
        <f>AVERAGEIF(Активы!$F22:P22,"&gt;1",Активы!$F22:P22)</f>
        <v>8259.065452044546</v>
      </c>
      <c r="Q22">
        <f>AVERAGEIF(Активы!$F22:Q22,"&gt;1",Активы!$F22:Q22)</f>
        <v>8974.0187477075015</v>
      </c>
      <c r="R22">
        <f>AVERAGEIF(Активы!$R22:R22,"&gt;1",Активы!$R22:R22)</f>
        <v>14542.733905579398</v>
      </c>
      <c r="S22">
        <f>AVERAGEIF(Активы!$R22:S22,"&gt;1",Активы!$R22:S22)</f>
        <v>16765.532718555463</v>
      </c>
      <c r="T22">
        <f>AVERAGEIF(Активы!$R22:T22,"&gt;1",Активы!$R22:T22)</f>
        <v>18608.898381407966</v>
      </c>
    </row>
    <row r="23" spans="1:20" x14ac:dyDescent="0.2">
      <c r="A23">
        <v>22</v>
      </c>
      <c r="B23" t="s">
        <v>10</v>
      </c>
      <c r="C23">
        <f>AVERAGEIF(Активы!$C23:C23,"&gt;1",Активы!$C23:C23)</f>
        <v>433063.25599999999</v>
      </c>
      <c r="D23">
        <f>AVERAGEIF(Активы!$C23:D23,"&gt;1",Активы!$C23:D23)</f>
        <v>434081.62406299211</v>
      </c>
      <c r="E23">
        <f>AVERAGEIF(Активы!$C23:E23,"&gt;1",Активы!$C23:E23)</f>
        <v>433313.44424712291</v>
      </c>
      <c r="F23">
        <f>AVERAGEIF(Активы!$F23:F23,"&gt;1",Активы!$F23:F23)</f>
        <v>415798.19402985071</v>
      </c>
      <c r="G23">
        <f>AVERAGEIF(Активы!$F23:G23,"&gt;1",Активы!$F23:G23)</f>
        <v>421630.55050329742</v>
      </c>
      <c r="H23">
        <f>AVERAGEIF(Активы!$F23:H23,"&gt;1",Активы!$F23:H23)</f>
        <v>426856.59956033778</v>
      </c>
      <c r="I23">
        <f>AVERAGEIF(Активы!$F23:I23,"&gt;1",Активы!$F23:I23)</f>
        <v>433649.06697794562</v>
      </c>
      <c r="J23">
        <f>AVERAGEIF(Активы!$F23:J23,"&gt;1",Активы!$F23:J23)</f>
        <v>445300.36558235652</v>
      </c>
      <c r="K23">
        <f>AVERAGEIF(Активы!$F23:K23,"&gt;1",Активы!$F23:K23)</f>
        <v>456555.23515196377</v>
      </c>
      <c r="L23">
        <f>AVERAGEIF(Активы!$F23:L23,"&gt;1",Активы!$F23:L23)</f>
        <v>458545.61770789436</v>
      </c>
      <c r="M23">
        <f>AVERAGEIF(Активы!$F23:M23,"&gt;1",Активы!$F23:M23)</f>
        <v>460455.96315627807</v>
      </c>
      <c r="N23">
        <f>AVERAGEIF(Активы!$F23:N23,"&gt;1",Активы!$F23:N23)</f>
        <v>462314.69072537997</v>
      </c>
      <c r="O23">
        <f>AVERAGEIF(Активы!$F23:O23,"&gt;1",Активы!$F23:O23)</f>
        <v>464593.25866582897</v>
      </c>
      <c r="P23">
        <f>AVERAGEIF(Активы!$F23:P23,"&gt;1",Активы!$F23:P23)</f>
        <v>467162.28500412608</v>
      </c>
      <c r="Q23">
        <f>AVERAGEIF(Активы!$F23:Q23,"&gt;1",Активы!$F23:Q23)</f>
        <v>469594.39047319157</v>
      </c>
      <c r="R23">
        <f>AVERAGEIF(Активы!$R23:R23,"&gt;1",Активы!$R23:R23)</f>
        <v>496821.6540880503</v>
      </c>
      <c r="S23">
        <f>AVERAGEIF(Активы!$R23:S23,"&gt;1",Активы!$R23:S23)</f>
        <v>509280.52008199983</v>
      </c>
      <c r="T23">
        <f>AVERAGEIF(Активы!$R23:T23,"&gt;1",Активы!$R23:T23)</f>
        <v>531066.0018139258</v>
      </c>
    </row>
    <row r="24" spans="1:20" x14ac:dyDescent="0.2">
      <c r="A24">
        <v>23</v>
      </c>
      <c r="B24" t="s">
        <v>7</v>
      </c>
      <c r="C24">
        <f>AVERAGEIF(Активы!$C24:C24,"&gt;1",Активы!$C24:C24)</f>
        <v>107430.86906141367</v>
      </c>
      <c r="D24">
        <f>AVERAGEIF(Активы!$C24:D24,"&gt;1",Активы!$C24:D24)</f>
        <v>107421.57939051991</v>
      </c>
      <c r="E24">
        <f>AVERAGEIF(Активы!$C24:E24,"&gt;1",Активы!$C24:E24)</f>
        <v>109842.6009286614</v>
      </c>
      <c r="F24">
        <f>AVERAGEIF(Активы!$F24:F24,"&gt;1",Активы!$F24:F24)</f>
        <v>118261.59770114943</v>
      </c>
      <c r="G24">
        <f>AVERAGEIF(Активы!$F24:G24,"&gt;1",Активы!$F24:G24)</f>
        <v>112897.8121607599</v>
      </c>
      <c r="H24">
        <f>AVERAGEIF(Активы!$F24:H24,"&gt;1",Активы!$F24:H24)</f>
        <v>112647.52425425559</v>
      </c>
      <c r="I24">
        <f>AVERAGEIF(Активы!$F24:I24,"&gt;1",Активы!$F24:I24)</f>
        <v>116071.07570398957</v>
      </c>
      <c r="J24">
        <f>AVERAGEIF(Активы!$F24:J24,"&gt;1",Активы!$F24:J24)</f>
        <v>117364.3204603639</v>
      </c>
      <c r="K24">
        <f>AVERAGEIF(Активы!$F24:K24,"&gt;1",Активы!$F24:K24)</f>
        <v>119658.53901696991</v>
      </c>
      <c r="L24">
        <f>AVERAGEIF(Активы!$F24:L24,"&gt;1",Активы!$F24:L24)</f>
        <v>119969.20591918714</v>
      </c>
      <c r="M24">
        <f>AVERAGEIF(Активы!$F24:M24,"&gt;1",Активы!$F24:M24)</f>
        <v>122005.73604916144</v>
      </c>
      <c r="N24">
        <f>AVERAGEIF(Активы!$F24:N24,"&gt;1",Активы!$F24:N24)</f>
        <v>123620.77791425226</v>
      </c>
      <c r="O24">
        <f>AVERAGEIF(Активы!$F24:O24,"&gt;1",Активы!$F24:O24)</f>
        <v>124392.58593363785</v>
      </c>
      <c r="P24">
        <f>AVERAGEIF(Активы!$F24:P24,"&gt;1",Активы!$F24:P24)</f>
        <v>126928.38655796641</v>
      </c>
      <c r="Q24">
        <f>AVERAGEIF(Активы!$F24:Q24,"&gt;1",Активы!$F24:Q24)</f>
        <v>129123.03470473994</v>
      </c>
      <c r="R24">
        <f>AVERAGEIF(Активы!$R24:R24,"&gt;1",Активы!$R24:R24)</f>
        <v>175004.18617021278</v>
      </c>
      <c r="S24">
        <f>AVERAGEIF(Активы!$R24:S24,"&gt;1",Активы!$R24:S24)</f>
        <v>178919.13559896959</v>
      </c>
      <c r="T24">
        <f>AVERAGEIF(Активы!$R24:T24,"&gt;1",Активы!$R24:T24)</f>
        <v>181930.7090010609</v>
      </c>
    </row>
    <row r="25" spans="1:20" x14ac:dyDescent="0.2">
      <c r="A25">
        <v>24</v>
      </c>
      <c r="B25" t="s">
        <v>30</v>
      </c>
      <c r="C25">
        <f>AVERAGEIF(Активы!$C25:C25,"&gt;1",Активы!$C25:C25)</f>
        <v>10634.32192513369</v>
      </c>
      <c r="D25">
        <f>AVERAGEIF(Активы!$C25:D25,"&gt;1",Активы!$C25:D25)</f>
        <v>10794.526723436411</v>
      </c>
      <c r="E25">
        <f>AVERAGEIF(Активы!$C25:E25,"&gt;1",Активы!$C25:E25)</f>
        <v>10534.535794244293</v>
      </c>
      <c r="F25">
        <f>AVERAGEIF(Активы!$F25:F25,"&gt;1",Активы!$F25:F25)</f>
        <v>10574.100202429148</v>
      </c>
      <c r="G25">
        <f>AVERAGEIF(Активы!$F25:G25,"&gt;1",Активы!$F25:G25)</f>
        <v>10687.750933680756</v>
      </c>
      <c r="H25">
        <f>AVERAGEIF(Активы!$F25:H25,"&gt;1",Активы!$F25:H25)</f>
        <v>10977.806329469468</v>
      </c>
      <c r="I25">
        <f>AVERAGEIF(Активы!$F25:I25,"&gt;1",Активы!$F25:I25)</f>
        <v>11011.637627536884</v>
      </c>
      <c r="J25">
        <f>AVERAGEIF(Активы!$F25:J25,"&gt;1",Активы!$F25:J25)</f>
        <v>11088.625085381338</v>
      </c>
      <c r="K25">
        <f>AVERAGEIF(Активы!$F25:K25,"&gt;1",Активы!$F25:K25)</f>
        <v>11247.478021151115</v>
      </c>
      <c r="L25">
        <f>AVERAGEIF(Активы!$F25:L25,"&gt;1",Активы!$F25:L25)</f>
        <v>11491.545563796974</v>
      </c>
      <c r="M25">
        <f>AVERAGEIF(Активы!$F25:M25,"&gt;1",Активы!$F25:M25)</f>
        <v>11682.451168088161</v>
      </c>
      <c r="N25">
        <f>AVERAGEIF(Активы!$F25:N25,"&gt;1",Активы!$F25:N25)</f>
        <v>11823.497673668349</v>
      </c>
      <c r="O25">
        <f>AVERAGEIF(Активы!$F25:O25,"&gt;1",Активы!$F25:O25)</f>
        <v>11932.769987226369</v>
      </c>
      <c r="P25">
        <f>AVERAGEIF(Активы!$F25:P25,"&gt;1",Активы!$F25:P25)</f>
        <v>12004.32291872188</v>
      </c>
      <c r="Q25">
        <f>AVERAGEIF(Активы!$F25:Q25,"&gt;1",Активы!$F25:Q25)</f>
        <v>12016.743285875173</v>
      </c>
      <c r="R25">
        <f>AVERAGEIF(Активы!$R25:R25,"&gt;1",Активы!$R25:R25)</f>
        <v>12300.88111111111</v>
      </c>
      <c r="S25">
        <f>AVERAGEIF(Активы!$R25:S25,"&gt;1",Активы!$R25:S25)</f>
        <v>13051.832496947496</v>
      </c>
      <c r="T25">
        <f>AVERAGEIF(Активы!$R25:T25,"&gt;1",Активы!$R25:T25)</f>
        <v>13593.590154214997</v>
      </c>
    </row>
    <row r="26" spans="1:20" x14ac:dyDescent="0.2">
      <c r="A26">
        <v>25</v>
      </c>
      <c r="B26" t="s">
        <v>32</v>
      </c>
      <c r="C26">
        <f>AVERAGEIF(Активы!$C26:C26,"&gt;1",Активы!$C26:C26)</f>
        <v>11250.241379310344</v>
      </c>
      <c r="D26">
        <f>AVERAGEIF(Активы!$C26:D26,"&gt;1",Активы!$C26:D26)</f>
        <v>11543.309955191895</v>
      </c>
      <c r="E26">
        <f>AVERAGEIF(Активы!$C26:E26,"&gt;1",Активы!$C26:E26)</f>
        <v>12355.916917168428</v>
      </c>
      <c r="F26">
        <f>AVERAGEIF(Активы!$F26:F26,"&gt;1",Активы!$F26:F26)</f>
        <v>16518.459119496856</v>
      </c>
      <c r="G26">
        <f>AVERAGEIF(Активы!$F26:G26,"&gt;1",Активы!$F26:G26)</f>
        <v>16069.551253656302</v>
      </c>
      <c r="H26">
        <f>AVERAGEIF(Активы!$F26:H26,"&gt;1",Активы!$F26:H26)</f>
        <v>15891.22268162261</v>
      </c>
      <c r="I26">
        <f>AVERAGEIF(Активы!$F26:I26,"&gt;1",Активы!$F26:I26)</f>
        <v>15124.108970104504</v>
      </c>
      <c r="J26">
        <f>AVERAGEIF(Активы!$F26:J26,"&gt;1",Активы!$F26:J26)</f>
        <v>14792.089701336128</v>
      </c>
      <c r="K26">
        <f>AVERAGEIF(Активы!$F26:K26,"&gt;1",Активы!$F26:K26)</f>
        <v>14168.27525111344</v>
      </c>
      <c r="L26">
        <f>AVERAGEIF(Активы!$F26:L26,"&gt;1",Активы!$F26:L26)</f>
        <v>13721.731078055438</v>
      </c>
      <c r="M26">
        <f>AVERAGEIF(Активы!$F26:M26,"&gt;1",Активы!$F26:M26)</f>
        <v>13333.367421026236</v>
      </c>
      <c r="N26">
        <f>AVERAGEIF(Активы!$F26:N26,"&gt;1",Активы!$F26:N26)</f>
        <v>12994.293041545323</v>
      </c>
      <c r="O26">
        <f>AVERAGEIF(Активы!$F26:O26,"&gt;1",Активы!$F26:O26)</f>
        <v>12644.510893996214</v>
      </c>
      <c r="P26">
        <f>AVERAGEIF(Активы!$F26:P26,"&gt;1",Активы!$F26:P26)</f>
        <v>12267.620699087467</v>
      </c>
      <c r="Q26">
        <f>AVERAGEIF(Активы!$F26:Q26,"&gt;1",Активы!$F26:Q26)</f>
        <v>12121.933969341912</v>
      </c>
      <c r="R26">
        <f>AVERAGEIF(Активы!$R26:R26,"&gt;1",Активы!$R26:R26)</f>
        <v>9344.2152006831766</v>
      </c>
      <c r="S26">
        <f>AVERAGEIF(Активы!$R26:S26,"&gt;1",Активы!$R26:S26)</f>
        <v>9990.6288563802373</v>
      </c>
      <c r="T26">
        <f>AVERAGEIF(Активы!$R26:T26,"&gt;1",Активы!$R26:T26)</f>
        <v>10650.703763978725</v>
      </c>
    </row>
    <row r="27" spans="1:20" x14ac:dyDescent="0.2">
      <c r="A27">
        <v>26</v>
      </c>
      <c r="B27" t="s">
        <v>28</v>
      </c>
      <c r="C27">
        <f>AVERAGEIF(Активы!$C27:C27,"&gt;1",Активы!$C27:C27)</f>
        <v>85884.404580152666</v>
      </c>
      <c r="D27">
        <f>AVERAGEIF(Активы!$C27:D27,"&gt;1",Активы!$C27:D27)</f>
        <v>83904.513884279237</v>
      </c>
      <c r="E27">
        <f>AVERAGEIF(Активы!$C27:E27,"&gt;1",Активы!$C27:E27)</f>
        <v>83534.969155935527</v>
      </c>
      <c r="F27">
        <f>AVERAGEIF(Активы!$F27:F27,"&gt;1",Активы!$F27:F27)</f>
        <v>79880.618705035973</v>
      </c>
      <c r="G27">
        <f>AVERAGEIF(Активы!$F27:G27,"&gt;1",Активы!$F27:G27)</f>
        <v>79722.381294964027</v>
      </c>
      <c r="H27">
        <f>AVERAGEIF(Активы!$F27:H27,"&gt;1",Активы!$F27:H27)</f>
        <v>80514.984588799547</v>
      </c>
      <c r="I27">
        <f>AVERAGEIF(Активы!$F27:I27,"&gt;1",Активы!$F27:I27)</f>
        <v>81249.999635629516</v>
      </c>
      <c r="J27">
        <f>AVERAGEIF(Активы!$F27:J27,"&gt;1",Активы!$F27:J27)</f>
        <v>81616.151179091845</v>
      </c>
      <c r="K27">
        <f>AVERAGEIF(Активы!$F27:K27,"&gt;1",Активы!$F27:K27)</f>
        <v>81420.571782576531</v>
      </c>
      <c r="L27">
        <f>AVERAGEIF(Активы!$F27:L27,"&gt;1",Активы!$F27:L27)</f>
        <v>81601.350281722131</v>
      </c>
      <c r="M27">
        <f>AVERAGEIF(Активы!$F27:M27,"&gt;1",Активы!$F27:M27)</f>
        <v>81763.661250027988</v>
      </c>
      <c r="N27">
        <f>AVERAGEIF(Активы!$F27:N27,"&gt;1",Активы!$F27:N27)</f>
        <v>82173.672155413355</v>
      </c>
      <c r="O27">
        <f>AVERAGEIF(Активы!$F27:O27,"&gt;1",Активы!$F27:O27)</f>
        <v>82676.716303508379</v>
      </c>
      <c r="P27">
        <f>AVERAGEIF(Активы!$F27:P27,"&gt;1",Активы!$F27:P27)</f>
        <v>83123.36596640943</v>
      </c>
      <c r="Q27">
        <f>AVERAGEIF(Активы!$F27:Q27,"&gt;1",Активы!$F27:Q27)</f>
        <v>82951.04173398405</v>
      </c>
      <c r="R27">
        <f>AVERAGEIF(Активы!$R27:R27,"&gt;1",Активы!$R27:R27)</f>
        <v>81585.049645390085</v>
      </c>
      <c r="S27">
        <f>AVERAGEIF(Активы!$R27:S27,"&gt;1",Активы!$R27:S27)</f>
        <v>82448.39172916986</v>
      </c>
      <c r="T27">
        <f>AVERAGEIF(Активы!$R27:T27,"&gt;1",Активы!$R27:T27)</f>
        <v>81701.10031361907</v>
      </c>
    </row>
    <row r="28" spans="1:20" x14ac:dyDescent="0.2">
      <c r="A28">
        <v>27</v>
      </c>
      <c r="B28" t="s">
        <v>0</v>
      </c>
      <c r="C28">
        <f>AVERAGEIF(Активы!$C28:C28,"&gt;1",Активы!$C28:C28)</f>
        <v>2468431.15625</v>
      </c>
      <c r="D28">
        <f>AVERAGEIF(Активы!$C28:D28,"&gt;1",Активы!$C28:D28)</f>
        <v>2474573.8894457547</v>
      </c>
      <c r="E28">
        <f>AVERAGEIF(Активы!$C28:E28,"&gt;1",Активы!$C28:E28)</f>
        <v>2453202.963334207</v>
      </c>
      <c r="F28">
        <f>AVERAGEIF(Активы!$F28:F28,"&gt;1",Активы!$F28:F28)</f>
        <v>2426354.6549295774</v>
      </c>
      <c r="G28">
        <f>AVERAGEIF(Активы!$F28:G28,"&gt;1",Активы!$F28:G28)</f>
        <v>2399773.0834888853</v>
      </c>
      <c r="H28">
        <f>AVERAGEIF(Активы!$F28:H28,"&gt;1",Активы!$F28:H28)</f>
        <v>2392001.4132350143</v>
      </c>
      <c r="I28">
        <f>AVERAGEIF(Активы!$F28:I28,"&gt;1",Активы!$F28:I28)</f>
        <v>2392048.2856838363</v>
      </c>
      <c r="J28">
        <f>AVERAGEIF(Активы!$F28:J28,"&gt;1",Активы!$F28:J28)</f>
        <v>2395946.4346076748</v>
      </c>
      <c r="K28">
        <f>AVERAGEIF(Активы!$F28:K28,"&gt;1",Активы!$F28:K28)</f>
        <v>2395257.5166446068</v>
      </c>
      <c r="L28">
        <f>AVERAGEIF(Активы!$F28:L28,"&gt;1",Активы!$F28:L28)</f>
        <v>2402174.8731518234</v>
      </c>
      <c r="M28">
        <f>AVERAGEIF(Активы!$F28:M28,"&gt;1",Активы!$F28:M28)</f>
        <v>2404932.5644596526</v>
      </c>
      <c r="N28">
        <f>AVERAGEIF(Активы!$F28:N28,"&gt;1",Активы!$F28:N28)</f>
        <v>2410955.0388925611</v>
      </c>
      <c r="O28">
        <f>AVERAGEIF(Активы!$F28:O28,"&gt;1",Активы!$F28:O28)</f>
        <v>2415907.2228081832</v>
      </c>
      <c r="P28">
        <f>AVERAGEIF(Активы!$F28:P28,"&gt;1",Активы!$F28:P28)</f>
        <v>2418855.0251158727</v>
      </c>
      <c r="Q28">
        <f>AVERAGEIF(Активы!$F28:Q28,"&gt;1",Активы!$F28:Q28)</f>
        <v>2419682.4867909993</v>
      </c>
      <c r="R28">
        <f>AVERAGEIF(Активы!$R28:R28,"&gt;1",Активы!$R28:R28)</f>
        <v>2431348.6054054056</v>
      </c>
      <c r="S28">
        <f>AVERAGEIF(Активы!$R28:S28,"&gt;1",Активы!$R28:S28)</f>
        <v>2529533.7112741312</v>
      </c>
      <c r="T28">
        <f>AVERAGEIF(Активы!$R28:T28,"&gt;1",Активы!$R28:T28)</f>
        <v>2574747.2435625992</v>
      </c>
    </row>
    <row r="29" spans="1:20" x14ac:dyDescent="0.2">
      <c r="A29">
        <v>28</v>
      </c>
      <c r="B29" t="s">
        <v>1</v>
      </c>
      <c r="C29">
        <f>AVERAGEIF(Активы!$C29:C29,"&gt;1",Активы!$C29:C29)</f>
        <v>1693591.5209580837</v>
      </c>
      <c r="D29">
        <f>AVERAGEIF(Активы!$C29:D29,"&gt;1",Активы!$C29:D29)</f>
        <v>1753438.6054157508</v>
      </c>
      <c r="E29">
        <f>AVERAGEIF(Активы!$C29:E29,"&gt;1",Активы!$C29:E29)</f>
        <v>1793938.7456018424</v>
      </c>
      <c r="F29">
        <f>AVERAGEIF(Активы!$F29:F29,"&gt;1",Активы!$F29:F29)</f>
        <v>1772718.92481203</v>
      </c>
      <c r="G29">
        <f>AVERAGEIF(Активы!$F29:G29,"&gt;1",Активы!$F29:G29)</f>
        <v>1835483.8844839372</v>
      </c>
      <c r="H29">
        <f>AVERAGEIF(Активы!$F29:H29,"&gt;1",Активы!$F29:H29)</f>
        <v>1871508.9619503303</v>
      </c>
      <c r="I29">
        <f>AVERAGEIF(Активы!$F29:I29,"&gt;1",Активы!$F29:I29)</f>
        <v>1895295.4730551045</v>
      </c>
      <c r="J29">
        <f>AVERAGEIF(Активы!$F29:J29,"&gt;1",Активы!$F29:J29)</f>
        <v>1909033.8264960316</v>
      </c>
      <c r="K29">
        <f>AVERAGEIF(Активы!$F29:K29,"&gt;1",Активы!$F29:K29)</f>
        <v>1919177.905046693</v>
      </c>
      <c r="L29">
        <f>AVERAGEIF(Активы!$F29:L29,"&gt;1",Активы!$F29:L29)</f>
        <v>1919728.6669503215</v>
      </c>
      <c r="M29">
        <f>AVERAGEIF(Активы!$F29:M29,"&gt;1",Активы!$F29:M29)</f>
        <v>1924502.8240786074</v>
      </c>
      <c r="N29">
        <f>AVERAGEIF(Активы!$F29:N29,"&gt;1",Активы!$F29:N29)</f>
        <v>1930566.4876822764</v>
      </c>
      <c r="O29">
        <f>AVERAGEIF(Активы!$F29:O29,"&gt;1",Активы!$F29:O29)</f>
        <v>1939245.9541187272</v>
      </c>
      <c r="P29">
        <f>AVERAGEIF(Активы!$F29:P29,"&gt;1",Активы!$F29:P29)</f>
        <v>1942340.5058222197</v>
      </c>
      <c r="Q29">
        <f>AVERAGEIF(Активы!$F29:Q29,"&gt;1",Активы!$F29:Q29)</f>
        <v>1951222.9513077307</v>
      </c>
      <c r="R29">
        <f>AVERAGEIF(Активы!$R29:R29,"&gt;1",Активы!$R29:R29)</f>
        <v>2056124.3459459459</v>
      </c>
      <c r="S29">
        <f>AVERAGEIF(Активы!$R29:S29,"&gt;1",Активы!$R29:S29)</f>
        <v>2107737.4327495093</v>
      </c>
      <c r="T29">
        <f>AVERAGEIF(Активы!$R29:T29,"&gt;1",Активы!$R29:T29)</f>
        <v>2146613.7894307715</v>
      </c>
    </row>
    <row r="30" spans="1:20" x14ac:dyDescent="0.2">
      <c r="A30">
        <v>29</v>
      </c>
      <c r="B30" t="s">
        <v>13</v>
      </c>
      <c r="C30">
        <f>AVERAGEIF(Активы!$C30:C30,"&gt;1",Активы!$C30:C30)</f>
        <v>211019.71502590674</v>
      </c>
      <c r="D30">
        <f>AVERAGEIF(Активы!$C30:D30,"&gt;1",Активы!$C30:D30)</f>
        <v>202357.33144660265</v>
      </c>
      <c r="E30">
        <f>AVERAGEIF(Активы!$C30:E30,"&gt;1",Активы!$C30:E30)</f>
        <v>199559.95926849532</v>
      </c>
      <c r="F30">
        <f>AVERAGEIF(Активы!$F30:F30,"&gt;1",Активы!$F30:F30)</f>
        <v>181989.43032786887</v>
      </c>
      <c r="G30">
        <f>AVERAGEIF(Активы!$F30:G30,"&gt;1",Активы!$F30:G30)</f>
        <v>181699.94687125151</v>
      </c>
      <c r="H30">
        <f>AVERAGEIF(Активы!$F30:H30,"&gt;1",Активы!$F30:H30)</f>
        <v>181837.10861375617</v>
      </c>
      <c r="I30">
        <f>AVERAGEIF(Активы!$F30:I30,"&gt;1",Активы!$F30:I30)</f>
        <v>185800.59282395348</v>
      </c>
      <c r="J30">
        <f>AVERAGEIF(Активы!$F30:J30,"&gt;1",Активы!$F30:J30)</f>
        <v>190126.73348246375</v>
      </c>
      <c r="K30">
        <f>AVERAGEIF(Активы!$F30:K30,"&gt;1",Активы!$F30:K30)</f>
        <v>192325.45787075421</v>
      </c>
      <c r="L30">
        <f>AVERAGEIF(Активы!$F30:L30,"&gt;1",Активы!$F30:L30)</f>
        <v>197132.17571187802</v>
      </c>
      <c r="M30">
        <f>AVERAGEIF(Активы!$F30:M30,"&gt;1",Активы!$F30:M30)</f>
        <v>200973.22041455994</v>
      </c>
      <c r="N30">
        <f>AVERAGEIF(Активы!$F30:N30,"&gt;1",Активы!$F30:N30)</f>
        <v>204417.33413543541</v>
      </c>
      <c r="O30">
        <f>AVERAGEIF(Активы!$F30:O30,"&gt;1",Активы!$F30:O30)</f>
        <v>207389.29333272931</v>
      </c>
      <c r="P30">
        <f>AVERAGEIF(Активы!$F30:P30,"&gt;1",Активы!$F30:P30)</f>
        <v>210980.57585172358</v>
      </c>
      <c r="Q30">
        <f>AVERAGEIF(Активы!$F30:Q30,"&gt;1",Активы!$F30:Q30)</f>
        <v>210735.37191169898</v>
      </c>
      <c r="R30">
        <f>AVERAGEIF(Активы!$R30:R30,"&gt;1",Активы!$R30:R30)</f>
        <v>208364.10426540286</v>
      </c>
      <c r="S30">
        <f>AVERAGEIF(Активы!$R30:S30,"&gt;1",Активы!$R30:S30)</f>
        <v>211506.67362802854</v>
      </c>
      <c r="T30">
        <f>AVERAGEIF(Активы!$R30:T30,"&gt;1",Активы!$R30:T30)</f>
        <v>213630.31257741587</v>
      </c>
    </row>
    <row r="31" spans="1:20" x14ac:dyDescent="0.2">
      <c r="A31">
        <v>30</v>
      </c>
      <c r="B31" t="s">
        <v>3</v>
      </c>
      <c r="C31">
        <f>AVERAGEIF(Активы!$C31:C31,"&gt;1",Активы!$C31:C31)</f>
        <v>654497.70394736843</v>
      </c>
      <c r="D31">
        <f>AVERAGEIF(Активы!$C31:D31,"&gt;1",Активы!$C31:D31)</f>
        <v>646098.9962044534</v>
      </c>
      <c r="E31">
        <f>AVERAGEIF(Активы!$C31:E31,"&gt;1",Активы!$C31:E31)</f>
        <v>656878.84882098704</v>
      </c>
      <c r="F31">
        <f>AVERAGEIF(Активы!$F31:F31,"&gt;1",Активы!$F31:F31)</f>
        <v>673422.32666666666</v>
      </c>
      <c r="G31">
        <f>AVERAGEIF(Активы!$F31:G31,"&gt;1",Активы!$F31:G31)</f>
        <v>684562.46666666667</v>
      </c>
      <c r="H31">
        <f>AVERAGEIF(Активы!$F31:H31,"&gt;1",Активы!$F31:H31)</f>
        <v>704434.25442176871</v>
      </c>
      <c r="I31">
        <f>AVERAGEIF(Активы!$F31:I31,"&gt;1",Активы!$F31:I31)</f>
        <v>721022.21307660057</v>
      </c>
      <c r="J31">
        <f>AVERAGEIF(Активы!$F31:J31,"&gt;1",Активы!$F31:J31)</f>
        <v>735186.63808717974</v>
      </c>
      <c r="K31">
        <f>AVERAGEIF(Активы!$F31:K31,"&gt;1",Активы!$F31:K31)</f>
        <v>758795.26140598301</v>
      </c>
      <c r="L31">
        <f>AVERAGEIF(Активы!$F31:L31,"&gt;1",Активы!$F31:L31)</f>
        <v>775570.36096703296</v>
      </c>
      <c r="M31">
        <f>AVERAGEIF(Активы!$F31:M31,"&gt;1",Активы!$F31:M31)</f>
        <v>792238.04263186816</v>
      </c>
      <c r="N31">
        <f>AVERAGEIF(Активы!$F31:N31,"&gt;1",Активы!$F31:N31)</f>
        <v>809498.25343384093</v>
      </c>
      <c r="O31">
        <f>AVERAGEIF(Активы!$F31:O31,"&gt;1",Активы!$F31:O31)</f>
        <v>825479.24914308847</v>
      </c>
      <c r="P31">
        <f>AVERAGEIF(Активы!$F31:P31,"&gt;1",Активы!$F31:P31)</f>
        <v>841127.59082404291</v>
      </c>
      <c r="Q31">
        <f>AVERAGEIF(Активы!$F31:Q31,"&gt;1",Активы!$F31:Q31)</f>
        <v>857705.71416088438</v>
      </c>
      <c r="R31">
        <f>AVERAGEIF(Активы!$R31:R31,"&gt;1",Активы!$R31:R31)</f>
        <v>1035450.4923076924</v>
      </c>
      <c r="S31">
        <f>AVERAGEIF(Активы!$R31:S31,"&gt;1",Активы!$R31:S31)</f>
        <v>1096969.3477163462</v>
      </c>
      <c r="T31">
        <f>AVERAGEIF(Активы!$R31:T31,"&gt;1",Активы!$R31:T31)</f>
        <v>1110395.5189903846</v>
      </c>
    </row>
    <row r="32" spans="1:20" x14ac:dyDescent="0.2">
      <c r="A32">
        <v>31</v>
      </c>
      <c r="B32" t="s">
        <v>11</v>
      </c>
      <c r="C32">
        <f>AVERAGEIF(Активы!$C32:C32,"&gt;1",Активы!$C32:C32)</f>
        <v>233368.09090909091</v>
      </c>
      <c r="D32">
        <f>AVERAGEIF(Активы!$C32:D32,"&gt;1",Активы!$C32:D32)</f>
        <v>235424.84463487333</v>
      </c>
      <c r="E32">
        <f>AVERAGEIF(Активы!$C32:E32,"&gt;1",Активы!$C32:E32)</f>
        <v>226157.6084651337</v>
      </c>
      <c r="F32">
        <f>AVERAGEIF(Активы!$F32:F32,"&gt;1",Активы!$F32:F32)</f>
        <v>232223.47093023258</v>
      </c>
      <c r="G32">
        <f>AVERAGEIF(Активы!$F32:G32,"&gt;1",Активы!$F32:G32)</f>
        <v>230022.91982265818</v>
      </c>
      <c r="H32">
        <f>AVERAGEIF(Активы!$F32:H32,"&gt;1",Активы!$F32:H32)</f>
        <v>233889.80833705666</v>
      </c>
      <c r="I32">
        <f>AVERAGEIF(Активы!$F32:I32,"&gt;1",Активы!$F32:I32)</f>
        <v>238076.93341328632</v>
      </c>
      <c r="J32">
        <f>AVERAGEIF(Активы!$F32:J32,"&gt;1",Активы!$F32:J32)</f>
        <v>233000.14775627007</v>
      </c>
      <c r="K32">
        <f>AVERAGEIF(Активы!$F32:K32,"&gt;1",Активы!$F32:K32)</f>
        <v>231835.58079689174</v>
      </c>
      <c r="L32">
        <f>AVERAGEIF(Активы!$F32:L32,"&gt;1",Активы!$F32:L32)</f>
        <v>233300.65481995483</v>
      </c>
      <c r="M32">
        <f>AVERAGEIF(Активы!$F32:M32,"&gt;1",Активы!$F32:M32)</f>
        <v>225310.06225317475</v>
      </c>
      <c r="N32">
        <f>AVERAGEIF(Активы!$F32:N32,"&gt;1",Активы!$F32:N32)</f>
        <v>223329.33263500591</v>
      </c>
      <c r="O32">
        <f>AVERAGEIF(Активы!$F32:O32,"&gt;1",Активы!$F32:O32)</f>
        <v>219680.15700509312</v>
      </c>
      <c r="P32">
        <f>AVERAGEIF(Активы!$F32:P32,"&gt;1",Активы!$F32:P32)</f>
        <v>216112.38746181058</v>
      </c>
      <c r="Q32">
        <f>AVERAGEIF(Активы!$F32:Q32,"&gt;1",Активы!$F32:Q32)</f>
        <v>214095.11499588657</v>
      </c>
      <c r="R32">
        <f>AVERAGEIF(Активы!$R32:R32,"&gt;1",Активы!$R32:R32)</f>
        <v>228336.75892857142</v>
      </c>
      <c r="S32">
        <f>AVERAGEIF(Активы!$R32:S32,"&gt;1",Активы!$R32:S32)</f>
        <v>230119.41151556774</v>
      </c>
      <c r="T32">
        <f>AVERAGEIF(Активы!$R32:T32,"&gt;1",Активы!$R32:T32)</f>
        <v>223252.22906069295</v>
      </c>
    </row>
    <row r="33" spans="1:20" x14ac:dyDescent="0.2">
      <c r="A33">
        <v>32</v>
      </c>
      <c r="B33" t="s">
        <v>9</v>
      </c>
      <c r="C33">
        <f>AVERAGEIF(Активы!$C33:C33,"&gt;1",Активы!$C33:C33)</f>
        <v>190522.91477272729</v>
      </c>
      <c r="D33">
        <f>AVERAGEIF(Активы!$C33:D33,"&gt;1",Активы!$C33:D33)</f>
        <v>194080.79071969696</v>
      </c>
      <c r="E33">
        <f>AVERAGEIF(Активы!$C33:E33,"&gt;1",Активы!$C33:E33)</f>
        <v>198701.93260455431</v>
      </c>
      <c r="F33">
        <f>AVERAGEIF(Активы!$F33:F33,"&gt;1",Активы!$F33:F33)</f>
        <v>215833.7725490196</v>
      </c>
      <c r="G33">
        <f>AVERAGEIF(Активы!$F33:G33,"&gt;1",Активы!$F33:G33)</f>
        <v>218771.80460120301</v>
      </c>
      <c r="H33">
        <f>AVERAGEIF(Активы!$F33:H33,"&gt;1",Активы!$F33:H33)</f>
        <v>221584.08148276922</v>
      </c>
      <c r="I33">
        <f>AVERAGEIF(Активы!$F33:I33,"&gt;1",Активы!$F33:I33)</f>
        <v>226162.00282192149</v>
      </c>
      <c r="J33">
        <f>AVERAGEIF(Активы!$F33:J33,"&gt;1",Активы!$F33:J33)</f>
        <v>228983.3335075372</v>
      </c>
      <c r="K33">
        <f>AVERAGEIF(Активы!$F33:K33,"&gt;1",Активы!$F33:K33)</f>
        <v>234418.23692294766</v>
      </c>
      <c r="L33">
        <f>AVERAGEIF(Активы!$F33:L33,"&gt;1",Активы!$F33:L33)</f>
        <v>237360.00576031659</v>
      </c>
      <c r="M33">
        <f>AVERAGEIF(Активы!$F33:M33,"&gt;1",Активы!$F33:M33)</f>
        <v>239568.59689110576</v>
      </c>
      <c r="N33">
        <f>AVERAGEIF(Активы!$F33:N33,"&gt;1",Активы!$F33:N33)</f>
        <v>241037.01003115124</v>
      </c>
      <c r="O33">
        <f>AVERAGEIF(Активы!$F33:O33,"&gt;1",Активы!$F33:O33)</f>
        <v>242467.25902803609</v>
      </c>
      <c r="P33">
        <f>AVERAGEIF(Активы!$F33:P33,"&gt;1",Активы!$F33:P33)</f>
        <v>243620.08667050904</v>
      </c>
      <c r="Q33">
        <f>AVERAGEIF(Активы!$F33:Q33,"&gt;1",Активы!$F33:Q33)</f>
        <v>244612.62086808495</v>
      </c>
      <c r="R33">
        <f>AVERAGEIF(Активы!$R33:R33,"&gt;1",Активы!$R33:R33)</f>
        <v>246722.22727272729</v>
      </c>
      <c r="S33">
        <f>AVERAGEIF(Активы!$R33:S33,"&gt;1",Активы!$R33:S33)</f>
        <v>250651.52837624805</v>
      </c>
      <c r="T33">
        <f>AVERAGEIF(Активы!$R33:T33,"&gt;1",Активы!$R33:T33)</f>
        <v>265133.80731340311</v>
      </c>
    </row>
    <row r="34" spans="1:20" x14ac:dyDescent="0.2">
      <c r="A34">
        <v>33</v>
      </c>
      <c r="B34" t="s">
        <v>26</v>
      </c>
      <c r="C34">
        <f>AVERAGEIF(Активы!$C34:C34,"&gt;1",Активы!$C34:C34)</f>
        <v>3375.2101471029723</v>
      </c>
      <c r="D34">
        <f>AVERAGEIF(Активы!$C34:D34,"&gt;1",Активы!$C34:D34)</f>
        <v>4261.4340749194753</v>
      </c>
      <c r="E34">
        <f>AVERAGEIF(Активы!$C34:E34,"&gt;1",Активы!$C34:E34)</f>
        <v>4780.2690622413984</v>
      </c>
      <c r="F34">
        <f>AVERAGEIF(Активы!$F34:F34,"&gt;1",Активы!$F34:F34)</f>
        <v>18051.001584786056</v>
      </c>
      <c r="G34">
        <f>AVERAGEIF(Активы!$F34:G34,"&gt;1",Активы!$F34:G34)</f>
        <v>15011.166934950681</v>
      </c>
      <c r="H34">
        <f>AVERAGEIF(Активы!$F34:H34,"&gt;1",Активы!$F34:H34)</f>
        <v>13806.152045434317</v>
      </c>
      <c r="I34">
        <f>AVERAGEIF(Активы!$F34:I34,"&gt;1",Активы!$F34:I34)</f>
        <v>15830.642551186003</v>
      </c>
      <c r="J34">
        <f>AVERAGEIF(Активы!$F34:J34,"&gt;1",Активы!$F34:J34)</f>
        <v>16580.920122029882</v>
      </c>
      <c r="K34">
        <f>AVERAGEIF(Активы!$F34:K34,"&gt;1",Активы!$F34:K34)</f>
        <v>17371.290268358236</v>
      </c>
      <c r="L34">
        <f>AVERAGEIF(Активы!$F34:L34,"&gt;1",Активы!$F34:L34)</f>
        <v>17585.054100989088</v>
      </c>
      <c r="M34">
        <f>AVERAGEIF(Активы!$F34:M34,"&gt;1",Активы!$F34:M34)</f>
        <v>17268.577626826991</v>
      </c>
      <c r="N34">
        <f>AVERAGEIF(Активы!$F34:N34,"&gt;1",Активы!$F34:N34)</f>
        <v>17070.34437029095</v>
      </c>
      <c r="O34">
        <f>AVERAGEIF(Активы!$F34:O34,"&gt;1",Активы!$F34:O34)</f>
        <v>17277.056373391308</v>
      </c>
      <c r="P34">
        <f>AVERAGEIF(Активы!$F34:P34,"&gt;1",Активы!$F34:P34)</f>
        <v>17511.373396188559</v>
      </c>
      <c r="Q34">
        <f>AVERAGEIF(Активы!$F34:Q34,"&gt;1",Активы!$F34:Q34)</f>
        <v>18537.037422218073</v>
      </c>
      <c r="R34">
        <f>AVERAGEIF(Активы!$R34:R34,"&gt;1",Активы!$R34:R34)</f>
        <v>26042.015317286648</v>
      </c>
      <c r="S34">
        <f>AVERAGEIF(Активы!$R34:S34,"&gt;1",Активы!$R34:S34)</f>
        <v>28513.290775526442</v>
      </c>
      <c r="T34">
        <f>AVERAGEIF(Активы!$R34:T34,"&gt;1",Активы!$R34:T34)</f>
        <v>29055.642761573738</v>
      </c>
    </row>
    <row r="35" spans="1:20" x14ac:dyDescent="0.2">
      <c r="A35">
        <v>34</v>
      </c>
      <c r="B35" t="s">
        <v>6</v>
      </c>
      <c r="C35">
        <f>AVERAGEIF(Активы!$C35:C35,"&gt;1",Активы!$C35:C35)</f>
        <v>558971.1186440679</v>
      </c>
      <c r="D35">
        <f>AVERAGEIF(Активы!$C35:D35,"&gt;1",Активы!$C35:D35)</f>
        <v>570809.78473187005</v>
      </c>
      <c r="E35">
        <f>AVERAGEIF(Активы!$C35:E35,"&gt;1",Активы!$C35:E35)</f>
        <v>578919.55705288518</v>
      </c>
      <c r="F35">
        <f>AVERAGEIF(Активы!$F35:F35,"&gt;1",Активы!$F35:F35)</f>
        <v>621676.75409836066</v>
      </c>
      <c r="G35">
        <f>AVERAGEIF(Активы!$F35:G35,"&gt;1",Активы!$F35:G35)</f>
        <v>630491.55351976864</v>
      </c>
      <c r="H35">
        <f>AVERAGEIF(Активы!$F35:H35,"&gt;1",Активы!$F35:H35)</f>
        <v>633442.35004298936</v>
      </c>
      <c r="I35">
        <f>AVERAGEIF(Активы!$F35:I35,"&gt;1",Активы!$F35:I35)</f>
        <v>642693.59104463866</v>
      </c>
      <c r="J35">
        <f>AVERAGEIF(Активы!$F35:J35,"&gt;1",Активы!$F35:J35)</f>
        <v>656765.14438042638</v>
      </c>
      <c r="K35">
        <f>AVERAGEIF(Активы!$F35:K35,"&gt;1",Активы!$F35:K35)</f>
        <v>670463.66565035528</v>
      </c>
      <c r="L35">
        <f>AVERAGEIF(Активы!$F35:L35,"&gt;1",Активы!$F35:L35)</f>
        <v>678644.53954969544</v>
      </c>
      <c r="M35">
        <f>AVERAGEIF(Активы!$F35:M35,"&gt;1",Активы!$F35:M35)</f>
        <v>687883.37389169785</v>
      </c>
      <c r="N35">
        <f>AVERAGEIF(Активы!$F35:N35,"&gt;1",Активы!$F35:N35)</f>
        <v>696380.27943812287</v>
      </c>
      <c r="O35">
        <f>AVERAGEIF(Активы!$F35:O35,"&gt;1",Активы!$F35:O35)</f>
        <v>704104.28800224711</v>
      </c>
      <c r="P35">
        <f>AVERAGEIF(Активы!$F35:P35,"&gt;1",Активы!$F35:P35)</f>
        <v>712242.34026597242</v>
      </c>
      <c r="Q35">
        <f>AVERAGEIF(Активы!$F35:Q35,"&gt;1",Активы!$F35:Q35)</f>
        <v>723747.69145592919</v>
      </c>
      <c r="R35">
        <f>AVERAGEIF(Активы!$R35:R35,"&gt;1",Активы!$R35:R35)</f>
        <v>852199.41071428568</v>
      </c>
      <c r="S35">
        <f>AVERAGEIF(Активы!$R35:S35,"&gt;1",Активы!$R35:S35)</f>
        <v>893143.14702380961</v>
      </c>
      <c r="T35">
        <f>AVERAGEIF(Активы!$R35:T35,"&gt;1",Активы!$R35:T35)</f>
        <v>917934.88681994437</v>
      </c>
    </row>
    <row r="36" spans="1:20" x14ac:dyDescent="0.2">
      <c r="A36">
        <v>35</v>
      </c>
      <c r="B36" t="s">
        <v>31</v>
      </c>
      <c r="C36">
        <f>AVERAGEIF(Активы!$C36:C36,"&gt;1",Активы!$C36:C36)</f>
        <v>12560.518607442978</v>
      </c>
      <c r="D36">
        <f>AVERAGEIF(Активы!$C36:D36,"&gt;1",Активы!$C36:D36)</f>
        <v>11898.456077915038</v>
      </c>
      <c r="E36">
        <f>AVERAGEIF(Активы!$C36:E36,"&gt;1",Активы!$C36:E36)</f>
        <v>10815.101661288645</v>
      </c>
      <c r="F36">
        <f>AVERAGEIF(Активы!$F36:F36,"&gt;1",Активы!$F36:F36)</f>
        <v>7050.9370444002652</v>
      </c>
      <c r="G36">
        <f>AVERAGEIF(Активы!$F36:G36,"&gt;1",Активы!$F36:G36)</f>
        <v>7233.1865961708227</v>
      </c>
      <c r="H36">
        <f>AVERAGEIF(Активы!$F36:H36,"&gt;1",Активы!$F36:H36)</f>
        <v>7201.311688417115</v>
      </c>
      <c r="I36">
        <f>AVERAGEIF(Активы!$F36:I36,"&gt;1",Активы!$F36:I36)</f>
        <v>7559.4534755212371</v>
      </c>
      <c r="J36">
        <f>AVERAGEIF(Активы!$F36:J36,"&gt;1",Активы!$F36:J36)</f>
        <v>7996.4598660271904</v>
      </c>
      <c r="K36">
        <f>AVERAGEIF(Активы!$F36:K36,"&gt;1",Активы!$F36:K36)</f>
        <v>8298.8473883559927</v>
      </c>
      <c r="L36">
        <f>AVERAGEIF(Активы!$F36:L36,"&gt;1",Активы!$F36:L36)</f>
        <v>8693.7461984915226</v>
      </c>
      <c r="M36">
        <f>AVERAGEIF(Активы!$F36:M36,"&gt;1",Активы!$F36:M36)</f>
        <v>9085.9385990613464</v>
      </c>
      <c r="N36">
        <f>AVERAGEIF(Активы!$F36:N36,"&gt;1",Активы!$F36:N36)</f>
        <v>9325.8521981336489</v>
      </c>
      <c r="O36">
        <f>AVERAGEIF(Активы!$F36:O36,"&gt;1",Активы!$F36:O36)</f>
        <v>9622.8166404824478</v>
      </c>
      <c r="P36">
        <f>AVERAGEIF(Активы!$F36:P36,"&gt;1",Активы!$F36:P36)</f>
        <v>9792.3641690162858</v>
      </c>
      <c r="Q36">
        <f>AVERAGEIF(Активы!$F36:Q36,"&gt;1",Активы!$F36:Q36)</f>
        <v>9728.7231801597227</v>
      </c>
      <c r="R36">
        <f>AVERAGEIF(Активы!$R36:R36,"&gt;1",Активы!$R36:R36)</f>
        <v>9063.2255700325732</v>
      </c>
      <c r="S36">
        <f>AVERAGEIF(Активы!$R36:S36,"&gt;1",Активы!$R36:S36)</f>
        <v>9497.8521088597026</v>
      </c>
      <c r="T36">
        <f>AVERAGEIF(Активы!$R36:T36,"&gt;1",Активы!$R36:T36)</f>
        <v>9699.3907998458617</v>
      </c>
    </row>
    <row r="37" spans="1:20" x14ac:dyDescent="0.2">
      <c r="A37">
        <v>36</v>
      </c>
      <c r="B37" t="s">
        <v>22</v>
      </c>
      <c r="C37">
        <f>AVERAGEIF(Активы!$C37:C37,"&gt;1",Активы!$C37:C37)</f>
        <v>74309.929729729731</v>
      </c>
      <c r="D37">
        <f>AVERAGEIF(Активы!$C37:D37,"&gt;1",Активы!$C37:D37)</f>
        <v>74216.163789596045</v>
      </c>
      <c r="E37">
        <f>AVERAGEIF(Активы!$C37:E37,"&gt;1",Активы!$C37:E37)</f>
        <v>76235.666011245848</v>
      </c>
      <c r="F37">
        <f>AVERAGEIF(Активы!$F37:F37,"&gt;1",Активы!$F37:F37)</f>
        <v>80033.338983050853</v>
      </c>
      <c r="G37">
        <f>AVERAGEIF(Активы!$F37:G37,"&gt;1",Активы!$F37:G37)</f>
        <v>78951.210700316646</v>
      </c>
      <c r="H37">
        <f>AVERAGEIF(Активы!$F37:H37,"&gt;1",Активы!$F37:H37)</f>
        <v>78591.004935742239</v>
      </c>
      <c r="I37">
        <f>AVERAGEIF(Активы!$F37:I37,"&gt;1",Активы!$F37:I37)</f>
        <v>77837.918595423704</v>
      </c>
      <c r="J37">
        <f>AVERAGEIF(Активы!$F37:J37,"&gt;1",Активы!$F37:J37)</f>
        <v>77739.384876338969</v>
      </c>
      <c r="K37">
        <f>AVERAGEIF(Активы!$F37:K37,"&gt;1",Активы!$F37:K37)</f>
        <v>77521.548930282472</v>
      </c>
      <c r="L37">
        <f>AVERAGEIF(Активы!$F37:L37,"&gt;1",Активы!$F37:L37)</f>
        <v>76786.616269466205</v>
      </c>
      <c r="M37">
        <f>AVERAGEIF(Активы!$F37:M37,"&gt;1",Активы!$F37:M37)</f>
        <v>76343.599492193185</v>
      </c>
      <c r="N37">
        <f>AVERAGEIF(Активы!$F37:N37,"&gt;1",Активы!$F37:N37)</f>
        <v>76051.28717748214</v>
      </c>
      <c r="O37">
        <f>AVERAGEIF(Активы!$F37:O37,"&gt;1",Активы!$F37:O37)</f>
        <v>75711.166073947126</v>
      </c>
      <c r="P37">
        <f>AVERAGEIF(Активы!$F37:P37,"&gt;1",Активы!$F37:P37)</f>
        <v>75504.398994963587</v>
      </c>
      <c r="Q37">
        <f>AVERAGEIF(Активы!$F37:Q37,"&gt;1",Активы!$F37:Q37)</f>
        <v>74557.412248359484</v>
      </c>
      <c r="R37">
        <f>AVERAGEIF(Активы!$R37:R37,"&gt;1",Активы!$R37:R37)</f>
        <v>57204.555555555555</v>
      </c>
      <c r="S37">
        <f>AVERAGEIF(Активы!$R37:S37,"&gt;1",Активы!$R37:S37)</f>
        <v>59045.404360056258</v>
      </c>
      <c r="T37">
        <f>AVERAGEIF(Активы!$R37:T37,"&gt;1",Активы!$R37:T37)</f>
        <v>59012.851886296005</v>
      </c>
    </row>
    <row r="38" spans="1:20" x14ac:dyDescent="0.2">
      <c r="A38">
        <v>37</v>
      </c>
      <c r="B38" t="s">
        <v>36</v>
      </c>
      <c r="C38">
        <f>AVERAGEIF(Активы!$C38:C38,"&gt;1",Активы!$C38:C38)</f>
        <v>95600.547511312223</v>
      </c>
      <c r="D38">
        <f>AVERAGEIF(Активы!$C38:D38,"&gt;1",Активы!$C38:D38)</f>
        <v>98956.83743490139</v>
      </c>
      <c r="E38">
        <f>AVERAGEIF(Активы!$C38:E38,"&gt;1",Активы!$C38:E38)</f>
        <v>100453.72338427388</v>
      </c>
      <c r="F38">
        <f>AVERAGEIF(Активы!$F38:F38,"&gt;1",Активы!$F38:F38)</f>
        <v>105846.47826086958</v>
      </c>
      <c r="G38">
        <f>AVERAGEIF(Активы!$F38:G38,"&gt;1",Активы!$F38:G38)</f>
        <v>106313.4495264744</v>
      </c>
      <c r="H38">
        <f>AVERAGEIF(Активы!$F38:H38,"&gt;1",Активы!$F38:H38)</f>
        <v>103656.8420819771</v>
      </c>
      <c r="I38">
        <f>AVERAGEIF(Активы!$F38:I38,"&gt;1",Активы!$F38:I38)</f>
        <v>103001.73201810382</v>
      </c>
      <c r="J38">
        <f>AVERAGEIF(Активы!$F38:J38,"&gt;1",Активы!$F38:J38)</f>
        <v>101457.78215127959</v>
      </c>
      <c r="K38">
        <f>AVERAGEIF(Активы!$F38:K38,"&gt;1",Активы!$F38:K38)</f>
        <v>101763.1771895584</v>
      </c>
      <c r="L38">
        <f>AVERAGEIF(Активы!$F38:L38,"&gt;1",Активы!$F38:L38)</f>
        <v>101293.15246224443</v>
      </c>
      <c r="M38">
        <f>AVERAGEIF(Активы!$F38:M38,"&gt;1",Активы!$F38:M38)</f>
        <v>101344.17053835509</v>
      </c>
      <c r="N38">
        <f>AVERAGEIF(Активы!$F38:N38,"&gt;1",Активы!$F38:N38)</f>
        <v>102483.63966676718</v>
      </c>
      <c r="O38">
        <f>AVERAGEIF(Активы!$F38:O38,"&gt;1",Активы!$F38:O38)</f>
        <v>103442.90695009046</v>
      </c>
      <c r="P38">
        <f>AVERAGEIF(Активы!$F38:P38,"&gt;1",Активы!$F38:P38)</f>
        <v>104109.29786812389</v>
      </c>
      <c r="Q38">
        <f>AVERAGEIF(Активы!$F38:Q38,"&gt;1",Активы!$F38:Q38)</f>
        <v>104636.22976967151</v>
      </c>
      <c r="R38">
        <f>AVERAGEIF(Активы!$R38:R38,"&gt;1",Активы!$R38:R38)</f>
        <v>113219.67099567098</v>
      </c>
      <c r="S38">
        <f>AVERAGEIF(Активы!$R38:S38,"&gt;1",Активы!$R38:S38)</f>
        <v>115372.88549783549</v>
      </c>
      <c r="T38">
        <f>AVERAGEIF(Активы!$R38:T38,"&gt;1",Активы!$R38:T38)</f>
        <v>113668.78837931012</v>
      </c>
    </row>
    <row r="39" spans="1:20" x14ac:dyDescent="0.2">
      <c r="A39">
        <v>38</v>
      </c>
      <c r="B39" t="s">
        <v>45</v>
      </c>
      <c r="C39">
        <f>AVERAGEIF(Активы!$C39:C39,"&gt;1",Активы!$C39:C39)</f>
        <v>77258.970260223039</v>
      </c>
      <c r="D39">
        <f>AVERAGEIF(Активы!$C39:D39,"&gt;1",Активы!$C39:D39)</f>
        <v>78988.414498141254</v>
      </c>
      <c r="E39">
        <f>AVERAGEIF(Активы!$C39:E39,"&gt;1",Активы!$C39:E39)</f>
        <v>81845.981758450755</v>
      </c>
      <c r="F39">
        <f>AVERAGEIF(Активы!$F39:F39,"&gt;1",Активы!$F39:F39)</f>
        <v>96992.000000000015</v>
      </c>
      <c r="G39">
        <f>AVERAGEIF(Активы!$F39:G39,"&gt;1",Активы!$F39:G39)</f>
        <v>98640.793248945163</v>
      </c>
      <c r="H39">
        <f>AVERAGEIF(Активы!$F39:H39,"&gt;1",Активы!$F39:H39)</f>
        <v>99663.245499296769</v>
      </c>
      <c r="I39">
        <f>AVERAGEIF(Активы!$F39:I39,"&gt;1",Активы!$F39:I39)</f>
        <v>101113.01641613925</v>
      </c>
      <c r="J39">
        <f>AVERAGEIF(Активы!$F39:J39,"&gt;1",Активы!$F39:J39)</f>
        <v>102757.53576665625</v>
      </c>
      <c r="K39">
        <f>AVERAGEIF(Активы!$F39:K39,"&gt;1",Активы!$F39:K39)</f>
        <v>103172.52180554689</v>
      </c>
      <c r="L39">
        <f>AVERAGEIF(Активы!$F39:L39,"&gt;1",Активы!$F39:L39)</f>
        <v>99549.287462128355</v>
      </c>
      <c r="M39">
        <f>AVERAGEIF(Активы!$F39:M39,"&gt;1",Активы!$F39:M39)</f>
        <v>97207.082431219082</v>
      </c>
      <c r="N39">
        <f>AVERAGEIF(Активы!$F39:N39,"&gt;1",Активы!$F39:N39)</f>
        <v>95931.881422906008</v>
      </c>
      <c r="O39">
        <f>AVERAGEIF(Активы!$F39:O39,"&gt;1",Активы!$F39:O39)</f>
        <v>95985.905594048236</v>
      </c>
      <c r="P39">
        <f>AVERAGEIF(Активы!$F39:P39,"&gt;1",Активы!$F39:P39)</f>
        <v>95485.698531587186</v>
      </c>
      <c r="Q39">
        <f>AVERAGEIF(Активы!$F39:Q39,"&gt;1",Активы!$F39:Q39)</f>
        <v>95441.252273483537</v>
      </c>
      <c r="R39">
        <f>AVERAGEIF(Активы!$R39:R39,"&gt;1",Активы!$R39:R39)</f>
        <v>101453.93548387096</v>
      </c>
      <c r="S39">
        <f>AVERAGEIF(Активы!$R39:S39,"&gt;1",Активы!$R39:S39)</f>
        <v>102756.71863799282</v>
      </c>
      <c r="T39">
        <f>AVERAGEIF(Активы!$R39:T39,"&gt;1",Активы!$R39:T39)</f>
        <v>110624.5550413623</v>
      </c>
    </row>
    <row r="40" spans="1:20" x14ac:dyDescent="0.2">
      <c r="A40">
        <v>39</v>
      </c>
      <c r="B40" t="s">
        <v>19</v>
      </c>
      <c r="C40">
        <f>AVERAGEIF(Активы!$C40:C40,"&gt;1",Активы!$C40:C40)</f>
        <v>89688.825842696635</v>
      </c>
      <c r="D40">
        <f>AVERAGEIF(Активы!$C40:D40,"&gt;1",Активы!$C40:D40)</f>
        <v>90796.758635634033</v>
      </c>
      <c r="E40">
        <f>AVERAGEIF(Активы!$C40:E40,"&gt;1",Активы!$C40:E40)</f>
        <v>92501.623974143629</v>
      </c>
      <c r="F40">
        <f>AVERAGEIF(Активы!$F40:F40,"&gt;1",Активы!$F40:F40)</f>
        <v>97790.242603550287</v>
      </c>
      <c r="G40">
        <f>AVERAGEIF(Активы!$F40:G40,"&gt;1",Активы!$F40:G40)</f>
        <v>98846.927362381204</v>
      </c>
      <c r="H40">
        <f>AVERAGEIF(Активы!$F40:H40,"&gt;1",Активы!$F40:H40)</f>
        <v>99954.863097554538</v>
      </c>
      <c r="I40">
        <f>AVERAGEIF(Активы!$F40:I40,"&gt;1",Активы!$F40:I40)</f>
        <v>101770.90225737644</v>
      </c>
      <c r="J40">
        <f>AVERAGEIF(Активы!$F40:J40,"&gt;1",Активы!$F40:J40)</f>
        <v>104584.46281309539</v>
      </c>
      <c r="K40">
        <f>AVERAGEIF(Активы!$F40:K40,"&gt;1",Активы!$F40:K40)</f>
        <v>107339.89451091283</v>
      </c>
      <c r="L40">
        <f>AVERAGEIF(Активы!$F40:L40,"&gt;1",Активы!$F40:L40)</f>
        <v>108203.0647368846</v>
      </c>
      <c r="M40">
        <f>AVERAGEIF(Активы!$F40:M40,"&gt;1",Активы!$F40:M40)</f>
        <v>110765.19368181107</v>
      </c>
      <c r="N40">
        <f>AVERAGEIF(Активы!$F40:N40,"&gt;1",Активы!$F40:N40)</f>
        <v>112281.68535105827</v>
      </c>
      <c r="O40">
        <f>AVERAGEIF(Активы!$F40:O40,"&gt;1",Активы!$F40:O40)</f>
        <v>113661.9746730953</v>
      </c>
      <c r="P40">
        <f>AVERAGEIF(Активы!$F40:P40,"&gt;1",Активы!$F40:P40)</f>
        <v>115444.01971638243</v>
      </c>
      <c r="Q40">
        <f>AVERAGEIF(Активы!$F40:Q40,"&gt;1",Активы!$F40:Q40)</f>
        <v>116994.77501779499</v>
      </c>
      <c r="R40">
        <f>AVERAGEIF(Активы!$R40:R40,"&gt;1",Активы!$R40:R40)</f>
        <v>137949.6953125</v>
      </c>
      <c r="S40">
        <f>AVERAGEIF(Активы!$R40:S40,"&gt;1",Активы!$R40:S40)</f>
        <v>146063.18817349139</v>
      </c>
      <c r="T40">
        <f>AVERAGEIF(Активы!$R40:T40,"&gt;1",Активы!$R40:T40)</f>
        <v>146599.58656010538</v>
      </c>
    </row>
    <row r="41" spans="1:20" x14ac:dyDescent="0.2">
      <c r="A41">
        <v>40</v>
      </c>
    </row>
    <row r="42" spans="1:20" x14ac:dyDescent="0.2">
      <c r="A42">
        <v>41</v>
      </c>
    </row>
    <row r="43" spans="1:20" x14ac:dyDescent="0.2">
      <c r="A43">
        <v>42</v>
      </c>
    </row>
    <row r="44" spans="1:20" x14ac:dyDescent="0.2">
      <c r="A44">
        <v>43</v>
      </c>
    </row>
    <row r="45" spans="1:20" x14ac:dyDescent="0.2">
      <c r="A45">
        <v>44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47"/>
  <sheetViews>
    <sheetView workbookViewId="0">
      <selection activeCell="G32" sqref="G32"/>
    </sheetView>
  </sheetViews>
  <sheetFormatPr defaultRowHeight="12.75" x14ac:dyDescent="0.2"/>
  <cols>
    <col min="4" max="4" width="10.140625" bestFit="1" customWidth="1"/>
    <col min="8" max="8" width="35.28515625" customWidth="1"/>
    <col min="15" max="16" width="10.140625" bestFit="1" customWidth="1"/>
  </cols>
  <sheetData>
    <row r="2" spans="4:18" ht="15" x14ac:dyDescent="0.25">
      <c r="D2" s="17" t="s">
        <v>46</v>
      </c>
      <c r="H2" s="19" t="s">
        <v>47</v>
      </c>
      <c r="L2" s="19" t="s">
        <v>52</v>
      </c>
    </row>
    <row r="3" spans="4:18" x14ac:dyDescent="0.2">
      <c r="D3" s="18">
        <v>40543</v>
      </c>
      <c r="H3" t="s">
        <v>0</v>
      </c>
      <c r="L3">
        <v>1</v>
      </c>
      <c r="O3" s="18"/>
      <c r="P3" s="36"/>
    </row>
    <row r="4" spans="4:18" x14ac:dyDescent="0.2">
      <c r="D4" s="18">
        <v>40574</v>
      </c>
      <c r="H4" t="s">
        <v>1</v>
      </c>
      <c r="L4">
        <v>2</v>
      </c>
      <c r="O4" s="18"/>
      <c r="P4" s="36"/>
    </row>
    <row r="5" spans="4:18" x14ac:dyDescent="0.2">
      <c r="D5" s="18">
        <v>40602</v>
      </c>
      <c r="H5" t="s">
        <v>3</v>
      </c>
      <c r="L5">
        <v>3</v>
      </c>
      <c r="O5" s="18"/>
      <c r="P5" s="36"/>
    </row>
    <row r="6" spans="4:18" x14ac:dyDescent="0.2">
      <c r="D6" s="18">
        <v>40633</v>
      </c>
      <c r="H6" t="s">
        <v>4</v>
      </c>
      <c r="L6">
        <v>4</v>
      </c>
      <c r="O6" s="18"/>
      <c r="P6" s="36"/>
    </row>
    <row r="7" spans="4:18" x14ac:dyDescent="0.2">
      <c r="D7" s="18">
        <v>40663</v>
      </c>
      <c r="H7" t="s">
        <v>2</v>
      </c>
      <c r="L7">
        <v>5</v>
      </c>
      <c r="O7" s="18"/>
      <c r="P7" s="36"/>
    </row>
    <row r="8" spans="4:18" x14ac:dyDescent="0.2">
      <c r="D8" s="18">
        <v>40694</v>
      </c>
      <c r="H8" t="s">
        <v>6</v>
      </c>
      <c r="L8">
        <v>6</v>
      </c>
      <c r="O8" s="18"/>
      <c r="P8" s="36"/>
    </row>
    <row r="9" spans="4:18" x14ac:dyDescent="0.2">
      <c r="D9" s="18">
        <v>40724</v>
      </c>
      <c r="H9" t="s">
        <v>5</v>
      </c>
      <c r="L9">
        <v>7</v>
      </c>
      <c r="O9" s="18"/>
      <c r="P9" s="36"/>
    </row>
    <row r="10" spans="4:18" x14ac:dyDescent="0.2">
      <c r="D10" s="18">
        <v>40755</v>
      </c>
      <c r="H10" t="s">
        <v>8</v>
      </c>
      <c r="L10">
        <v>8</v>
      </c>
      <c r="O10" s="18"/>
      <c r="P10" s="36"/>
      <c r="Q10" s="34"/>
      <c r="R10" s="34"/>
    </row>
    <row r="11" spans="4:18" x14ac:dyDescent="0.2">
      <c r="D11" s="18">
        <v>40786</v>
      </c>
      <c r="H11" t="s">
        <v>10</v>
      </c>
      <c r="L11">
        <v>9</v>
      </c>
      <c r="O11" s="18"/>
      <c r="P11" s="36"/>
      <c r="Q11" s="35"/>
      <c r="R11" s="35"/>
    </row>
    <row r="12" spans="4:18" x14ac:dyDescent="0.2">
      <c r="D12" s="18">
        <v>40816</v>
      </c>
      <c r="H12" t="s">
        <v>12</v>
      </c>
      <c r="L12">
        <v>10</v>
      </c>
      <c r="O12" s="18"/>
      <c r="P12" s="36"/>
      <c r="Q12" s="35"/>
      <c r="R12" s="35"/>
    </row>
    <row r="13" spans="4:18" x14ac:dyDescent="0.2">
      <c r="D13" s="18">
        <v>40847</v>
      </c>
      <c r="H13" t="s">
        <v>9</v>
      </c>
      <c r="L13">
        <v>11</v>
      </c>
      <c r="O13" s="18"/>
      <c r="P13" s="36"/>
      <c r="Q13" s="35"/>
      <c r="R13" s="35"/>
    </row>
    <row r="14" spans="4:18" x14ac:dyDescent="0.2">
      <c r="D14" s="18">
        <v>40877</v>
      </c>
      <c r="H14" t="s">
        <v>13</v>
      </c>
      <c r="L14">
        <v>12</v>
      </c>
      <c r="O14" s="18"/>
      <c r="P14" s="36"/>
      <c r="Q14" s="35"/>
      <c r="R14" s="35"/>
    </row>
    <row r="15" spans="4:18" x14ac:dyDescent="0.2">
      <c r="D15" s="18">
        <v>40908</v>
      </c>
      <c r="H15" t="s">
        <v>11</v>
      </c>
      <c r="Q15" s="35"/>
      <c r="R15" s="35"/>
    </row>
    <row r="16" spans="4:18" x14ac:dyDescent="0.2">
      <c r="D16" s="18">
        <v>40939</v>
      </c>
      <c r="H16" t="s">
        <v>14</v>
      </c>
      <c r="Q16" s="35"/>
      <c r="R16" s="35"/>
    </row>
    <row r="17" spans="4:18" x14ac:dyDescent="0.2">
      <c r="D17" s="18">
        <v>40968</v>
      </c>
      <c r="H17" t="s">
        <v>16</v>
      </c>
      <c r="Q17" s="35"/>
      <c r="R17" s="35"/>
    </row>
    <row r="18" spans="4:18" x14ac:dyDescent="0.2">
      <c r="D18" s="18">
        <v>40999</v>
      </c>
      <c r="H18" t="s">
        <v>7</v>
      </c>
      <c r="Q18" s="35"/>
      <c r="R18" s="35"/>
    </row>
    <row r="19" spans="4:18" x14ac:dyDescent="0.2">
      <c r="D19" s="18">
        <v>41029</v>
      </c>
      <c r="H19" t="s">
        <v>15</v>
      </c>
      <c r="Q19" s="35"/>
      <c r="R19" s="35"/>
    </row>
    <row r="20" spans="4:18" x14ac:dyDescent="0.2">
      <c r="D20" s="18">
        <v>41060</v>
      </c>
      <c r="H20" t="s">
        <v>19</v>
      </c>
      <c r="Q20" s="35"/>
      <c r="R20" s="35"/>
    </row>
    <row r="21" spans="4:18" x14ac:dyDescent="0.2">
      <c r="D21" s="18">
        <v>41090</v>
      </c>
      <c r="H21" t="s">
        <v>38</v>
      </c>
      <c r="Q21" s="35"/>
      <c r="R21" s="35"/>
    </row>
    <row r="22" spans="4:18" x14ac:dyDescent="0.2">
      <c r="D22" s="18">
        <v>41121</v>
      </c>
      <c r="H22" t="s">
        <v>36</v>
      </c>
      <c r="P22" s="18"/>
    </row>
    <row r="23" spans="4:18" x14ac:dyDescent="0.2">
      <c r="D23" s="18">
        <v>41152</v>
      </c>
      <c r="H23" t="s">
        <v>17</v>
      </c>
      <c r="P23" s="18"/>
    </row>
    <row r="24" spans="4:18" x14ac:dyDescent="0.2">
      <c r="D24" s="18">
        <v>41182</v>
      </c>
      <c r="H24" t="s">
        <v>28</v>
      </c>
      <c r="P24" s="18"/>
    </row>
    <row r="25" spans="4:18" x14ac:dyDescent="0.2">
      <c r="D25" s="18">
        <v>41213</v>
      </c>
      <c r="H25" t="s">
        <v>24</v>
      </c>
      <c r="P25" s="18"/>
    </row>
    <row r="26" spans="4:18" x14ac:dyDescent="0.2">
      <c r="D26" s="18">
        <v>41243</v>
      </c>
      <c r="H26" t="s">
        <v>22</v>
      </c>
      <c r="P26" s="18"/>
    </row>
    <row r="27" spans="4:18" x14ac:dyDescent="0.2">
      <c r="D27" s="18">
        <v>41274</v>
      </c>
      <c r="H27" t="s">
        <v>27</v>
      </c>
      <c r="P27" s="18"/>
    </row>
    <row r="28" spans="4:18" x14ac:dyDescent="0.2">
      <c r="D28" s="18">
        <v>41305</v>
      </c>
      <c r="H28" t="s">
        <v>33</v>
      </c>
      <c r="P28" s="18"/>
    </row>
    <row r="29" spans="4:18" x14ac:dyDescent="0.2">
      <c r="D29" s="18">
        <v>41333</v>
      </c>
      <c r="H29" t="s">
        <v>21</v>
      </c>
      <c r="P29" s="18"/>
    </row>
    <row r="30" spans="4:18" x14ac:dyDescent="0.2">
      <c r="D30" s="18">
        <v>41364</v>
      </c>
      <c r="H30" t="s">
        <v>20</v>
      </c>
      <c r="P30" s="18"/>
    </row>
    <row r="31" spans="4:18" x14ac:dyDescent="0.2">
      <c r="D31" s="18">
        <v>41394</v>
      </c>
      <c r="H31" t="s">
        <v>26</v>
      </c>
      <c r="P31" s="18"/>
    </row>
    <row r="32" spans="4:18" x14ac:dyDescent="0.2">
      <c r="D32" s="18">
        <v>41425</v>
      </c>
      <c r="H32" t="s">
        <v>23</v>
      </c>
      <c r="P32" s="18"/>
    </row>
    <row r="33" spans="4:16" x14ac:dyDescent="0.2">
      <c r="D33" s="18">
        <v>41455</v>
      </c>
      <c r="H33" t="s">
        <v>29</v>
      </c>
    </row>
    <row r="34" spans="4:16" x14ac:dyDescent="0.2">
      <c r="D34" s="18">
        <v>41486</v>
      </c>
      <c r="H34" t="s">
        <v>18</v>
      </c>
    </row>
    <row r="35" spans="4:16" x14ac:dyDescent="0.2">
      <c r="D35" s="18">
        <v>41517</v>
      </c>
      <c r="H35" t="s">
        <v>35</v>
      </c>
    </row>
    <row r="36" spans="4:16" x14ac:dyDescent="0.2">
      <c r="D36" s="18">
        <v>41547</v>
      </c>
      <c r="H36" t="s">
        <v>30</v>
      </c>
    </row>
    <row r="37" spans="4:16" x14ac:dyDescent="0.2">
      <c r="D37" s="18">
        <v>41578</v>
      </c>
      <c r="H37" t="s">
        <v>32</v>
      </c>
    </row>
    <row r="38" spans="4:16" x14ac:dyDescent="0.2">
      <c r="D38" s="18">
        <v>41608</v>
      </c>
      <c r="H38" t="s">
        <v>25</v>
      </c>
    </row>
    <row r="39" spans="4:16" x14ac:dyDescent="0.2">
      <c r="D39" s="18">
        <v>41639</v>
      </c>
      <c r="H39" t="s">
        <v>31</v>
      </c>
    </row>
    <row r="40" spans="4:16" x14ac:dyDescent="0.2">
      <c r="D40" s="18">
        <v>41670</v>
      </c>
      <c r="H40" t="s">
        <v>34</v>
      </c>
    </row>
    <row r="41" spans="4:16" x14ac:dyDescent="0.2">
      <c r="D41" s="18">
        <v>41698</v>
      </c>
    </row>
    <row r="42" spans="4:16" x14ac:dyDescent="0.2">
      <c r="D42" s="18">
        <v>41729</v>
      </c>
    </row>
    <row r="45" spans="4:16" x14ac:dyDescent="0.2">
      <c r="P45" s="18"/>
    </row>
    <row r="46" spans="4:16" x14ac:dyDescent="0.2">
      <c r="P46" s="18"/>
    </row>
    <row r="47" spans="4:16" x14ac:dyDescent="0.2">
      <c r="P47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Расчет RORWA</vt:lpstr>
      <vt:lpstr>Активы</vt:lpstr>
      <vt:lpstr>СК</vt:lpstr>
      <vt:lpstr>к2</vt:lpstr>
      <vt:lpstr>Прибыль</vt:lpstr>
      <vt:lpstr>Среднее_значение_активов</vt:lpstr>
      <vt:lpstr>Список</vt:lpstr>
      <vt:lpstr>БВУ</vt:lpstr>
      <vt:lpstr>Даты</vt:lpstr>
      <vt:lpstr>месяцы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Галиев Жулдызбек Албанович</cp:lastModifiedBy>
  <dcterms:created xsi:type="dcterms:W3CDTF">1996-10-08T23:32:33Z</dcterms:created>
  <dcterms:modified xsi:type="dcterms:W3CDTF">2014-05-21T09:43:03Z</dcterms:modified>
</cp:coreProperties>
</file>