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805" activeTab="3"/>
  </bookViews>
  <sheets>
    <sheet name="ПОТРЕБНОСТЬ" sheetId="2" r:id="rId1"/>
    <sheet name="ПЛАН" sheetId="3" r:id="rId2"/>
    <sheet name="НОРМЫ" sheetId="4" r:id="rId3"/>
    <sheet name="ВАРИАНТ" sheetId="5" r:id="rId4"/>
  </sheets>
  <definedNames>
    <definedName name="_xlnm._FilterDatabase" localSheetId="3" hidden="1">ВАРИАНТ!$A$2:$I$31</definedName>
  </definedNames>
  <calcPr calcId="145621"/>
  <pivotCaches>
    <pivotCache cacheId="92" r:id="rId5"/>
  </pivotCaches>
</workbook>
</file>

<file path=xl/calcChain.xml><?xml version="1.0" encoding="utf-8"?>
<calcChain xmlns="http://schemas.openxmlformats.org/spreadsheetml/2006/main">
  <c r="I9" i="5" l="1"/>
  <c r="I10" i="5"/>
  <c r="I11" i="5"/>
  <c r="I8" i="5"/>
  <c r="F24" i="5"/>
  <c r="G24" i="5"/>
  <c r="H24" i="5"/>
  <c r="F25" i="5"/>
  <c r="G25" i="5"/>
  <c r="H25" i="5"/>
  <c r="F26" i="5"/>
  <c r="G26" i="5"/>
  <c r="H26" i="5"/>
  <c r="F27" i="5"/>
  <c r="G27" i="5"/>
  <c r="H27" i="5"/>
  <c r="F28" i="5"/>
  <c r="G28" i="5"/>
  <c r="H28" i="5"/>
  <c r="F29" i="5"/>
  <c r="G29" i="5"/>
  <c r="H29" i="5"/>
  <c r="F30" i="5"/>
  <c r="G30" i="5"/>
  <c r="H30" i="5"/>
  <c r="F31" i="5"/>
  <c r="G31" i="5"/>
  <c r="H31" i="5"/>
  <c r="F13" i="5"/>
  <c r="G13" i="5"/>
  <c r="H13" i="5"/>
  <c r="F14" i="5"/>
  <c r="G14" i="5"/>
  <c r="H14" i="5"/>
  <c r="F15" i="5"/>
  <c r="G15" i="5"/>
  <c r="H15" i="5"/>
  <c r="F16" i="5"/>
  <c r="G16" i="5"/>
  <c r="H16" i="5"/>
  <c r="F17" i="5"/>
  <c r="G17" i="5"/>
  <c r="H17" i="5"/>
  <c r="F18" i="5"/>
  <c r="G18" i="5"/>
  <c r="H18" i="5"/>
  <c r="F19" i="5"/>
  <c r="G19" i="5"/>
  <c r="H19" i="5"/>
  <c r="F20" i="5"/>
  <c r="G20" i="5"/>
  <c r="H20" i="5"/>
  <c r="F21" i="5"/>
  <c r="G21" i="5"/>
  <c r="H21" i="5"/>
  <c r="F22" i="5"/>
  <c r="G22" i="5"/>
  <c r="H22" i="5"/>
  <c r="F23" i="5"/>
  <c r="G23" i="5"/>
  <c r="H23" i="5"/>
  <c r="G12" i="5"/>
  <c r="H12" i="5"/>
  <c r="F12" i="5"/>
  <c r="H2" i="5"/>
  <c r="G2" i="5"/>
  <c r="F2" i="5"/>
  <c r="E6" i="2"/>
  <c r="F2" i="4"/>
  <c r="G2" i="4"/>
  <c r="E2" i="4"/>
  <c r="E10" i="2"/>
  <c r="E9" i="2"/>
  <c r="E8" i="2"/>
  <c r="F7" i="2"/>
  <c r="G7" i="2"/>
  <c r="H7" i="2"/>
  <c r="F8" i="2"/>
  <c r="G8" i="2"/>
  <c r="H8" i="2"/>
  <c r="F9" i="2"/>
  <c r="G9" i="2"/>
  <c r="H9" i="2"/>
  <c r="F10" i="2"/>
  <c r="G10" i="2"/>
  <c r="H10" i="2"/>
  <c r="G6" i="2"/>
  <c r="H6" i="2"/>
  <c r="F6" i="2"/>
  <c r="E7" i="2"/>
  <c r="I12" i="5" l="1"/>
  <c r="I22" i="5"/>
  <c r="I20" i="5"/>
  <c r="I18" i="5"/>
  <c r="I16" i="5"/>
  <c r="I14" i="5"/>
  <c r="I31" i="5"/>
  <c r="I29" i="5"/>
  <c r="I27" i="5"/>
  <c r="I25" i="5"/>
  <c r="I23" i="5"/>
  <c r="I21" i="5"/>
  <c r="I19" i="5"/>
  <c r="I17" i="5"/>
  <c r="I15" i="5"/>
  <c r="I13" i="5"/>
  <c r="I30" i="5"/>
  <c r="I28" i="5"/>
  <c r="I26" i="5"/>
  <c r="I24" i="5"/>
</calcChain>
</file>

<file path=xl/sharedStrings.xml><?xml version="1.0" encoding="utf-8"?>
<sst xmlns="http://schemas.openxmlformats.org/spreadsheetml/2006/main" count="174" uniqueCount="32">
  <si>
    <t>январь</t>
  </si>
  <si>
    <t>февраль</t>
  </si>
  <si>
    <t>март</t>
  </si>
  <si>
    <t>апрель</t>
  </si>
  <si>
    <t>потребность</t>
  </si>
  <si>
    <t>хлеб белый</t>
  </si>
  <si>
    <t>хлеб черный</t>
  </si>
  <si>
    <t>булка с маком</t>
  </si>
  <si>
    <t>мука 1</t>
  </si>
  <si>
    <t>мука 2</t>
  </si>
  <si>
    <t>яйцо</t>
  </si>
  <si>
    <t>сахар</t>
  </si>
  <si>
    <t>кг/шт.</t>
  </si>
  <si>
    <t>мак</t>
  </si>
  <si>
    <t>артикул</t>
  </si>
  <si>
    <t>РЕЗУЛЬТАТ</t>
  </si>
  <si>
    <t>кг</t>
  </si>
  <si>
    <t>ед. изм.</t>
  </si>
  <si>
    <t>наименование</t>
  </si>
  <si>
    <t>…….</t>
  </si>
  <si>
    <t>Норма</t>
  </si>
  <si>
    <t>План</t>
  </si>
  <si>
    <t>Показатель</t>
  </si>
  <si>
    <t>Период</t>
  </si>
  <si>
    <t>шт.</t>
  </si>
  <si>
    <t>Ед.изм.</t>
  </si>
  <si>
    <t>Потребность</t>
  </si>
  <si>
    <t>Названия строк</t>
  </si>
  <si>
    <t>Общий итог</t>
  </si>
  <si>
    <t>Названия столбцов</t>
  </si>
  <si>
    <t>ВСЕГО</t>
  </si>
  <si>
    <t>Сумма по полю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</si>
</sst>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782.443156134257" createdVersion="4" refreshedVersion="4" minRefreshableVersion="3" recordCount="29">
  <cacheSource type="worksheet">
    <worksheetSource ref="A2:I31" sheet="ВАРИАНТ"/>
  </cacheSource>
  <cacheFields count="9">
    <cacheField name="Показатель" numFmtId="0">
      <sharedItems count="3">
        <s v="Норма"/>
        <s v="План"/>
        <s v="Потребность"/>
      </sharedItems>
    </cacheField>
    <cacheField name="Период" numFmtId="0">
      <sharedItems containsBlank="1" count="5">
        <m/>
        <s v="январь"/>
        <s v="февраль"/>
        <s v="март"/>
        <s v="апрель"/>
      </sharedItems>
    </cacheField>
    <cacheField name="наименование" numFmtId="0">
      <sharedItems containsBlank="1" count="6">
        <s v="мука 1"/>
        <s v="мука 2"/>
        <s v="яйцо"/>
        <s v="сахар"/>
        <s v="мак"/>
        <m/>
      </sharedItems>
    </cacheField>
    <cacheField name="Ед.изм." numFmtId="0">
      <sharedItems/>
    </cacheField>
    <cacheField name="артикул" numFmtId="0">
      <sharedItems containsString="0" containsBlank="1" containsNumber="1" containsInteger="1" minValue="58" maxValue="587"/>
    </cacheField>
    <cacheField name="хлеб белый" numFmtId="0">
      <sharedItems containsSemiMixedTypes="0" containsString="0" containsNumber="1" minValue="0" maxValue="120"/>
    </cacheField>
    <cacheField name="хлеб черный" numFmtId="0">
      <sharedItems containsSemiMixedTypes="0" containsString="0" containsNumber="1" minValue="0" maxValue="40"/>
    </cacheField>
    <cacheField name="булка с маком" numFmtId="0">
      <sharedItems containsSemiMixedTypes="0" containsString="0" containsNumber="1" minValue="0" maxValue="50"/>
    </cacheField>
    <cacheField name="ВСЕГО" numFmtId="0">
      <sharedItems containsString="0" containsBlank="1" containsNumber="1" minValue="3.6" maxValue="1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x v="0"/>
    <s v="кг/шт."/>
    <n v="121"/>
    <n v="0"/>
    <n v="0.8"/>
    <n v="0.1"/>
    <m/>
  </r>
  <r>
    <x v="0"/>
    <x v="0"/>
    <x v="1"/>
    <s v="кг/шт."/>
    <n v="59"/>
    <n v="1.1000000000000001"/>
    <n v="0"/>
    <n v="0.3"/>
    <m/>
  </r>
  <r>
    <x v="0"/>
    <x v="0"/>
    <x v="2"/>
    <s v="кг/шт."/>
    <n v="58"/>
    <n v="2"/>
    <n v="1"/>
    <n v="1"/>
    <m/>
  </r>
  <r>
    <x v="0"/>
    <x v="0"/>
    <x v="3"/>
    <s v="кг/шт."/>
    <n v="587"/>
    <n v="0.1"/>
    <n v="0.2"/>
    <n v="0"/>
    <m/>
  </r>
  <r>
    <x v="0"/>
    <x v="0"/>
    <x v="4"/>
    <s v="кг/шт."/>
    <n v="472"/>
    <n v="0"/>
    <n v="0"/>
    <n v="0.6"/>
    <m/>
  </r>
  <r>
    <x v="1"/>
    <x v="1"/>
    <x v="5"/>
    <s v="шт."/>
    <m/>
    <n v="22"/>
    <n v="40"/>
    <n v="20"/>
    <n v="82"/>
  </r>
  <r>
    <x v="1"/>
    <x v="2"/>
    <x v="5"/>
    <s v="шт."/>
    <m/>
    <n v="28"/>
    <n v="29"/>
    <n v="50"/>
    <n v="107"/>
  </r>
  <r>
    <x v="1"/>
    <x v="3"/>
    <x v="5"/>
    <s v="шт."/>
    <m/>
    <n v="60"/>
    <n v="25"/>
    <n v="15"/>
    <n v="100"/>
  </r>
  <r>
    <x v="1"/>
    <x v="4"/>
    <x v="5"/>
    <s v="шт."/>
    <m/>
    <n v="10"/>
    <n v="13"/>
    <n v="14"/>
    <n v="37"/>
  </r>
  <r>
    <x v="2"/>
    <x v="1"/>
    <x v="0"/>
    <s v="кг"/>
    <n v="121"/>
    <n v="0"/>
    <n v="32"/>
    <n v="2"/>
    <n v="34"/>
  </r>
  <r>
    <x v="2"/>
    <x v="1"/>
    <x v="1"/>
    <s v="кг"/>
    <n v="59"/>
    <n v="24.200000000000003"/>
    <n v="0"/>
    <n v="6"/>
    <n v="30.200000000000003"/>
  </r>
  <r>
    <x v="2"/>
    <x v="1"/>
    <x v="2"/>
    <s v="кг"/>
    <n v="58"/>
    <n v="44"/>
    <n v="40"/>
    <n v="20"/>
    <n v="104"/>
  </r>
  <r>
    <x v="2"/>
    <x v="1"/>
    <x v="3"/>
    <s v="кг"/>
    <n v="587"/>
    <n v="2.2000000000000002"/>
    <n v="8"/>
    <n v="0"/>
    <n v="10.199999999999999"/>
  </r>
  <r>
    <x v="2"/>
    <x v="1"/>
    <x v="4"/>
    <s v="кг"/>
    <n v="472"/>
    <n v="0"/>
    <n v="0"/>
    <n v="12"/>
    <n v="12"/>
  </r>
  <r>
    <x v="2"/>
    <x v="2"/>
    <x v="0"/>
    <s v="кг"/>
    <n v="121"/>
    <n v="0"/>
    <n v="23.200000000000003"/>
    <n v="5"/>
    <n v="28.200000000000003"/>
  </r>
  <r>
    <x v="2"/>
    <x v="2"/>
    <x v="1"/>
    <s v="кг"/>
    <n v="59"/>
    <n v="30.800000000000004"/>
    <n v="0"/>
    <n v="15"/>
    <n v="45.800000000000004"/>
  </r>
  <r>
    <x v="2"/>
    <x v="2"/>
    <x v="2"/>
    <s v="кг"/>
    <n v="58"/>
    <n v="56"/>
    <n v="29"/>
    <n v="50"/>
    <n v="135"/>
  </r>
  <r>
    <x v="2"/>
    <x v="2"/>
    <x v="3"/>
    <s v="кг"/>
    <n v="587"/>
    <n v="2.8000000000000003"/>
    <n v="5.8000000000000007"/>
    <n v="0"/>
    <n v="8.6000000000000014"/>
  </r>
  <r>
    <x v="2"/>
    <x v="2"/>
    <x v="4"/>
    <s v="кг"/>
    <n v="472"/>
    <n v="0"/>
    <n v="0"/>
    <n v="30"/>
    <n v="30"/>
  </r>
  <r>
    <x v="2"/>
    <x v="3"/>
    <x v="0"/>
    <s v="кг"/>
    <n v="121"/>
    <n v="0"/>
    <n v="20"/>
    <n v="1.5"/>
    <n v="21.5"/>
  </r>
  <r>
    <x v="2"/>
    <x v="3"/>
    <x v="1"/>
    <s v="кг"/>
    <n v="59"/>
    <n v="66"/>
    <n v="0"/>
    <n v="4.5"/>
    <n v="70.5"/>
  </r>
  <r>
    <x v="2"/>
    <x v="3"/>
    <x v="2"/>
    <s v="кг"/>
    <n v="58"/>
    <n v="120"/>
    <n v="25"/>
    <n v="15"/>
    <n v="160"/>
  </r>
  <r>
    <x v="2"/>
    <x v="3"/>
    <x v="3"/>
    <s v="кг"/>
    <n v="587"/>
    <n v="6"/>
    <n v="5"/>
    <n v="0"/>
    <n v="11"/>
  </r>
  <r>
    <x v="2"/>
    <x v="3"/>
    <x v="4"/>
    <s v="кг"/>
    <n v="472"/>
    <n v="0"/>
    <n v="0"/>
    <n v="9"/>
    <n v="9"/>
  </r>
  <r>
    <x v="2"/>
    <x v="4"/>
    <x v="0"/>
    <s v="кг"/>
    <n v="121"/>
    <n v="0"/>
    <n v="10.4"/>
    <n v="1.4000000000000001"/>
    <n v="11.8"/>
  </r>
  <r>
    <x v="2"/>
    <x v="4"/>
    <x v="1"/>
    <s v="кг"/>
    <n v="59"/>
    <n v="11"/>
    <n v="0"/>
    <n v="4.2"/>
    <n v="15.2"/>
  </r>
  <r>
    <x v="2"/>
    <x v="4"/>
    <x v="2"/>
    <s v="кг"/>
    <n v="58"/>
    <n v="20"/>
    <n v="13"/>
    <n v="14"/>
    <n v="47"/>
  </r>
  <r>
    <x v="2"/>
    <x v="4"/>
    <x v="3"/>
    <s v="кг"/>
    <n v="587"/>
    <n v="1"/>
    <n v="2.6"/>
    <n v="0"/>
    <n v="3.6"/>
  </r>
  <r>
    <x v="2"/>
    <x v="4"/>
    <x v="4"/>
    <s v="кг"/>
    <n v="472"/>
    <n v="0"/>
    <n v="0"/>
    <n v="8.4"/>
    <n v="8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9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K3:P10" firstHeaderRow="1" firstDataRow="2" firstDataCol="1" rowPageCount="1" colPageCount="1"/>
  <pivotFields count="9">
    <pivotField axis="axisPage" showAll="0">
      <items count="4">
        <item x="0"/>
        <item x="1"/>
        <item x="2"/>
        <item t="default"/>
      </items>
    </pivotField>
    <pivotField axis="axisCol" showAll="0">
      <items count="6">
        <item x="1"/>
        <item x="2"/>
        <item x="3"/>
        <item x="4"/>
        <item x="0"/>
        <item t="default"/>
      </items>
    </pivotField>
    <pivotField axis="axisRow" showAll="0">
      <items count="7">
        <item x="4"/>
        <item x="0"/>
        <item x="1"/>
        <item x="3"/>
        <item x="2"/>
        <item x="5"/>
        <item t="default"/>
      </items>
    </pivotField>
    <pivotField showAll="0"/>
    <pivotField showAll="0"/>
    <pivotField showAll="0"/>
    <pivotField showAll="0"/>
    <pivotField showAll="0"/>
    <pivotField dataField="1" showAll="0" defaultSubtota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item="2" hier="-1"/>
  </pageFields>
  <dataFields count="1">
    <dataField name="Сумма по полю ВСЕГО" fld="8" baseField="2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zoomScaleNormal="100" workbookViewId="0">
      <selection activeCell="E19" sqref="E19"/>
    </sheetView>
  </sheetViews>
  <sheetFormatPr defaultRowHeight="15" x14ac:dyDescent="0.25"/>
  <cols>
    <col min="2" max="2" width="18.28515625" customWidth="1"/>
    <col min="3" max="3" width="14.85546875" customWidth="1"/>
    <col min="4" max="4" width="15.42578125" customWidth="1"/>
    <col min="5" max="5" width="14.140625" customWidth="1"/>
    <col min="6" max="6" width="12.85546875" customWidth="1"/>
    <col min="7" max="7" width="14.7109375" customWidth="1"/>
    <col min="8" max="8" width="11.5703125" customWidth="1"/>
  </cols>
  <sheetData>
    <row r="2" spans="2:9" ht="18.75" x14ac:dyDescent="0.3">
      <c r="B2" s="11" t="s">
        <v>15</v>
      </c>
    </row>
    <row r="3" spans="2:9" ht="18.75" x14ac:dyDescent="0.3">
      <c r="B3" s="5"/>
    </row>
    <row r="4" spans="2:9" ht="18.75" x14ac:dyDescent="0.3">
      <c r="B4" s="4" t="s">
        <v>4</v>
      </c>
    </row>
    <row r="5" spans="2:9" x14ac:dyDescent="0.25">
      <c r="B5" s="7" t="s">
        <v>18</v>
      </c>
      <c r="C5" s="1" t="s">
        <v>14</v>
      </c>
      <c r="D5" s="7" t="s">
        <v>17</v>
      </c>
      <c r="E5" s="1" t="s">
        <v>0</v>
      </c>
      <c r="F5" s="1" t="s">
        <v>1</v>
      </c>
      <c r="G5" s="1" t="s">
        <v>2</v>
      </c>
      <c r="H5" s="1" t="s">
        <v>3</v>
      </c>
      <c r="I5" s="9" t="s">
        <v>19</v>
      </c>
    </row>
    <row r="6" spans="2:9" x14ac:dyDescent="0.25">
      <c r="B6" s="2" t="s">
        <v>9</v>
      </c>
      <c r="C6" s="8">
        <v>59</v>
      </c>
      <c r="D6" s="1" t="s">
        <v>16</v>
      </c>
      <c r="E6" s="3">
        <f ca="1">SUMPRODUCT(OFFSET(ПЛАН!$E$2:$G$2,MATCH(E$5,ПЛАН!$D$3:$D$6,0),0),OFFSET(НОРМЫ!$E$2:$G$2,MATCH($B6,НОРМЫ!$B$3:$B$7,0),0))</f>
        <v>30.200000000000003</v>
      </c>
      <c r="F6" s="3">
        <f ca="1">SUMPRODUCT(OFFSET(ПЛАН!$E$2:$G$2,MATCH(F$5,ПЛАН!$D$3:$D$6,0),0),OFFSET(НОРМЫ!$E$2:$G$2,MATCH($B6,НОРМЫ!$B$3:$B$7,0),0))</f>
        <v>45.800000000000004</v>
      </c>
      <c r="G6" s="3">
        <f ca="1">SUMPRODUCT(OFFSET(ПЛАН!$E$2:$G$2,MATCH(G$5,ПЛАН!$D$3:$D$6,0),0),OFFSET(НОРМЫ!$E$2:$G$2,MATCH($B6,НОРМЫ!$B$3:$B$7,0),0))</f>
        <v>70.5</v>
      </c>
      <c r="H6" s="3">
        <f ca="1">SUMPRODUCT(OFFSET(ПЛАН!$E$2:$G$2,MATCH(H$5,ПЛАН!$D$3:$D$6,0),0),OFFSET(НОРМЫ!$E$2:$G$2,MATCH($B6,НОРМЫ!$B$3:$B$7,0),0))</f>
        <v>15.2</v>
      </c>
    </row>
    <row r="7" spans="2:9" x14ac:dyDescent="0.25">
      <c r="B7" s="2" t="s">
        <v>8</v>
      </c>
      <c r="C7" s="8">
        <v>121</v>
      </c>
      <c r="D7" s="1" t="s">
        <v>16</v>
      </c>
      <c r="E7" s="3">
        <f ca="1">SUMPRODUCT(OFFSET(ПЛАН!$E$2:$G$2,MATCH(E$5,ПЛАН!$D$3:$D$6,0),0),OFFSET(НОРМЫ!$E$2:$G$2,MATCH($B7,НОРМЫ!$B$3:$B$7,0),0))</f>
        <v>34</v>
      </c>
      <c r="F7" s="3">
        <f ca="1">SUMPRODUCT(OFFSET(ПЛАН!$E$2:$G$2,MATCH(F$5,ПЛАН!$D$3:$D$6,0),0),OFFSET(НОРМЫ!$E$2:$G$2,MATCH($B7,НОРМЫ!$B$3:$B$7,0),0))</f>
        <v>28.200000000000003</v>
      </c>
      <c r="G7" s="3">
        <f ca="1">SUMPRODUCT(OFFSET(ПЛАН!$E$2:$G$2,MATCH(G$5,ПЛАН!$D$3:$D$6,0),0),OFFSET(НОРМЫ!$E$2:$G$2,MATCH($B7,НОРМЫ!$B$3:$B$7,0),0))</f>
        <v>21.5</v>
      </c>
      <c r="H7" s="3">
        <f ca="1">SUMPRODUCT(OFFSET(ПЛАН!$E$2:$G$2,MATCH(H$5,ПЛАН!$D$3:$D$6,0),0),OFFSET(НОРМЫ!$E$2:$G$2,MATCH($B7,НОРМЫ!$B$3:$B$7,0),0))</f>
        <v>11.8</v>
      </c>
    </row>
    <row r="8" spans="2:9" x14ac:dyDescent="0.25">
      <c r="B8" s="2" t="s">
        <v>13</v>
      </c>
      <c r="C8" s="8">
        <v>472</v>
      </c>
      <c r="D8" s="1" t="s">
        <v>16</v>
      </c>
      <c r="E8" s="3">
        <f ca="1">SUMPRODUCT(OFFSET(ПЛАН!$E$2:$G$2,MATCH(E$5,ПЛАН!$D$3:$D$6,0),0),OFFSET(НОРМЫ!$E$2:$G$2,MATCH($B8,НОРМЫ!$B$3:$B$7,0),0))</f>
        <v>12</v>
      </c>
      <c r="F8" s="3">
        <f ca="1">SUMPRODUCT(OFFSET(ПЛАН!$E$2:$G$2,MATCH(F$5,ПЛАН!$D$3:$D$6,0),0),OFFSET(НОРМЫ!$E$2:$G$2,MATCH($B8,НОРМЫ!$B$3:$B$7,0),0))</f>
        <v>30</v>
      </c>
      <c r="G8" s="3">
        <f ca="1">SUMPRODUCT(OFFSET(ПЛАН!$E$2:$G$2,MATCH(G$5,ПЛАН!$D$3:$D$6,0),0),OFFSET(НОРМЫ!$E$2:$G$2,MATCH($B8,НОРМЫ!$B$3:$B$7,0),0))</f>
        <v>9</v>
      </c>
      <c r="H8" s="3">
        <f ca="1">SUMPRODUCT(OFFSET(ПЛАН!$E$2:$G$2,MATCH(H$5,ПЛАН!$D$3:$D$6,0),0),OFFSET(НОРМЫ!$E$2:$G$2,MATCH($B8,НОРМЫ!$B$3:$B$7,0),0))</f>
        <v>8.4</v>
      </c>
    </row>
    <row r="9" spans="2:9" x14ac:dyDescent="0.25">
      <c r="B9" s="2" t="s">
        <v>11</v>
      </c>
      <c r="C9" s="8">
        <v>587</v>
      </c>
      <c r="D9" s="1" t="s">
        <v>16</v>
      </c>
      <c r="E9" s="3">
        <f ca="1">SUMPRODUCT(OFFSET(ПЛАН!$E$2:$G$2,MATCH(E$5,ПЛАН!$D$3:$D$6,0),0),OFFSET(НОРМЫ!$E$2:$G$2,MATCH($B9,НОРМЫ!$B$3:$B$7,0),0))</f>
        <v>10.199999999999999</v>
      </c>
      <c r="F9" s="3">
        <f ca="1">SUMPRODUCT(OFFSET(ПЛАН!$E$2:$G$2,MATCH(F$5,ПЛАН!$D$3:$D$6,0),0),OFFSET(НОРМЫ!$E$2:$G$2,MATCH($B9,НОРМЫ!$B$3:$B$7,0),0))</f>
        <v>8.6000000000000014</v>
      </c>
      <c r="G9" s="3">
        <f ca="1">SUMPRODUCT(OFFSET(ПЛАН!$E$2:$G$2,MATCH(G$5,ПЛАН!$D$3:$D$6,0),0),OFFSET(НОРМЫ!$E$2:$G$2,MATCH($B9,НОРМЫ!$B$3:$B$7,0),0))</f>
        <v>11</v>
      </c>
      <c r="H9" s="3">
        <f ca="1">SUMPRODUCT(OFFSET(ПЛАН!$E$2:$G$2,MATCH(H$5,ПЛАН!$D$3:$D$6,0),0),OFFSET(НОРМЫ!$E$2:$G$2,MATCH($B9,НОРМЫ!$B$3:$B$7,0),0))</f>
        <v>3.6</v>
      </c>
    </row>
    <row r="10" spans="2:9" x14ac:dyDescent="0.25">
      <c r="B10" s="2" t="s">
        <v>10</v>
      </c>
      <c r="C10" s="8">
        <v>58</v>
      </c>
      <c r="D10" s="1" t="s">
        <v>16</v>
      </c>
      <c r="E10" s="3">
        <f ca="1">SUMPRODUCT(OFFSET(ПЛАН!$E$2:$G$2,MATCH(E$5,ПЛАН!$D$3:$D$6,0),0),OFFSET(НОРМЫ!$E$2:$G$2,MATCH($B10,НОРМЫ!$B$3:$B$7,0),0))</f>
        <v>104</v>
      </c>
      <c r="F10" s="3">
        <f ca="1">SUMPRODUCT(OFFSET(ПЛАН!$E$2:$G$2,MATCH(F$5,ПЛАН!$D$3:$D$6,0),0),OFFSET(НОРМЫ!$E$2:$G$2,MATCH($B10,НОРМЫ!$B$3:$B$7,0),0))</f>
        <v>135</v>
      </c>
      <c r="G10" s="3">
        <f ca="1">SUMPRODUCT(OFFSET(ПЛАН!$E$2:$G$2,MATCH(G$5,ПЛАН!$D$3:$D$6,0),0),OFFSET(НОРМЫ!$E$2:$G$2,MATCH($B10,НОРМЫ!$B$3:$B$7,0),0))</f>
        <v>160</v>
      </c>
      <c r="H10" s="3">
        <f ca="1">SUMPRODUCT(OFFSET(ПЛАН!$E$2:$G$2,MATCH(H$5,ПЛАН!$D$3:$D$6,0),0),OFFSET(НОРМЫ!$E$2:$G$2,MATCH($B10,НОРМЫ!$B$3:$B$7,0),0))</f>
        <v>47</v>
      </c>
    </row>
    <row r="11" spans="2:9" x14ac:dyDescent="0.25">
      <c r="B11" s="10" t="s">
        <v>19</v>
      </c>
    </row>
  </sheetData>
  <phoneticPr fontId="2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6"/>
  <sheetViews>
    <sheetView workbookViewId="0">
      <selection activeCell="D2" sqref="D2:G6"/>
    </sheetView>
  </sheetViews>
  <sheetFormatPr defaultRowHeight="15" x14ac:dyDescent="0.25"/>
  <cols>
    <col min="5" max="5" width="12.7109375" customWidth="1"/>
    <col min="6" max="6" width="14.28515625" customWidth="1"/>
    <col min="7" max="7" width="14.140625" customWidth="1"/>
    <col min="8" max="8" width="12.5703125" customWidth="1"/>
    <col min="9" max="9" width="14" customWidth="1"/>
  </cols>
  <sheetData>
    <row r="2" spans="4:7" x14ac:dyDescent="0.25">
      <c r="D2" s="1"/>
      <c r="E2" s="1" t="s">
        <v>5</v>
      </c>
      <c r="F2" s="1" t="s">
        <v>6</v>
      </c>
      <c r="G2" s="1" t="s">
        <v>7</v>
      </c>
    </row>
    <row r="3" spans="4:7" x14ac:dyDescent="0.25">
      <c r="D3" s="7" t="s">
        <v>0</v>
      </c>
      <c r="E3" s="3">
        <v>22</v>
      </c>
      <c r="F3" s="3">
        <v>40</v>
      </c>
      <c r="G3" s="3">
        <v>20</v>
      </c>
    </row>
    <row r="4" spans="4:7" x14ac:dyDescent="0.25">
      <c r="D4" s="7" t="s">
        <v>1</v>
      </c>
      <c r="E4" s="3">
        <v>28</v>
      </c>
      <c r="F4" s="3">
        <v>29</v>
      </c>
      <c r="G4" s="3">
        <v>50</v>
      </c>
    </row>
    <row r="5" spans="4:7" x14ac:dyDescent="0.25">
      <c r="D5" s="7" t="s">
        <v>2</v>
      </c>
      <c r="E5" s="3">
        <v>60</v>
      </c>
      <c r="F5" s="3">
        <v>25</v>
      </c>
      <c r="G5" s="3">
        <v>15</v>
      </c>
    </row>
    <row r="6" spans="4:7" x14ac:dyDescent="0.25">
      <c r="D6" s="7" t="s">
        <v>3</v>
      </c>
      <c r="E6" s="3">
        <v>10</v>
      </c>
      <c r="F6" s="3">
        <v>13</v>
      </c>
      <c r="G6" s="3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sqref="A1:XFD1048576"/>
    </sheetView>
  </sheetViews>
  <sheetFormatPr defaultRowHeight="15" x14ac:dyDescent="0.25"/>
  <cols>
    <col min="1" max="1" width="16.5703125" customWidth="1"/>
    <col min="2" max="2" width="15.7109375" customWidth="1"/>
    <col min="4" max="4" width="12.28515625" customWidth="1"/>
    <col min="5" max="5" width="12.7109375" customWidth="1"/>
    <col min="6" max="6" width="12.5703125" customWidth="1"/>
    <col min="7" max="7" width="14.28515625" customWidth="1"/>
  </cols>
  <sheetData>
    <row r="2" spans="1:7" x14ac:dyDescent="0.25">
      <c r="B2" s="7" t="s">
        <v>18</v>
      </c>
      <c r="C2" s="6"/>
      <c r="D2" s="1" t="s">
        <v>14</v>
      </c>
      <c r="E2" s="1" t="str">
        <f>ПЛАН!E2</f>
        <v>хлеб белый</v>
      </c>
      <c r="F2" s="1" t="str">
        <f>ПЛАН!F2</f>
        <v>хлеб черный</v>
      </c>
      <c r="G2" s="1" t="str">
        <f>ПЛАН!G2</f>
        <v>булка с маком</v>
      </c>
    </row>
    <row r="3" spans="1:7" x14ac:dyDescent="0.25">
      <c r="A3" t="s">
        <v>20</v>
      </c>
      <c r="B3" s="2" t="s">
        <v>8</v>
      </c>
      <c r="C3" s="1" t="s">
        <v>12</v>
      </c>
      <c r="D3" s="8">
        <v>121</v>
      </c>
      <c r="E3" s="3">
        <v>0</v>
      </c>
      <c r="F3" s="3">
        <v>0.8</v>
      </c>
      <c r="G3" s="3">
        <v>0.1</v>
      </c>
    </row>
    <row r="4" spans="1:7" x14ac:dyDescent="0.25">
      <c r="A4" t="s">
        <v>20</v>
      </c>
      <c r="B4" s="2" t="s">
        <v>9</v>
      </c>
      <c r="C4" s="1" t="s">
        <v>12</v>
      </c>
      <c r="D4" s="8">
        <v>59</v>
      </c>
      <c r="E4" s="3">
        <v>1.1000000000000001</v>
      </c>
      <c r="F4" s="3">
        <v>0</v>
      </c>
      <c r="G4" s="3">
        <v>0.3</v>
      </c>
    </row>
    <row r="5" spans="1:7" x14ac:dyDescent="0.25">
      <c r="A5" t="s">
        <v>20</v>
      </c>
      <c r="B5" s="2" t="s">
        <v>10</v>
      </c>
      <c r="C5" s="1" t="s">
        <v>12</v>
      </c>
      <c r="D5" s="8">
        <v>58</v>
      </c>
      <c r="E5" s="3">
        <v>2</v>
      </c>
      <c r="F5" s="3">
        <v>1</v>
      </c>
      <c r="G5" s="3">
        <v>1</v>
      </c>
    </row>
    <row r="6" spans="1:7" x14ac:dyDescent="0.25">
      <c r="A6" t="s">
        <v>20</v>
      </c>
      <c r="B6" s="2" t="s">
        <v>11</v>
      </c>
      <c r="C6" s="1" t="s">
        <v>12</v>
      </c>
      <c r="D6" s="8">
        <v>587</v>
      </c>
      <c r="E6" s="3">
        <v>0.1</v>
      </c>
      <c r="F6" s="3">
        <v>0.2</v>
      </c>
      <c r="G6" s="3">
        <v>0</v>
      </c>
    </row>
    <row r="7" spans="1:7" x14ac:dyDescent="0.25">
      <c r="A7" t="s">
        <v>20</v>
      </c>
      <c r="B7" s="2" t="s">
        <v>13</v>
      </c>
      <c r="C7" s="1" t="s">
        <v>12</v>
      </c>
      <c r="D7" s="8">
        <v>472</v>
      </c>
      <c r="E7" s="3">
        <v>0</v>
      </c>
      <c r="F7" s="3">
        <v>0</v>
      </c>
      <c r="G7" s="3">
        <v>0.6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K14" sqref="K13:K14"/>
    </sheetView>
  </sheetViews>
  <sheetFormatPr defaultRowHeight="15" outlineLevelRow="1" x14ac:dyDescent="0.25"/>
  <cols>
    <col min="1" max="1" width="12.7109375" bestFit="1" customWidth="1"/>
    <col min="2" max="2" width="8.7109375" style="12" bestFit="1" customWidth="1"/>
    <col min="3" max="3" width="15.7109375" customWidth="1"/>
    <col min="5" max="5" width="12.28515625" customWidth="1"/>
    <col min="6" max="9" width="17" customWidth="1"/>
    <col min="11" max="11" width="21.85546875" customWidth="1"/>
    <col min="12" max="12" width="20.85546875" customWidth="1"/>
    <col min="13" max="13" width="8.85546875" customWidth="1"/>
    <col min="14" max="14" width="5.5703125" customWidth="1"/>
    <col min="15" max="15" width="7.5703125" customWidth="1"/>
    <col min="16" max="16" width="11.85546875" customWidth="1"/>
    <col min="17" max="17" width="11.85546875" bestFit="1" customWidth="1"/>
  </cols>
  <sheetData>
    <row r="1" spans="1:16" x14ac:dyDescent="0.25">
      <c r="K1" s="24" t="s">
        <v>22</v>
      </c>
      <c r="L1" t="s">
        <v>26</v>
      </c>
    </row>
    <row r="2" spans="1:16" x14ac:dyDescent="0.25">
      <c r="A2" s="21" t="s">
        <v>22</v>
      </c>
      <c r="B2" s="22" t="s">
        <v>23</v>
      </c>
      <c r="C2" s="23" t="s">
        <v>18</v>
      </c>
      <c r="D2" s="21" t="s">
        <v>25</v>
      </c>
      <c r="E2" s="23" t="s">
        <v>14</v>
      </c>
      <c r="F2" s="23" t="str">
        <f>ПЛАН!E2</f>
        <v>хлеб белый</v>
      </c>
      <c r="G2" s="23" t="str">
        <f>ПЛАН!F2</f>
        <v>хлеб черный</v>
      </c>
      <c r="H2" s="23" t="str">
        <f>ПЛАН!G2</f>
        <v>булка с маком</v>
      </c>
      <c r="I2" s="23" t="s">
        <v>30</v>
      </c>
    </row>
    <row r="3" spans="1:16" outlineLevel="1" x14ac:dyDescent="0.25">
      <c r="A3" s="6" t="s">
        <v>20</v>
      </c>
      <c r="B3" s="13"/>
      <c r="C3" s="6" t="s">
        <v>8</v>
      </c>
      <c r="D3" s="7" t="s">
        <v>12</v>
      </c>
      <c r="E3" s="8">
        <v>121</v>
      </c>
      <c r="F3" s="7">
        <v>0</v>
      </c>
      <c r="G3" s="7">
        <v>0.8</v>
      </c>
      <c r="H3" s="7">
        <v>0.1</v>
      </c>
      <c r="I3" s="7"/>
      <c r="K3" s="24" t="s">
        <v>31</v>
      </c>
      <c r="L3" s="24" t="s">
        <v>29</v>
      </c>
    </row>
    <row r="4" spans="1:16" outlineLevel="1" x14ac:dyDescent="0.25">
      <c r="A4" s="6" t="s">
        <v>20</v>
      </c>
      <c r="B4" s="13"/>
      <c r="C4" s="6" t="s">
        <v>9</v>
      </c>
      <c r="D4" s="7" t="s">
        <v>12</v>
      </c>
      <c r="E4" s="8">
        <v>59</v>
      </c>
      <c r="F4" s="7">
        <v>1.1000000000000001</v>
      </c>
      <c r="G4" s="7">
        <v>0</v>
      </c>
      <c r="H4" s="7">
        <v>0.3</v>
      </c>
      <c r="I4" s="7"/>
      <c r="K4" s="24" t="s">
        <v>27</v>
      </c>
      <c r="L4" t="s">
        <v>0</v>
      </c>
      <c r="M4" t="s">
        <v>1</v>
      </c>
      <c r="N4" t="s">
        <v>2</v>
      </c>
      <c r="O4" t="s">
        <v>3</v>
      </c>
      <c r="P4" t="s">
        <v>28</v>
      </c>
    </row>
    <row r="5" spans="1:16" outlineLevel="1" x14ac:dyDescent="0.25">
      <c r="A5" s="6" t="s">
        <v>20</v>
      </c>
      <c r="B5" s="13"/>
      <c r="C5" s="6" t="s">
        <v>10</v>
      </c>
      <c r="D5" s="7" t="s">
        <v>12</v>
      </c>
      <c r="E5" s="8">
        <v>58</v>
      </c>
      <c r="F5" s="7">
        <v>2</v>
      </c>
      <c r="G5" s="7">
        <v>1</v>
      </c>
      <c r="H5" s="7">
        <v>1</v>
      </c>
      <c r="I5" s="7"/>
      <c r="K5" s="12" t="s">
        <v>13</v>
      </c>
      <c r="L5" s="25">
        <v>12</v>
      </c>
      <c r="M5" s="25">
        <v>30</v>
      </c>
      <c r="N5" s="25">
        <v>9</v>
      </c>
      <c r="O5" s="25">
        <v>8.4</v>
      </c>
      <c r="P5" s="25">
        <v>59.4</v>
      </c>
    </row>
    <row r="6" spans="1:16" outlineLevel="1" x14ac:dyDescent="0.25">
      <c r="A6" s="6" t="s">
        <v>20</v>
      </c>
      <c r="B6" s="13"/>
      <c r="C6" s="6" t="s">
        <v>11</v>
      </c>
      <c r="D6" s="7" t="s">
        <v>12</v>
      </c>
      <c r="E6" s="8">
        <v>587</v>
      </c>
      <c r="F6" s="7">
        <v>0.1</v>
      </c>
      <c r="G6" s="7">
        <v>0.2</v>
      </c>
      <c r="H6" s="7">
        <v>0</v>
      </c>
      <c r="I6" s="7"/>
      <c r="K6" s="12" t="s">
        <v>8</v>
      </c>
      <c r="L6" s="25">
        <v>34</v>
      </c>
      <c r="M6" s="25">
        <v>28.200000000000003</v>
      </c>
      <c r="N6" s="25">
        <v>21.5</v>
      </c>
      <c r="O6" s="25">
        <v>11.8</v>
      </c>
      <c r="P6" s="25">
        <v>95.5</v>
      </c>
    </row>
    <row r="7" spans="1:16" outlineLevel="1" x14ac:dyDescent="0.25">
      <c r="A7" s="6" t="s">
        <v>20</v>
      </c>
      <c r="B7" s="13"/>
      <c r="C7" s="6" t="s">
        <v>13</v>
      </c>
      <c r="D7" s="7" t="s">
        <v>12</v>
      </c>
      <c r="E7" s="8">
        <v>472</v>
      </c>
      <c r="F7" s="7">
        <v>0</v>
      </c>
      <c r="G7" s="7">
        <v>0</v>
      </c>
      <c r="H7" s="7">
        <v>0.6</v>
      </c>
      <c r="I7" s="7"/>
      <c r="K7" s="12" t="s">
        <v>9</v>
      </c>
      <c r="L7" s="25">
        <v>30.200000000000003</v>
      </c>
      <c r="M7" s="25">
        <v>45.800000000000004</v>
      </c>
      <c r="N7" s="25">
        <v>70.5</v>
      </c>
      <c r="O7" s="25">
        <v>15.2</v>
      </c>
      <c r="P7" s="25">
        <v>161.69999999999999</v>
      </c>
    </row>
    <row r="8" spans="1:16" x14ac:dyDescent="0.25">
      <c r="A8" s="16" t="s">
        <v>21</v>
      </c>
      <c r="B8" s="14" t="s">
        <v>0</v>
      </c>
      <c r="C8" s="16"/>
      <c r="D8" s="15" t="s">
        <v>24</v>
      </c>
      <c r="E8" s="16"/>
      <c r="F8" s="15">
        <v>22</v>
      </c>
      <c r="G8" s="15">
        <v>40</v>
      </c>
      <c r="H8" s="15">
        <v>20</v>
      </c>
      <c r="I8" s="15">
        <f>SUM(F8:H8)</f>
        <v>82</v>
      </c>
      <c r="K8" s="12" t="s">
        <v>11</v>
      </c>
      <c r="L8" s="25">
        <v>10.199999999999999</v>
      </c>
      <c r="M8" s="25">
        <v>8.6000000000000014</v>
      </c>
      <c r="N8" s="25">
        <v>11</v>
      </c>
      <c r="O8" s="25">
        <v>3.6</v>
      </c>
      <c r="P8" s="25">
        <v>33.4</v>
      </c>
    </row>
    <row r="9" spans="1:16" x14ac:dyDescent="0.25">
      <c r="A9" s="16" t="s">
        <v>21</v>
      </c>
      <c r="B9" s="14" t="s">
        <v>1</v>
      </c>
      <c r="C9" s="16"/>
      <c r="D9" s="15" t="s">
        <v>24</v>
      </c>
      <c r="E9" s="16"/>
      <c r="F9" s="15">
        <v>28</v>
      </c>
      <c r="G9" s="15">
        <v>29</v>
      </c>
      <c r="H9" s="15">
        <v>50</v>
      </c>
      <c r="I9" s="15">
        <f t="shared" ref="I9:I31" si="0">SUM(F9:H9)</f>
        <v>107</v>
      </c>
      <c r="K9" s="12" t="s">
        <v>10</v>
      </c>
      <c r="L9" s="25">
        <v>104</v>
      </c>
      <c r="M9" s="25">
        <v>135</v>
      </c>
      <c r="N9" s="25">
        <v>160</v>
      </c>
      <c r="O9" s="25">
        <v>47</v>
      </c>
      <c r="P9" s="25">
        <v>446</v>
      </c>
    </row>
    <row r="10" spans="1:16" x14ac:dyDescent="0.25">
      <c r="A10" s="16" t="s">
        <v>21</v>
      </c>
      <c r="B10" s="14" t="s">
        <v>2</v>
      </c>
      <c r="C10" s="16"/>
      <c r="D10" s="15" t="s">
        <v>24</v>
      </c>
      <c r="E10" s="16"/>
      <c r="F10" s="15">
        <v>60</v>
      </c>
      <c r="G10" s="15">
        <v>25</v>
      </c>
      <c r="H10" s="15">
        <v>15</v>
      </c>
      <c r="I10" s="15">
        <f t="shared" si="0"/>
        <v>100</v>
      </c>
      <c r="K10" s="12" t="s">
        <v>28</v>
      </c>
      <c r="L10" s="25">
        <v>190.4</v>
      </c>
      <c r="M10" s="25">
        <v>247.6</v>
      </c>
      <c r="N10" s="25">
        <v>272</v>
      </c>
      <c r="O10" s="25">
        <v>86</v>
      </c>
      <c r="P10" s="25">
        <v>796</v>
      </c>
    </row>
    <row r="11" spans="1:16" x14ac:dyDescent="0.25">
      <c r="A11" s="16" t="s">
        <v>21</v>
      </c>
      <c r="B11" s="14" t="s">
        <v>3</v>
      </c>
      <c r="C11" s="16"/>
      <c r="D11" s="15" t="s">
        <v>24</v>
      </c>
      <c r="E11" s="16"/>
      <c r="F11" s="15">
        <v>10</v>
      </c>
      <c r="G11" s="15">
        <v>13</v>
      </c>
      <c r="H11" s="15">
        <v>14</v>
      </c>
      <c r="I11" s="15">
        <f t="shared" si="0"/>
        <v>37</v>
      </c>
    </row>
    <row r="12" spans="1:16" x14ac:dyDescent="0.25">
      <c r="A12" s="17" t="s">
        <v>26</v>
      </c>
      <c r="B12" s="18" t="s">
        <v>0</v>
      </c>
      <c r="C12" s="17" t="s">
        <v>8</v>
      </c>
      <c r="D12" s="19" t="s">
        <v>16</v>
      </c>
      <c r="E12" s="20">
        <v>121</v>
      </c>
      <c r="F12" s="19">
        <f>VLOOKUP($C12,$C$3:$H$7,COLUMN()-2,0)*VLOOKUP($B12,$B$8:$H$11,COLUMN()-1,0)</f>
        <v>0</v>
      </c>
      <c r="G12" s="19">
        <f t="shared" ref="G12:H27" si="1">VLOOKUP($C12,$C$3:$H$7,COLUMN()-2,0)*VLOOKUP($B12,$B$8:$H$11,COLUMN()-1,0)</f>
        <v>32</v>
      </c>
      <c r="H12" s="19">
        <f t="shared" si="1"/>
        <v>2</v>
      </c>
      <c r="I12" s="19">
        <f t="shared" si="0"/>
        <v>34</v>
      </c>
    </row>
    <row r="13" spans="1:16" x14ac:dyDescent="0.25">
      <c r="A13" s="17" t="s">
        <v>26</v>
      </c>
      <c r="B13" s="18" t="s">
        <v>0</v>
      </c>
      <c r="C13" s="17" t="s">
        <v>9</v>
      </c>
      <c r="D13" s="19" t="s">
        <v>16</v>
      </c>
      <c r="E13" s="20">
        <v>59</v>
      </c>
      <c r="F13" s="19">
        <f t="shared" ref="F13:H28" si="2">VLOOKUP($C13,$C$3:$H$7,COLUMN()-2,0)*VLOOKUP($B13,$B$8:$H$11,COLUMN()-1,0)</f>
        <v>24.200000000000003</v>
      </c>
      <c r="G13" s="19">
        <f t="shared" si="1"/>
        <v>0</v>
      </c>
      <c r="H13" s="19">
        <f t="shared" si="1"/>
        <v>6</v>
      </c>
      <c r="I13" s="19">
        <f t="shared" si="0"/>
        <v>30.200000000000003</v>
      </c>
    </row>
    <row r="14" spans="1:16" x14ac:dyDescent="0.25">
      <c r="A14" s="17" t="s">
        <v>26</v>
      </c>
      <c r="B14" s="18" t="s">
        <v>0</v>
      </c>
      <c r="C14" s="17" t="s">
        <v>10</v>
      </c>
      <c r="D14" s="19" t="s">
        <v>16</v>
      </c>
      <c r="E14" s="20">
        <v>58</v>
      </c>
      <c r="F14" s="19">
        <f t="shared" si="2"/>
        <v>44</v>
      </c>
      <c r="G14" s="19">
        <f t="shared" si="1"/>
        <v>40</v>
      </c>
      <c r="H14" s="19">
        <f t="shared" si="1"/>
        <v>20</v>
      </c>
      <c r="I14" s="19">
        <f t="shared" si="0"/>
        <v>104</v>
      </c>
    </row>
    <row r="15" spans="1:16" x14ac:dyDescent="0.25">
      <c r="A15" s="17" t="s">
        <v>26</v>
      </c>
      <c r="B15" s="18" t="s">
        <v>0</v>
      </c>
      <c r="C15" s="17" t="s">
        <v>11</v>
      </c>
      <c r="D15" s="19" t="s">
        <v>16</v>
      </c>
      <c r="E15" s="20">
        <v>587</v>
      </c>
      <c r="F15" s="19">
        <f t="shared" si="2"/>
        <v>2.2000000000000002</v>
      </c>
      <c r="G15" s="19">
        <f t="shared" si="1"/>
        <v>8</v>
      </c>
      <c r="H15" s="19">
        <f t="shared" si="1"/>
        <v>0</v>
      </c>
      <c r="I15" s="19">
        <f t="shared" si="0"/>
        <v>10.199999999999999</v>
      </c>
    </row>
    <row r="16" spans="1:16" x14ac:dyDescent="0.25">
      <c r="A16" s="17" t="s">
        <v>26</v>
      </c>
      <c r="B16" s="18" t="s">
        <v>0</v>
      </c>
      <c r="C16" s="17" t="s">
        <v>13</v>
      </c>
      <c r="D16" s="19" t="s">
        <v>16</v>
      </c>
      <c r="E16" s="20">
        <v>472</v>
      </c>
      <c r="F16" s="19">
        <f t="shared" si="2"/>
        <v>0</v>
      </c>
      <c r="G16" s="19">
        <f t="shared" si="1"/>
        <v>0</v>
      </c>
      <c r="H16" s="19">
        <f t="shared" si="1"/>
        <v>12</v>
      </c>
      <c r="I16" s="19">
        <f t="shared" si="0"/>
        <v>12</v>
      </c>
    </row>
    <row r="17" spans="1:9" x14ac:dyDescent="0.25">
      <c r="A17" s="17" t="s">
        <v>26</v>
      </c>
      <c r="B17" s="18" t="s">
        <v>1</v>
      </c>
      <c r="C17" s="17" t="s">
        <v>8</v>
      </c>
      <c r="D17" s="19" t="s">
        <v>16</v>
      </c>
      <c r="E17" s="20">
        <v>121</v>
      </c>
      <c r="F17" s="19">
        <f t="shared" si="2"/>
        <v>0</v>
      </c>
      <c r="G17" s="19">
        <f t="shared" si="1"/>
        <v>23.200000000000003</v>
      </c>
      <c r="H17" s="19">
        <f t="shared" si="1"/>
        <v>5</v>
      </c>
      <c r="I17" s="19">
        <f t="shared" si="0"/>
        <v>28.200000000000003</v>
      </c>
    </row>
    <row r="18" spans="1:9" x14ac:dyDescent="0.25">
      <c r="A18" s="17" t="s">
        <v>26</v>
      </c>
      <c r="B18" s="18" t="s">
        <v>1</v>
      </c>
      <c r="C18" s="17" t="s">
        <v>9</v>
      </c>
      <c r="D18" s="19" t="s">
        <v>16</v>
      </c>
      <c r="E18" s="20">
        <v>59</v>
      </c>
      <c r="F18" s="19">
        <f t="shared" si="2"/>
        <v>30.800000000000004</v>
      </c>
      <c r="G18" s="19">
        <f t="shared" si="1"/>
        <v>0</v>
      </c>
      <c r="H18" s="19">
        <f t="shared" si="1"/>
        <v>15</v>
      </c>
      <c r="I18" s="19">
        <f t="shared" si="0"/>
        <v>45.800000000000004</v>
      </c>
    </row>
    <row r="19" spans="1:9" x14ac:dyDescent="0.25">
      <c r="A19" s="17" t="s">
        <v>26</v>
      </c>
      <c r="B19" s="18" t="s">
        <v>1</v>
      </c>
      <c r="C19" s="17" t="s">
        <v>10</v>
      </c>
      <c r="D19" s="19" t="s">
        <v>16</v>
      </c>
      <c r="E19" s="20">
        <v>58</v>
      </c>
      <c r="F19" s="19">
        <f t="shared" si="2"/>
        <v>56</v>
      </c>
      <c r="G19" s="19">
        <f t="shared" si="1"/>
        <v>29</v>
      </c>
      <c r="H19" s="19">
        <f t="shared" si="1"/>
        <v>50</v>
      </c>
      <c r="I19" s="19">
        <f t="shared" si="0"/>
        <v>135</v>
      </c>
    </row>
    <row r="20" spans="1:9" x14ac:dyDescent="0.25">
      <c r="A20" s="17" t="s">
        <v>26</v>
      </c>
      <c r="B20" s="18" t="s">
        <v>1</v>
      </c>
      <c r="C20" s="17" t="s">
        <v>11</v>
      </c>
      <c r="D20" s="19" t="s">
        <v>16</v>
      </c>
      <c r="E20" s="20">
        <v>587</v>
      </c>
      <c r="F20" s="19">
        <f t="shared" si="2"/>
        <v>2.8000000000000003</v>
      </c>
      <c r="G20" s="19">
        <f t="shared" si="1"/>
        <v>5.8000000000000007</v>
      </c>
      <c r="H20" s="19">
        <f t="shared" si="1"/>
        <v>0</v>
      </c>
      <c r="I20" s="19">
        <f t="shared" si="0"/>
        <v>8.6000000000000014</v>
      </c>
    </row>
    <row r="21" spans="1:9" x14ac:dyDescent="0.25">
      <c r="A21" s="17" t="s">
        <v>26</v>
      </c>
      <c r="B21" s="18" t="s">
        <v>1</v>
      </c>
      <c r="C21" s="17" t="s">
        <v>13</v>
      </c>
      <c r="D21" s="19" t="s">
        <v>16</v>
      </c>
      <c r="E21" s="20">
        <v>472</v>
      </c>
      <c r="F21" s="19">
        <f t="shared" si="2"/>
        <v>0</v>
      </c>
      <c r="G21" s="19">
        <f t="shared" si="1"/>
        <v>0</v>
      </c>
      <c r="H21" s="19">
        <f t="shared" si="1"/>
        <v>30</v>
      </c>
      <c r="I21" s="19">
        <f t="shared" si="0"/>
        <v>30</v>
      </c>
    </row>
    <row r="22" spans="1:9" x14ac:dyDescent="0.25">
      <c r="A22" s="17" t="s">
        <v>26</v>
      </c>
      <c r="B22" s="18" t="s">
        <v>2</v>
      </c>
      <c r="C22" s="17" t="s">
        <v>8</v>
      </c>
      <c r="D22" s="19" t="s">
        <v>16</v>
      </c>
      <c r="E22" s="20">
        <v>121</v>
      </c>
      <c r="F22" s="19">
        <f t="shared" si="2"/>
        <v>0</v>
      </c>
      <c r="G22" s="19">
        <f t="shared" si="1"/>
        <v>20</v>
      </c>
      <c r="H22" s="19">
        <f t="shared" si="1"/>
        <v>1.5</v>
      </c>
      <c r="I22" s="19">
        <f t="shared" si="0"/>
        <v>21.5</v>
      </c>
    </row>
    <row r="23" spans="1:9" x14ac:dyDescent="0.25">
      <c r="A23" s="17" t="s">
        <v>26</v>
      </c>
      <c r="B23" s="18" t="s">
        <v>2</v>
      </c>
      <c r="C23" s="17" t="s">
        <v>9</v>
      </c>
      <c r="D23" s="19" t="s">
        <v>16</v>
      </c>
      <c r="E23" s="20">
        <v>59</v>
      </c>
      <c r="F23" s="19">
        <f t="shared" si="2"/>
        <v>66</v>
      </c>
      <c r="G23" s="19">
        <f t="shared" si="1"/>
        <v>0</v>
      </c>
      <c r="H23" s="19">
        <f t="shared" si="1"/>
        <v>4.5</v>
      </c>
      <c r="I23" s="19">
        <f t="shared" si="0"/>
        <v>70.5</v>
      </c>
    </row>
    <row r="24" spans="1:9" x14ac:dyDescent="0.25">
      <c r="A24" s="17" t="s">
        <v>26</v>
      </c>
      <c r="B24" s="18" t="s">
        <v>2</v>
      </c>
      <c r="C24" s="17" t="s">
        <v>10</v>
      </c>
      <c r="D24" s="19" t="s">
        <v>16</v>
      </c>
      <c r="E24" s="20">
        <v>58</v>
      </c>
      <c r="F24" s="19">
        <f t="shared" si="2"/>
        <v>120</v>
      </c>
      <c r="G24" s="19">
        <f t="shared" si="1"/>
        <v>25</v>
      </c>
      <c r="H24" s="19">
        <f t="shared" si="1"/>
        <v>15</v>
      </c>
      <c r="I24" s="19">
        <f t="shared" si="0"/>
        <v>160</v>
      </c>
    </row>
    <row r="25" spans="1:9" x14ac:dyDescent="0.25">
      <c r="A25" s="17" t="s">
        <v>26</v>
      </c>
      <c r="B25" s="18" t="s">
        <v>2</v>
      </c>
      <c r="C25" s="17" t="s">
        <v>11</v>
      </c>
      <c r="D25" s="19" t="s">
        <v>16</v>
      </c>
      <c r="E25" s="20">
        <v>587</v>
      </c>
      <c r="F25" s="19">
        <f t="shared" si="2"/>
        <v>6</v>
      </c>
      <c r="G25" s="19">
        <f t="shared" si="1"/>
        <v>5</v>
      </c>
      <c r="H25" s="19">
        <f t="shared" si="1"/>
        <v>0</v>
      </c>
      <c r="I25" s="19">
        <f t="shared" si="0"/>
        <v>11</v>
      </c>
    </row>
    <row r="26" spans="1:9" x14ac:dyDescent="0.25">
      <c r="A26" s="17" t="s">
        <v>26</v>
      </c>
      <c r="B26" s="18" t="s">
        <v>2</v>
      </c>
      <c r="C26" s="17" t="s">
        <v>13</v>
      </c>
      <c r="D26" s="19" t="s">
        <v>16</v>
      </c>
      <c r="E26" s="20">
        <v>472</v>
      </c>
      <c r="F26" s="19">
        <f t="shared" si="2"/>
        <v>0</v>
      </c>
      <c r="G26" s="19">
        <f t="shared" si="1"/>
        <v>0</v>
      </c>
      <c r="H26" s="19">
        <f t="shared" si="1"/>
        <v>9</v>
      </c>
      <c r="I26" s="19">
        <f t="shared" si="0"/>
        <v>9</v>
      </c>
    </row>
    <row r="27" spans="1:9" x14ac:dyDescent="0.25">
      <c r="A27" s="17" t="s">
        <v>26</v>
      </c>
      <c r="B27" s="18" t="s">
        <v>3</v>
      </c>
      <c r="C27" s="17" t="s">
        <v>8</v>
      </c>
      <c r="D27" s="19" t="s">
        <v>16</v>
      </c>
      <c r="E27" s="20">
        <v>121</v>
      </c>
      <c r="F27" s="19">
        <f t="shared" si="2"/>
        <v>0</v>
      </c>
      <c r="G27" s="19">
        <f t="shared" si="1"/>
        <v>10.4</v>
      </c>
      <c r="H27" s="19">
        <f t="shared" si="1"/>
        <v>1.4000000000000001</v>
      </c>
      <c r="I27" s="19">
        <f t="shared" si="0"/>
        <v>11.8</v>
      </c>
    </row>
    <row r="28" spans="1:9" x14ac:dyDescent="0.25">
      <c r="A28" s="17" t="s">
        <v>26</v>
      </c>
      <c r="B28" s="18" t="s">
        <v>3</v>
      </c>
      <c r="C28" s="17" t="s">
        <v>9</v>
      </c>
      <c r="D28" s="19" t="s">
        <v>16</v>
      </c>
      <c r="E28" s="20">
        <v>59</v>
      </c>
      <c r="F28" s="19">
        <f t="shared" si="2"/>
        <v>11</v>
      </c>
      <c r="G28" s="19">
        <f t="shared" si="2"/>
        <v>0</v>
      </c>
      <c r="H28" s="19">
        <f t="shared" si="2"/>
        <v>4.2</v>
      </c>
      <c r="I28" s="19">
        <f t="shared" si="0"/>
        <v>15.2</v>
      </c>
    </row>
    <row r="29" spans="1:9" x14ac:dyDescent="0.25">
      <c r="A29" s="17" t="s">
        <v>26</v>
      </c>
      <c r="B29" s="18" t="s">
        <v>3</v>
      </c>
      <c r="C29" s="17" t="s">
        <v>10</v>
      </c>
      <c r="D29" s="19" t="s">
        <v>16</v>
      </c>
      <c r="E29" s="20">
        <v>58</v>
      </c>
      <c r="F29" s="19">
        <f t="shared" ref="F29:H31" si="3">VLOOKUP($C29,$C$3:$H$7,COLUMN()-2,0)*VLOOKUP($B29,$B$8:$H$11,COLUMN()-1,0)</f>
        <v>20</v>
      </c>
      <c r="G29" s="19">
        <f t="shared" si="3"/>
        <v>13</v>
      </c>
      <c r="H29" s="19">
        <f t="shared" si="3"/>
        <v>14</v>
      </c>
      <c r="I29" s="19">
        <f t="shared" si="0"/>
        <v>47</v>
      </c>
    </row>
    <row r="30" spans="1:9" x14ac:dyDescent="0.25">
      <c r="A30" s="17" t="s">
        <v>26</v>
      </c>
      <c r="B30" s="18" t="s">
        <v>3</v>
      </c>
      <c r="C30" s="17" t="s">
        <v>11</v>
      </c>
      <c r="D30" s="19" t="s">
        <v>16</v>
      </c>
      <c r="E30" s="20">
        <v>587</v>
      </c>
      <c r="F30" s="19">
        <f t="shared" si="3"/>
        <v>1</v>
      </c>
      <c r="G30" s="19">
        <f t="shared" si="3"/>
        <v>2.6</v>
      </c>
      <c r="H30" s="19">
        <f t="shared" si="3"/>
        <v>0</v>
      </c>
      <c r="I30" s="19">
        <f t="shared" si="0"/>
        <v>3.6</v>
      </c>
    </row>
    <row r="31" spans="1:9" x14ac:dyDescent="0.25">
      <c r="A31" s="17" t="s">
        <v>26</v>
      </c>
      <c r="B31" s="18" t="s">
        <v>3</v>
      </c>
      <c r="C31" s="17" t="s">
        <v>13</v>
      </c>
      <c r="D31" s="19" t="s">
        <v>16</v>
      </c>
      <c r="E31" s="20">
        <v>472</v>
      </c>
      <c r="F31" s="19">
        <f t="shared" si="3"/>
        <v>0</v>
      </c>
      <c r="G31" s="19">
        <f t="shared" si="3"/>
        <v>0</v>
      </c>
      <c r="H31" s="19">
        <f t="shared" si="3"/>
        <v>8.4</v>
      </c>
      <c r="I31" s="19">
        <f t="shared" si="0"/>
        <v>8.4</v>
      </c>
    </row>
  </sheetData>
  <autoFilter ref="A2:I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ПОТРЕБНОСТЬ</vt:lpstr>
      <vt:lpstr>ПЛАН</vt:lpstr>
      <vt:lpstr>НОРМЫ</vt:lpstr>
      <vt:lpstr>ВАРИАНТ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Dogovors</dc:creator>
  <cp:lastModifiedBy>Ахтямов Руслан Сальманович</cp:lastModifiedBy>
  <cp:lastPrinted>2014-05-22T12:37:51Z</cp:lastPrinted>
  <dcterms:created xsi:type="dcterms:W3CDTF">2014-05-19T08:29:15Z</dcterms:created>
  <dcterms:modified xsi:type="dcterms:W3CDTF">2014-05-23T06:40:40Z</dcterms:modified>
</cp:coreProperties>
</file>