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894" firstSheet="2" activeTab="5"/>
  </bookViews>
  <sheets>
    <sheet name="Шаг 1 Акция (Кол-во SKU)" sheetId="1" r:id="rId1"/>
    <sheet name="Шаг 2 Акция (Кол-во SKU из MML)" sheetId="2" r:id="rId2"/>
    <sheet name="Шаг 3 Отчет" sheetId="5" r:id="rId3"/>
    <sheet name="Шаг 4 Сводная под Базу" sheetId="6" r:id="rId4"/>
    <sheet name="Шаг 5 База" sheetId="7" r:id="rId5"/>
    <sheet name="Шаг 6 Итоговая сводная" sheetId="8" r:id="rId6"/>
  </sheets>
  <definedNames>
    <definedName name="_xlnm._FilterDatabase" localSheetId="0" hidden="1">'Шаг 1 Акция (Кол-во SKU)'!$A$2:$M$17</definedName>
    <definedName name="_xlnm._FilterDatabase" localSheetId="2" hidden="1">'Шаг 3 Отчет'!$A$2:$O$125</definedName>
  </definedNames>
  <calcPr calcId="145621"/>
  <pivotCaches>
    <pivotCache cacheId="0" r:id="rId7"/>
    <pivotCache cacheId="17" r:id="rId8"/>
  </pivotCaches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L3" i="7"/>
  <c r="K3" i="7"/>
  <c r="J3" i="7"/>
  <c r="N4" i="5" l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3" i="5"/>
  <c r="F15" i="7"/>
  <c r="G15" i="7"/>
  <c r="H15" i="7"/>
  <c r="I15" i="7"/>
  <c r="F16" i="7"/>
  <c r="G16" i="7"/>
  <c r="H16" i="7"/>
  <c r="I16" i="7"/>
  <c r="O57" i="5" l="1"/>
  <c r="O58" i="5"/>
  <c r="O59" i="5"/>
  <c r="O64" i="5"/>
  <c r="O67" i="5"/>
  <c r="O69" i="5"/>
  <c r="O72" i="5"/>
  <c r="O82" i="5"/>
  <c r="O87" i="5"/>
  <c r="O89" i="5"/>
  <c r="O93" i="5"/>
  <c r="O95" i="5"/>
  <c r="O98" i="5"/>
  <c r="O99" i="5"/>
  <c r="O100" i="5"/>
  <c r="O101" i="5"/>
  <c r="O102" i="5"/>
  <c r="O105" i="5"/>
  <c r="O107" i="5"/>
  <c r="O108" i="5"/>
  <c r="O109" i="5"/>
  <c r="O110" i="5"/>
  <c r="O111" i="5"/>
  <c r="O112" i="5"/>
  <c r="O114" i="5"/>
  <c r="O115" i="5"/>
  <c r="O116" i="5"/>
  <c r="O117" i="5"/>
  <c r="O118" i="5"/>
  <c r="O119" i="5"/>
  <c r="O120" i="5"/>
  <c r="O121" i="5"/>
  <c r="O122" i="5"/>
  <c r="O123" i="5"/>
  <c r="O12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60" i="5"/>
  <c r="O61" i="5"/>
  <c r="O62" i="5"/>
  <c r="O63" i="5"/>
  <c r="O65" i="5"/>
  <c r="O66" i="5"/>
  <c r="O68" i="5"/>
  <c r="O70" i="5"/>
  <c r="O71" i="5"/>
  <c r="O73" i="5"/>
  <c r="O74" i="5"/>
  <c r="O75" i="5"/>
  <c r="O76" i="5"/>
  <c r="O77" i="5"/>
  <c r="O78" i="5"/>
  <c r="O79" i="5"/>
  <c r="O80" i="5"/>
  <c r="O81" i="5"/>
  <c r="O83" i="5"/>
  <c r="O84" i="5"/>
  <c r="O85" i="5"/>
  <c r="O86" i="5"/>
  <c r="O88" i="5"/>
  <c r="O90" i="5"/>
  <c r="O91" i="5"/>
  <c r="O92" i="5"/>
  <c r="O94" i="5"/>
  <c r="O96" i="5"/>
  <c r="O97" i="5"/>
  <c r="O103" i="5"/>
  <c r="O104" i="5"/>
  <c r="O106" i="5"/>
  <c r="O113" i="5"/>
  <c r="O125" i="5"/>
  <c r="F4" i="7" l="1"/>
  <c r="G4" i="7"/>
  <c r="H4" i="7"/>
  <c r="I4" i="7"/>
  <c r="F5" i="7"/>
  <c r="G5" i="7"/>
  <c r="H5" i="7"/>
  <c r="I5" i="7"/>
  <c r="F6" i="7"/>
  <c r="G6" i="7"/>
  <c r="H6" i="7"/>
  <c r="I6" i="7"/>
  <c r="F7" i="7"/>
  <c r="G7" i="7"/>
  <c r="H7" i="7"/>
  <c r="I7" i="7"/>
  <c r="F8" i="7"/>
  <c r="G8" i="7"/>
  <c r="H8" i="7"/>
  <c r="I8" i="7"/>
  <c r="F9" i="7"/>
  <c r="G9" i="7"/>
  <c r="H9" i="7"/>
  <c r="I9" i="7"/>
  <c r="F10" i="7"/>
  <c r="G10" i="7"/>
  <c r="H10" i="7"/>
  <c r="I10" i="7"/>
  <c r="F11" i="7"/>
  <c r="G11" i="7"/>
  <c r="H11" i="7"/>
  <c r="I11" i="7"/>
  <c r="F12" i="7"/>
  <c r="G12" i="7"/>
  <c r="H12" i="7"/>
  <c r="I12" i="7"/>
  <c r="F13" i="7"/>
  <c r="G13" i="7"/>
  <c r="H13" i="7"/>
  <c r="I13" i="7"/>
  <c r="F14" i="7"/>
  <c r="G14" i="7"/>
  <c r="H14" i="7"/>
  <c r="I14" i="7"/>
  <c r="B3" i="7"/>
  <c r="C3" i="7"/>
  <c r="D3" i="7"/>
  <c r="E3" i="7"/>
  <c r="F3" i="7"/>
  <c r="G3" i="7"/>
  <c r="H3" i="7"/>
  <c r="I3" i="7"/>
  <c r="A3" i="7"/>
  <c r="O3" i="5"/>
  <c r="O5" i="5"/>
  <c r="O6" i="5"/>
  <c r="O7" i="5"/>
  <c r="O8" i="5"/>
  <c r="O9" i="5"/>
  <c r="O10" i="5"/>
  <c r="O11" i="5"/>
  <c r="O12" i="5"/>
  <c r="O13" i="5"/>
  <c r="O14" i="5"/>
  <c r="O4" i="5"/>
</calcChain>
</file>

<file path=xl/comments1.xml><?xml version="1.0" encoding="utf-8"?>
<comments xmlns="http://schemas.openxmlformats.org/spreadsheetml/2006/main">
  <authors>
    <author>Автор</author>
  </authors>
  <commentList>
    <comment ref="N2" authorId="0">
      <text>
        <r>
          <rPr>
            <b/>
            <sz val="8"/>
            <color indexed="81"/>
            <rFont val="Tahoma"/>
            <family val="2"/>
            <charset val="204"/>
          </rPr>
          <t>протягивается при помощи формулы ВПР</t>
        </r>
      </text>
    </comment>
  </commentList>
</comments>
</file>

<file path=xl/sharedStrings.xml><?xml version="1.0" encoding="utf-8"?>
<sst xmlns="http://schemas.openxmlformats.org/spreadsheetml/2006/main" count="3038" uniqueCount="321">
  <si>
    <t>Период, месяц</t>
  </si>
  <si>
    <t>Итого</t>
  </si>
  <si>
    <t>Маршрут.Супервайзер.Территориальный менеджер.Физическое лицо</t>
  </si>
  <si>
    <t>Маршрут.Супервайзер.Физическое лицо</t>
  </si>
  <si>
    <t>Маршрут.Физическое лицо</t>
  </si>
  <si>
    <t>Торговая точка</t>
  </si>
  <si>
    <t>Тип ТТ</t>
  </si>
  <si>
    <t>Кво ТТ</t>
  </si>
  <si>
    <t>Кво SKU</t>
  </si>
  <si>
    <t>Себестоимость АВК без НДС</t>
  </si>
  <si>
    <t>Кол-во SKU из MML</t>
  </si>
  <si>
    <t>ЭТА</t>
  </si>
  <si>
    <t>ТМ</t>
  </si>
  <si>
    <t>ТС</t>
  </si>
  <si>
    <t>Дистрибьютор</t>
  </si>
  <si>
    <t>Период</t>
  </si>
  <si>
    <t>Дивизион</t>
  </si>
  <si>
    <t>Индекс</t>
  </si>
  <si>
    <t>Индекс (торговой точки)</t>
  </si>
  <si>
    <t>Маршрут.Супервайзер.Территориальный менеджер.Дивизионный менеджер</t>
  </si>
  <si>
    <t>Сумма без НДС</t>
  </si>
  <si>
    <t>Общий итог</t>
  </si>
  <si>
    <t xml:space="preserve">Себестоимость АВК без НДС </t>
  </si>
  <si>
    <t xml:space="preserve">Сумма без НДС </t>
  </si>
  <si>
    <t xml:space="preserve">Факт АКБ фас </t>
  </si>
  <si>
    <t>План, вторич. Руб. без НДС</t>
  </si>
  <si>
    <t>План АКБ общ</t>
  </si>
  <si>
    <t>План АКБ_фас</t>
  </si>
  <si>
    <t>Названия строк</t>
  </si>
  <si>
    <t>Данные необходимо заполнить вручную!</t>
  </si>
  <si>
    <t>Обновить сводную! (Данные - Обновить все)</t>
  </si>
  <si>
    <t>Названия столбцов</t>
  </si>
  <si>
    <t>Копируем данные из отчета "Акция (Кол-во SKU)"</t>
  </si>
  <si>
    <t>Копируем данные из отчета "Акция (Кол-во SKU из MML)"</t>
  </si>
  <si>
    <r>
      <rPr>
        <b/>
        <sz val="13"/>
        <color rgb="FFFFFF00"/>
        <rFont val="Calibri"/>
        <family val="2"/>
        <charset val="204"/>
        <scheme val="minor"/>
      </rPr>
      <t>Проверить корректность источника данных!</t>
    </r>
    <r>
      <rPr>
        <b/>
        <sz val="11"/>
        <color theme="1"/>
        <rFont val="Calibri"/>
        <family val="2"/>
        <charset val="204"/>
        <scheme val="minor"/>
      </rPr>
      <t xml:space="preserve"> (Параметры - Источник данных) и </t>
    </r>
    <r>
      <rPr>
        <b/>
        <sz val="13"/>
        <color rgb="FFFFFF00"/>
        <rFont val="Calibri"/>
        <family val="2"/>
        <charset val="204"/>
        <scheme val="minor"/>
      </rPr>
      <t>Обновить сводную!</t>
    </r>
    <r>
      <rPr>
        <b/>
        <sz val="11"/>
        <color theme="1"/>
        <rFont val="Calibri"/>
        <family val="2"/>
        <charset val="204"/>
        <scheme val="minor"/>
      </rPr>
      <t xml:space="preserve"> (Параметры - Обновить)</t>
    </r>
  </si>
  <si>
    <t>Данные в столбцах A:I протянуть вниз!</t>
  </si>
  <si>
    <t>Копируем в столбцы (A:M) данные из отчета "Акция (Кол-во SKU)!</t>
  </si>
  <si>
    <t>Столбцы (N:O) протягиваем вниз</t>
  </si>
  <si>
    <t>Комментарий по количеству SKU</t>
  </si>
  <si>
    <t>Значения</t>
  </si>
  <si>
    <t>01.01.2012 0:00:00</t>
  </si>
  <si>
    <t>ДМ Верхняя Волга</t>
  </si>
  <si>
    <t>Семенюк Артем</t>
  </si>
  <si>
    <t>Кондитерский рай ООО</t>
  </si>
  <si>
    <t>Баннов Виктор</t>
  </si>
  <si>
    <t>Макаревич Марина</t>
  </si>
  <si>
    <t>ВИНО-ВОДКА</t>
  </si>
  <si>
    <t xml:space="preserve">-,-0-,-0-,-204-,-0-,-0-,-     10383ВВЛ- </t>
  </si>
  <si>
    <t>Мм</t>
  </si>
  <si>
    <t>Пипко Дмитрий</t>
  </si>
  <si>
    <t>Донскова Галина</t>
  </si>
  <si>
    <t>ООО Затверецкий Торговвый Двор</t>
  </si>
  <si>
    <t xml:space="preserve">-,-0-,-0-,-204-,-0-,-0-,-      5295ЦБ - </t>
  </si>
  <si>
    <t>См</t>
  </si>
  <si>
    <t>Белонин Антон</t>
  </si>
  <si>
    <t>Маг."Торговый центр"</t>
  </si>
  <si>
    <t xml:space="preserve">-,-0-,-0-,-204-,-0-,-0-,-      8367ВОЛ- </t>
  </si>
  <si>
    <t>Ушакова Татьяна</t>
  </si>
  <si>
    <t>ИП Вавикин А.И. на Красноармейской</t>
  </si>
  <si>
    <t xml:space="preserve">-,-0-,-0-,-204-,-0-,-0-,-     11025ЦБ - </t>
  </si>
  <si>
    <t>Гущина Светлана</t>
  </si>
  <si>
    <t>Мурадова К.С.</t>
  </si>
  <si>
    <t xml:space="preserve">-,-0-,-0-,-204-,-0-,-0-,-      5262ЦБ - </t>
  </si>
  <si>
    <t>Белов Сергей</t>
  </si>
  <si>
    <t>Магазин №1</t>
  </si>
  <si>
    <t xml:space="preserve">-,-0-,-0-,-204-,-0-,-0-,-      6257ЦБ - </t>
  </si>
  <si>
    <t>Маг."Девяточка №8"</t>
  </si>
  <si>
    <t xml:space="preserve">-,-0-,-0-,-204-,-0-,-0-,-     10861ВВЛ- </t>
  </si>
  <si>
    <t>Ника ООО  Универсам</t>
  </si>
  <si>
    <t xml:space="preserve">-,-0-,-0-,-204-,-0-,-0-,-      4977ЦБ - </t>
  </si>
  <si>
    <t>ООО Агат Минимаркет</t>
  </si>
  <si>
    <t xml:space="preserve">-,-0-,-0-,-204-,-0-,-0-,-      6063ЦБ - </t>
  </si>
  <si>
    <t>Веселова Светлана</t>
  </si>
  <si>
    <t>Супермаркет Универсальный</t>
  </si>
  <si>
    <t xml:space="preserve">-,-0-,-0-,-204-,-0-,-0-,-      3935МАМ- </t>
  </si>
  <si>
    <t>ТЦ РУСЬ</t>
  </si>
  <si>
    <t xml:space="preserve">-,-0-,-0-,-204-,-0-,-0-,-      7612ВОЛ- </t>
  </si>
  <si>
    <t>Ставцев Рудольф</t>
  </si>
  <si>
    <t>Дельта ТД ООО</t>
  </si>
  <si>
    <t xml:space="preserve">-,-0-,-0-,-204-,-0-,-0-,-      8964РВБ- </t>
  </si>
  <si>
    <t>ИП Вавикин А.И. на Спортивной</t>
  </si>
  <si>
    <t xml:space="preserve">-,-0-,-0-,-204-,-0-,-0-,-     11024ЦБ - </t>
  </si>
  <si>
    <t>Балашова Наталья</t>
  </si>
  <si>
    <t>Магазин "Продукты"</t>
  </si>
  <si>
    <t xml:space="preserve">-,-0-,-0-,-204-,-0-,-0-,-      5352ЦБ - </t>
  </si>
  <si>
    <t>Магазин "Столичный"</t>
  </si>
  <si>
    <t xml:space="preserve">-,-0-,-0-,-204-,-0-,-0-,-      4675ЦБ - </t>
  </si>
  <si>
    <t>Магазин №3 "Универсам" 2-20-69</t>
  </si>
  <si>
    <t xml:space="preserve">-,-0-,-0-,-204-,-0-,-0-,-      7596ЦБ - </t>
  </si>
  <si>
    <t>"Кафе"</t>
  </si>
  <si>
    <t xml:space="preserve">-,-0-,-0-,-204-,-0-,-0-,-      8759РВБ- </t>
  </si>
  <si>
    <t>Нт</t>
  </si>
  <si>
    <t>"Мега"</t>
  </si>
  <si>
    <t xml:space="preserve">-,-0-,-0-,-204-,-0-,-0-,-     10577РВБ- </t>
  </si>
  <si>
    <t>"Продуктовая лавка"</t>
  </si>
  <si>
    <t xml:space="preserve">-,-0-,-0-,-204-,-0-,-0-,-      9508РВБ- </t>
  </si>
  <si>
    <t>Магазин Арбат</t>
  </si>
  <si>
    <t xml:space="preserve">-,-0-,-0-,-204-,-0-,-0-,-      5373ЦБ - </t>
  </si>
  <si>
    <t>Магазин Новый</t>
  </si>
  <si>
    <t xml:space="preserve">-,-0-,-0-,-204-,-0-,-0-,-      9005ВОЛ- </t>
  </si>
  <si>
    <t>Нилов Андрей</t>
  </si>
  <si>
    <t>Калыгин В.А.</t>
  </si>
  <si>
    <t xml:space="preserve">-,-0-,-0-,-204-,-0-,-0-,-      4782ЦБ - </t>
  </si>
  <si>
    <t>Магазин №43 "Стройка"</t>
  </si>
  <si>
    <t xml:space="preserve">-,-0-,-0-,-204-,-0-,-0-,-      6437ЦБ - </t>
  </si>
  <si>
    <t>ИП Котенкова Н.Г.маг "Находка"</t>
  </si>
  <si>
    <t xml:space="preserve">-,-0-,-0-,-204-,-0-,-0-,-      5632ЦАН- </t>
  </si>
  <si>
    <t>Магазин "Старт" №4</t>
  </si>
  <si>
    <t xml:space="preserve">-,-0-,-0-,-204-,-0-,-0-,-      8954ЦБ - </t>
  </si>
  <si>
    <t>Магазин на Пионерской</t>
  </si>
  <si>
    <t xml:space="preserve">-,-0-,-0-,-204-,-0-,-0-,-      8498ЦБ - </t>
  </si>
  <si>
    <t>ИП Суворов А.В</t>
  </si>
  <si>
    <t xml:space="preserve">-,-0-,-0-,-204-,-0-,-0-,-      2314   - </t>
  </si>
  <si>
    <t>Опт</t>
  </si>
  <si>
    <t>Магазин СМАК Ленин.</t>
  </si>
  <si>
    <t xml:space="preserve">-,-0-,-0-,-204-,-0-,-0-,-      6285ЦБ - </t>
  </si>
  <si>
    <t>Магазин."Арго"</t>
  </si>
  <si>
    <t xml:space="preserve">-,-0-,-0-,-204-,-0-,-0-,-      5360ЦБ - </t>
  </si>
  <si>
    <t>Собственников А.В.</t>
  </si>
  <si>
    <t xml:space="preserve">-,-0-,-0-,-204-,-0-,-0-,-      3355   - </t>
  </si>
  <si>
    <t>Бахин В.И.</t>
  </si>
  <si>
    <t xml:space="preserve">-,-0-,-0-,-204-,-0-,-0-,-       168   - </t>
  </si>
  <si>
    <t>Карачков А.А.</t>
  </si>
  <si>
    <t xml:space="preserve">-,-0-,-0-,-204-,-0-,-0-,-     10126ЦБ - </t>
  </si>
  <si>
    <t>ИП Александров А.М</t>
  </si>
  <si>
    <t xml:space="preserve">-,-0-,-0-,-204-,-0-,-0-,-        52   - </t>
  </si>
  <si>
    <t>Магазин на ул.Рабочая</t>
  </si>
  <si>
    <t xml:space="preserve">-,-0-,-0-,-204-,-0-,-0-,-      8062РВБ- </t>
  </si>
  <si>
    <t>Лана ООО</t>
  </si>
  <si>
    <t xml:space="preserve">-,-0-,-0-,-204-,-0-,-0-,-      7269ВОЛ- </t>
  </si>
  <si>
    <t>Магазин "Ласточка"</t>
  </si>
  <si>
    <t xml:space="preserve">-,-0-,-0-,-204-,-0-,-0-,-     10840ОФС- </t>
  </si>
  <si>
    <t>Мостакова Г.А.</t>
  </si>
  <si>
    <t xml:space="preserve">-,-0-,-0-,-204-,-0-,-0-,-      8648ЦБ - </t>
  </si>
  <si>
    <t>ООО "Ленинградский"</t>
  </si>
  <si>
    <t xml:space="preserve">-,-0-,-0-,-204-,-0-,-0-,-      6231ЦБ - </t>
  </si>
  <si>
    <t>Спиридонов Денис</t>
  </si>
  <si>
    <t>Магазин "Рица №3"</t>
  </si>
  <si>
    <t xml:space="preserve">-,-0-,-0-,-204-,-0-,-0-,-      7619ЦАН- </t>
  </si>
  <si>
    <t>"Мир Вин"</t>
  </si>
  <si>
    <t xml:space="preserve">-,-0-,-0-,-204-,-0-,-0-,-     10486РВБ- </t>
  </si>
  <si>
    <t>Картенко И.М ИП</t>
  </si>
  <si>
    <t xml:space="preserve">-,-0-,-0-,-204-,-0-,-0-,-     11037РВБ- </t>
  </si>
  <si>
    <t>м-н "Парус"</t>
  </si>
  <si>
    <t xml:space="preserve">-,-0-,-0-,-204-,-0-,-0-,-      8926РВБ- </t>
  </si>
  <si>
    <t>м-н "Продукты"</t>
  </si>
  <si>
    <t xml:space="preserve">-,-0-,-0-,-204-,-0-,-0-,-      7515РВБ- </t>
  </si>
  <si>
    <t>Орешенков А.А.</t>
  </si>
  <si>
    <t xml:space="preserve">-,-0-,-0-,-204-,-0-,-0-,-     10240РВБ- </t>
  </si>
  <si>
    <t>Виноградова О.Н. ИП</t>
  </si>
  <si>
    <t xml:space="preserve">-,-0-,-0-,-204-,-0-,-0-,-     10736ЦБ - </t>
  </si>
  <si>
    <t>м-н "Продукты" ул. Дюканова</t>
  </si>
  <si>
    <t xml:space="preserve">-,-0-,-0-,-204-,-0-,-0-,-     10068ЦБ - </t>
  </si>
  <si>
    <t>Магазин "Сударушка"</t>
  </si>
  <si>
    <t xml:space="preserve">-,-0-,-0-,-204-,-0-,-0-,-      8384ЦБ - </t>
  </si>
  <si>
    <t>Магазин на Комсомольской</t>
  </si>
  <si>
    <t xml:space="preserve">-,-0-,-0-,-204-,-0-,-0-,-      8501ЦБ - </t>
  </si>
  <si>
    <t>Магазин на Советской</t>
  </si>
  <si>
    <t xml:space="preserve">-,-0-,-0-,-204-,-0-,-0-,-      8500ЦБ - </t>
  </si>
  <si>
    <t>Универсал ОРТ  8-903-075-55-22</t>
  </si>
  <si>
    <t xml:space="preserve">-,-0-,-0-,-204-,-0-,-0-,-      3979ЦБ - </t>
  </si>
  <si>
    <t>ДМ/Мн</t>
  </si>
  <si>
    <t>магазин "Эклер"</t>
  </si>
  <si>
    <t xml:space="preserve">-,-0-,-0-,-204-,-0-,-0-,-      6214ЦБ - </t>
  </si>
  <si>
    <t>СпецМаг</t>
  </si>
  <si>
    <t>ООО АНТЭК-А Магазин на Вагонном</t>
  </si>
  <si>
    <t xml:space="preserve">-,-0-,-0-,-204-,-0-,-0-,-      5234ЦБ - </t>
  </si>
  <si>
    <t>ООО Магазин №91 Весна</t>
  </si>
  <si>
    <t xml:space="preserve">-,-0-,-0-,-204-,-0-,-0-,-      4303МАМ- </t>
  </si>
  <si>
    <t>ГлавПочтамт г.Ржев,ул.Октябрьская,47</t>
  </si>
  <si>
    <t xml:space="preserve">-,-0-,-0-,-204-,-0-,-0-,-      9565ЦБ - </t>
  </si>
  <si>
    <t>ИП Игнатьев В.В.</t>
  </si>
  <si>
    <t xml:space="preserve">-,-0-,-0-,-204-,-0-,-0-,-      7395ЦАН- </t>
  </si>
  <si>
    <t>ИП Новикова И.О.</t>
  </si>
  <si>
    <t xml:space="preserve">-,-0-,-0-,-204-,-0-,-0-,-      6694РВБ- </t>
  </si>
  <si>
    <t>Магазин "Ветеран"</t>
  </si>
  <si>
    <t xml:space="preserve">-,-0-,-0-,-204-,-0-,-0-,-      5361ЦБ - </t>
  </si>
  <si>
    <t>Магазин "Лукоморье"</t>
  </si>
  <si>
    <t xml:space="preserve">-,-0-,-0-,-204-,-0-,-0-,-      6786РВБ- </t>
  </si>
  <si>
    <t>Магазин "Пингвин"</t>
  </si>
  <si>
    <t xml:space="preserve">-,-0-,-0-,-204-,-0-,-0-,-      5649ЦБ - </t>
  </si>
  <si>
    <t>Магазин №  ул.Садовая РЖЕВ 2-16-90</t>
  </si>
  <si>
    <t xml:space="preserve">-,-0-,-0-,-204-,-0-,-0-,-      6825ЦБ - </t>
  </si>
  <si>
    <t>Магазин Ржев Ленина12</t>
  </si>
  <si>
    <t xml:space="preserve">-,-0-,-0-,-204-,-0-,-0-,-      8091РВБ- </t>
  </si>
  <si>
    <t>Магазин."Садко"</t>
  </si>
  <si>
    <t xml:space="preserve">-,-0-,-0-,-204-,-0-,-0-,-      5362ЦБ - </t>
  </si>
  <si>
    <t>Магазин №64  Кашин</t>
  </si>
  <si>
    <t xml:space="preserve">-,-0-,-0-,-204-,-0-,-0-,-      7874ЦБ - </t>
  </si>
  <si>
    <t>Магазин №44  ул.Советская В.ВОЛОЧЕК</t>
  </si>
  <si>
    <t xml:space="preserve">-,-0-,-0-,-204-,-0-,-0-,-      5397ЦБ - </t>
  </si>
  <si>
    <t>Олеся ООО</t>
  </si>
  <si>
    <t xml:space="preserve">-,-0-,-0-,-204-,-0-,-0-,-      8053ВОЛ- </t>
  </si>
  <si>
    <t>Ритм №94  БОЛОГОЕ Заводской 3</t>
  </si>
  <si>
    <t xml:space="preserve">-,-0-,-0-,-204-,-0-,-0-,-     10922ВВЛ- </t>
  </si>
  <si>
    <t>Самовывоз</t>
  </si>
  <si>
    <t xml:space="preserve">-,-0-,-0-,-204-,-0-,-0-,-      9359ВВЛ- </t>
  </si>
  <si>
    <t>Шпилова Л.Е. ЧП</t>
  </si>
  <si>
    <t xml:space="preserve">-,-0-,-0-,-204-,-0-,-0-,-      2391   - </t>
  </si>
  <si>
    <t>Р</t>
  </si>
  <si>
    <t>Магазин №  ул. Победы ЗУБЦОВ 2-32-73</t>
  </si>
  <si>
    <t xml:space="preserve">-,-0-,-0-,-204-,-0-,-0-,-      6962ЦБ - </t>
  </si>
  <si>
    <t>Магазин № СЕЛИЖАРОВО</t>
  </si>
  <si>
    <t xml:space="preserve">-,-0-,-0-,-204-,-0-,-0-,-      9075ЦБ - </t>
  </si>
  <si>
    <t>Поспелов А.М.</t>
  </si>
  <si>
    <t xml:space="preserve">-,-0-,-0-,-204-,-0-,-0-,-     10695РВБ- </t>
  </si>
  <si>
    <t>Магазин № 3  ул.Лихославльская ЛИХОСЛАВЛЬ</t>
  </si>
  <si>
    <t xml:space="preserve">-,-0-,-0-,-204-,-0-,-0-,-      4661ЦБ - </t>
  </si>
  <si>
    <t>Магазин "Алькор"</t>
  </si>
  <si>
    <t xml:space="preserve">-,-0-,-0-,-204-,-0-,-0-,-      8295ЦБ - </t>
  </si>
  <si>
    <t>Магазин "Березка"</t>
  </si>
  <si>
    <t xml:space="preserve">-,-0-,-0-,-204-,-0-,-0-,-      2579   - </t>
  </si>
  <si>
    <t>ООО "Азарт" магазин "Торговый дворик"</t>
  </si>
  <si>
    <t xml:space="preserve">-,-0-,-0-,-204-,-0-,-0-,-      9014ЦБ - </t>
  </si>
  <si>
    <t>"Катерина"</t>
  </si>
  <si>
    <t xml:space="preserve">-,-0-,-0-,-204-,-0-,-0-,-     10824РВБ- </t>
  </si>
  <si>
    <t>ИП Макаренков А.С. Магазин Родничок</t>
  </si>
  <si>
    <t xml:space="preserve">-,-0-,-0-,-204-,-0-,-0-,-      4049ЦБ - </t>
  </si>
  <si>
    <t>ИП Сергеева Е.В.</t>
  </si>
  <si>
    <t xml:space="preserve">-,-0-,-0-,-204-,-0-,-0-,-      3750МАМ- </t>
  </si>
  <si>
    <t>М-н "Марина"</t>
  </si>
  <si>
    <t xml:space="preserve">-,-0-,-0-,-204-,-0-,-0-,-      9734РВБ- </t>
  </si>
  <si>
    <t>м-н "Русь"</t>
  </si>
  <si>
    <t xml:space="preserve">-,-0-,-0-,-204-,-0-,-0-,-      8922РВБ- </t>
  </si>
  <si>
    <t xml:space="preserve">-,-0-,-0-,-204-,-0-,-0-,-     10214ЦБ - </t>
  </si>
  <si>
    <t>Магазин в Нелидово на Кирова</t>
  </si>
  <si>
    <t xml:space="preserve">-,-0-,-0-,-204-,-0-,-0-,-      7547ЦБ - </t>
  </si>
  <si>
    <t>Магазин в Нелидово на Шахтерской</t>
  </si>
  <si>
    <t xml:space="preserve">-,-0-,-0-,-204-,-0-,-0-,-      7548ЦБ - </t>
  </si>
  <si>
    <t>Ховренок И.Н.</t>
  </si>
  <si>
    <t xml:space="preserve">-,-0-,-0-,-204-,-0-,-0-,-      9850РВБ- </t>
  </si>
  <si>
    <t>Белова Е.В.</t>
  </si>
  <si>
    <t xml:space="preserve">-,-0-,-0-,-204-,-0-,-0-,-     10469ЦБ - </t>
  </si>
  <si>
    <t>Склад</t>
  </si>
  <si>
    <t xml:space="preserve">-,-0-,-0-,-204-,-0-,-0-,-      9455ЦБ - </t>
  </si>
  <si>
    <t>Бемова Анастасия</t>
  </si>
  <si>
    <t>ИП Петрунин Н.А. Магазин "Продукты" в Суховерково</t>
  </si>
  <si>
    <t xml:space="preserve">-,-0-,-0-,-204-,-0-,-0-,-      6499ЦБ - </t>
  </si>
  <si>
    <t>Магазин № 4 ул.Карла Маркса</t>
  </si>
  <si>
    <t xml:space="preserve">-,-0-,-0-,-204-,-0-,-0-,-      3930ЦБ - </t>
  </si>
  <si>
    <t>Магазин в Мамулино (бывш. Волжанка-Трейд)</t>
  </si>
  <si>
    <t xml:space="preserve">-,-0-,-0-,-204-,-0-,-0-,-     10399ЦБ - </t>
  </si>
  <si>
    <t>Магазин, Проспект Калинина</t>
  </si>
  <si>
    <t xml:space="preserve">-,-0-,-0-,-204-,-0-,-0-,-      4835ЦБ - </t>
  </si>
  <si>
    <t>ИП Воронков Ю.В.Магазин  "Заволжский Бекон"</t>
  </si>
  <si>
    <t xml:space="preserve">-,-0-,-0-,-204-,-0-,-0-,-      7983ЦБ - </t>
  </si>
  <si>
    <t>Магазин № 92 Туполева</t>
  </si>
  <si>
    <t xml:space="preserve">-,-0-,-0-,-204-,-0-,-0-,-     10867ЦБ - </t>
  </si>
  <si>
    <t>Магазин № П.Савельевой</t>
  </si>
  <si>
    <t xml:space="preserve">-,-0-,-0-,-204-,-0-,-0-,-     11140ОФС- </t>
  </si>
  <si>
    <t>Магазин №70 Комсомольский пр-т</t>
  </si>
  <si>
    <t xml:space="preserve">-,-0-,-0-,-204-,-0-,-0-,-      8013ЦБ - </t>
  </si>
  <si>
    <t>С/ЭС</t>
  </si>
  <si>
    <t>ИП Муровкин В.М.</t>
  </si>
  <si>
    <t xml:space="preserve">-,-0-,-0-,-204-,-0-,-0-,-      6331ЦБ - </t>
  </si>
  <si>
    <t>Магазин №78  г.КАШИН</t>
  </si>
  <si>
    <t xml:space="preserve">-,-0-,-0-,-204-,-0-,-0-,-      8144ЦБ - </t>
  </si>
  <si>
    <t>ГЭС</t>
  </si>
  <si>
    <t xml:space="preserve">-,-0-,-0-,-204-,-0-,-0-,-      9047ВОЛ- </t>
  </si>
  <si>
    <t>ИП Егоров С.В.</t>
  </si>
  <si>
    <t xml:space="preserve">-,-0-,-0-,-204-,-0-,-0-,-       537   - </t>
  </si>
  <si>
    <t>Миллионова С.И.</t>
  </si>
  <si>
    <t xml:space="preserve">-,-0-,-0-,-204-,-0-,-0-,-      8974ВОЛ- </t>
  </si>
  <si>
    <t>Ника ООО Московское шоссе</t>
  </si>
  <si>
    <t xml:space="preserve">-,-0-,-0-,-204-,-0-,-0-,-      4227МАМ- </t>
  </si>
  <si>
    <t>Островок ООО</t>
  </si>
  <si>
    <t xml:space="preserve">-,-0-,-0-,-204-,-0-,-0-,-      7839ВОЛ- </t>
  </si>
  <si>
    <t>Позднякова И.В.</t>
  </si>
  <si>
    <t xml:space="preserve">-,-0-,-0-,-204-,-0-,-0-,-      7099ЦБ - </t>
  </si>
  <si>
    <t>Магазин  г.Осташков</t>
  </si>
  <si>
    <t xml:space="preserve">-,-0-,-0-,-204-,-0-,-0-,-      8135РВБ- </t>
  </si>
  <si>
    <t>ООО Дариэль</t>
  </si>
  <si>
    <t xml:space="preserve">-,-0-,-0-,-204-,-0-,-0-,-      6105ЦАН- </t>
  </si>
  <si>
    <t>ИП Вишняков Г.В.</t>
  </si>
  <si>
    <t xml:space="preserve">-,-0-,-0-,-204-,-0-,-0-,-      8453ЦНН- </t>
  </si>
  <si>
    <t>ИП Мудров А.И.</t>
  </si>
  <si>
    <t xml:space="preserve">-,-0-,-0-,-204-,-0-,-0-,-      5646ЦАН- </t>
  </si>
  <si>
    <t>Магазин №59 в Лихославле</t>
  </si>
  <si>
    <t xml:space="preserve">-,-0-,-0-,-204-,-0-,-0-,-      7503ЦБ - </t>
  </si>
  <si>
    <t xml:space="preserve">-,-0-,-0-,-204-,-0-,-0-,-      4072ЦБ - </t>
  </si>
  <si>
    <t>Магазин "Светлана №2 - 24 часа"</t>
  </si>
  <si>
    <t xml:space="preserve">-,-0-,-0-,-204-,-0-,-0-,-      4643ЦАН- </t>
  </si>
  <si>
    <t>Кулакова Г.А.</t>
  </si>
  <si>
    <t xml:space="preserve">-,-0-,-0-,-204-,-0-,-0-,-     10418РВБ- </t>
  </si>
  <si>
    <t>м-н "Соловей"</t>
  </si>
  <si>
    <t xml:space="preserve">-,-0-,-0-,-204-,-0-,-0-,-     10228РВБ- </t>
  </si>
  <si>
    <t>Магазин в Нелидово Мира</t>
  </si>
  <si>
    <t xml:space="preserve">-,-0-,-0-,-204-,-0-,-0-,-      7947РВБ- </t>
  </si>
  <si>
    <t>ИП Панова Т.В.</t>
  </si>
  <si>
    <t xml:space="preserve">-,-0-,-0-,-204-,-0-,-0-,-      1300   - </t>
  </si>
  <si>
    <t>Альферович Юлия</t>
  </si>
  <si>
    <t>ООО АФИНА</t>
  </si>
  <si>
    <t xml:space="preserve">-,-0-,-0-,-204-,-0-,-0-,-      3839ЦБ - </t>
  </si>
  <si>
    <t>магазин "Детский мир"</t>
  </si>
  <si>
    <t xml:space="preserve">-,-0-,-0-,-204-,-0-,-0-,-      5195ЦБ - </t>
  </si>
  <si>
    <t>Магазин № 1  Южный т. 72-31-90,72-31-70</t>
  </si>
  <si>
    <t xml:space="preserve">-,-0-,-0-,-204-,-0-,-0-,-      5008ЦБ - </t>
  </si>
  <si>
    <t>Магазин № 5  ЮЖНЫЙ №98.  т.51-68-77</t>
  </si>
  <si>
    <t xml:space="preserve">-,-0-,-0-,-204-,-0-,-0-,-      5034ЦБ - </t>
  </si>
  <si>
    <t>Магазин № 8   ТД "Дюна" т.51-09-54</t>
  </si>
  <si>
    <t xml:space="preserve">-,-0-,-0-,-204-,-0-,-0-,-      5005ЦБ - </t>
  </si>
  <si>
    <t>Магазин №30 Цанова (Вавилон)</t>
  </si>
  <si>
    <t xml:space="preserve">-,-0-,-0-,-204-,-0-,-0-,-     11001ОФС- </t>
  </si>
  <si>
    <t>Магазин №49 В.Волочек</t>
  </si>
  <si>
    <t xml:space="preserve">-,-0-,-0-,-204-,-0-,-0-,-     10455ЦБ - </t>
  </si>
  <si>
    <t>Магазин №52  ТЦ Слава</t>
  </si>
  <si>
    <t xml:space="preserve">-,-0-,-0-,-204-,-0-,-0-,-     10833ОФС- </t>
  </si>
  <si>
    <t>Магазин,</t>
  </si>
  <si>
    <t xml:space="preserve">-,-0-,-0-,-204-,-0-,-0-,-      2464   - </t>
  </si>
  <si>
    <t>ООО Магазин 50 ПРОДУКТЫ</t>
  </si>
  <si>
    <t xml:space="preserve">-,-0-,-0-,-204-,-0-,-0-,-      6685ЦБ - </t>
  </si>
  <si>
    <t>Вып-ие вторичных продаж (Себестоимость АВК)</t>
  </si>
  <si>
    <t>Вып-ие вторичных продаж (Сумма без НДС)</t>
  </si>
  <si>
    <t xml:space="preserve">Выполнение по АКБ </t>
  </si>
  <si>
    <t xml:space="preserve">Итого (АКБ+Себестоимость АВК) </t>
  </si>
  <si>
    <t xml:space="preserve">Итого (АКБ+Сумма без НДС) </t>
  </si>
  <si>
    <t>Опять с этим отчетом получился затык))) теперь уже на последнем листе "Шаг 6"</t>
  </si>
  <si>
    <t>Почему то не формируется сводная таблица. По инструкции пишут, что нужно обновить данные и проверить диапазон. Но тогда все пустое получается.</t>
  </si>
  <si>
    <t>если заново вставлять сводную таблицу, то результат есть, но этого делать нельзя. Нужно пользоваться тем что есть))</t>
  </si>
  <si>
    <t>Даже если данные в столбцах А:Е занести руками а не ссылкой, все равно не выходит.</t>
  </si>
  <si>
    <t>Поэтому вопрос - это я не правильно что то сделала, не увидела чего то? Или это все же что то с таблицей...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</si>
</sst>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;@"/>
    <numFmt numFmtId="165" formatCode="_-* #,##0_р_._-;\-* #,##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3"/>
      <color rgb="FFFFFF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0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0" fillId="4" borderId="5" xfId="0" applyFill="1" applyBorder="1"/>
    <xf numFmtId="0" fontId="2" fillId="4" borderId="5" xfId="1" applyNumberFormat="1" applyFont="1" applyFill="1" applyBorder="1" applyAlignment="1">
      <alignment horizontal="left" vertical="top"/>
    </xf>
    <xf numFmtId="0" fontId="6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6" borderId="5" xfId="1" applyNumberFormat="1" applyFont="1" applyFill="1" applyBorder="1" applyAlignment="1">
      <alignment horizontal="center" vertical="center" wrapText="1"/>
    </xf>
    <xf numFmtId="1" fontId="2" fillId="4" borderId="5" xfId="1" applyNumberFormat="1" applyFont="1" applyFill="1" applyBorder="1" applyAlignment="1">
      <alignment horizontal="right" vertical="top"/>
    </xf>
    <xf numFmtId="0" fontId="3" fillId="2" borderId="1" xfId="3" applyNumberFormat="1" applyFont="1" applyFill="1" applyBorder="1" applyAlignment="1">
      <alignment horizontal="left" vertical="top" wrapText="1"/>
    </xf>
    <xf numFmtId="1" fontId="4" fillId="3" borderId="1" xfId="3" applyNumberFormat="1" applyFont="1" applyFill="1" applyBorder="1" applyAlignment="1">
      <alignment horizontal="right" vertical="top"/>
    </xf>
    <xf numFmtId="4" fontId="4" fillId="3" borderId="1" xfId="3" applyNumberFormat="1" applyFont="1" applyFill="1" applyBorder="1" applyAlignment="1">
      <alignment horizontal="right" vertical="top"/>
    </xf>
    <xf numFmtId="1" fontId="2" fillId="0" borderId="1" xfId="3" applyNumberFormat="1" applyFont="1" applyBorder="1" applyAlignment="1">
      <alignment horizontal="right" vertical="top"/>
    </xf>
    <xf numFmtId="4" fontId="2" fillId="0" borderId="1" xfId="3" applyNumberFormat="1" applyFont="1" applyBorder="1" applyAlignment="1">
      <alignment horizontal="right" vertical="top"/>
    </xf>
    <xf numFmtId="2" fontId="2" fillId="0" borderId="1" xfId="3" applyNumberFormat="1" applyFont="1" applyBorder="1" applyAlignment="1">
      <alignment horizontal="right" vertical="top"/>
    </xf>
    <xf numFmtId="0" fontId="2" fillId="0" borderId="1" xfId="3" applyNumberFormat="1" applyFont="1" applyBorder="1" applyAlignment="1">
      <alignment horizontal="left" vertical="top"/>
    </xf>
    <xf numFmtId="0" fontId="0" fillId="0" borderId="0" xfId="0" applyAlignment="1">
      <alignment wrapText="1"/>
    </xf>
    <xf numFmtId="0" fontId="4" fillId="3" borderId="3" xfId="3" applyNumberFormat="1" applyFont="1" applyFill="1" applyBorder="1" applyAlignment="1">
      <alignment vertical="top"/>
    </xf>
    <xf numFmtId="0" fontId="4" fillId="3" borderId="4" xfId="3" applyNumberFormat="1" applyFont="1" applyFill="1" applyBorder="1" applyAlignment="1">
      <alignment vertical="top"/>
    </xf>
    <xf numFmtId="22" fontId="0" fillId="0" borderId="0" xfId="0" applyNumberFormat="1"/>
    <xf numFmtId="0" fontId="3" fillId="2" borderId="6" xfId="3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22" fontId="10" fillId="2" borderId="5" xfId="2" applyNumberFormat="1" applyFont="1" applyFill="1" applyBorder="1" applyAlignment="1">
      <alignment horizontal="left" vertical="top" wrapText="1"/>
    </xf>
    <xf numFmtId="0" fontId="10" fillId="2" borderId="5" xfId="2" applyNumberFormat="1" applyFont="1" applyFill="1" applyBorder="1" applyAlignment="1">
      <alignment horizontal="left" vertical="top"/>
    </xf>
    <xf numFmtId="0" fontId="3" fillId="2" borderId="5" xfId="2" applyNumberFormat="1" applyFont="1" applyFill="1" applyBorder="1" applyAlignment="1">
      <alignment horizontal="left" vertical="top" wrapText="1"/>
    </xf>
    <xf numFmtId="0" fontId="2" fillId="0" borderId="5" xfId="3" applyNumberFormat="1" applyFont="1" applyBorder="1" applyAlignment="1">
      <alignment horizontal="left" vertical="top"/>
    </xf>
    <xf numFmtId="1" fontId="2" fillId="0" borderId="5" xfId="3" applyNumberFormat="1" applyFont="1" applyBorder="1" applyAlignment="1">
      <alignment horizontal="right" vertical="top"/>
    </xf>
    <xf numFmtId="14" fontId="0" fillId="0" borderId="0" xfId="0" applyNumberFormat="1"/>
    <xf numFmtId="0" fontId="0" fillId="0" borderId="0" xfId="0"/>
    <xf numFmtId="0" fontId="0" fillId="4" borderId="5" xfId="0" applyFill="1" applyBorder="1"/>
    <xf numFmtId="0" fontId="2" fillId="4" borderId="5" xfId="1" applyNumberFormat="1" applyFont="1" applyFill="1" applyBorder="1" applyAlignment="1">
      <alignment horizontal="left" vertical="top"/>
    </xf>
    <xf numFmtId="0" fontId="0" fillId="5" borderId="5" xfId="0" applyFill="1" applyBorder="1"/>
    <xf numFmtId="0" fontId="2" fillId="5" borderId="5" xfId="1" applyNumberFormat="1" applyFont="1" applyFill="1" applyBorder="1" applyAlignment="1">
      <alignment horizontal="left" vertical="top"/>
    </xf>
    <xf numFmtId="1" fontId="2" fillId="5" borderId="5" xfId="1" applyNumberFormat="1" applyFont="1" applyFill="1" applyBorder="1" applyAlignment="1">
      <alignment horizontal="right" vertical="top"/>
    </xf>
    <xf numFmtId="1" fontId="2" fillId="4" borderId="5" xfId="1" applyNumberFormat="1" applyFont="1" applyFill="1" applyBorder="1" applyAlignment="1">
      <alignment horizontal="right" vertical="top"/>
    </xf>
    <xf numFmtId="1" fontId="2" fillId="0" borderId="1" xfId="3" applyNumberFormat="1" applyFont="1" applyBorder="1" applyAlignment="1">
      <alignment horizontal="right" vertical="top"/>
    </xf>
    <xf numFmtId="0" fontId="0" fillId="0" borderId="0" xfId="0" pivotButton="1"/>
    <xf numFmtId="165" fontId="2" fillId="4" borderId="5" xfId="4" applyNumberFormat="1" applyFont="1" applyFill="1" applyBorder="1" applyAlignment="1">
      <alignment horizontal="right" vertical="top"/>
    </xf>
    <xf numFmtId="165" fontId="2" fillId="5" borderId="5" xfId="4" applyNumberFormat="1" applyFont="1" applyFill="1" applyBorder="1" applyAlignment="1">
      <alignment horizontal="right" vertical="top"/>
    </xf>
    <xf numFmtId="0" fontId="7" fillId="6" borderId="9" xfId="0" applyFont="1" applyFill="1" applyBorder="1" applyAlignment="1">
      <alignment horizontal="center" vertical="center" wrapText="1"/>
    </xf>
    <xf numFmtId="0" fontId="0" fillId="0" borderId="5" xfId="0" applyBorder="1"/>
    <xf numFmtId="0" fontId="12" fillId="0" borderId="5" xfId="0" applyFont="1" applyBorder="1"/>
    <xf numFmtId="0" fontId="0" fillId="0" borderId="0" xfId="0" applyAlignment="1">
      <alignment horizontal="left"/>
    </xf>
    <xf numFmtId="164" fontId="0" fillId="0" borderId="0" xfId="0" applyNumberFormat="1"/>
    <xf numFmtId="9" fontId="0" fillId="0" borderId="0" xfId="0" applyNumberFormat="1"/>
    <xf numFmtId="0" fontId="14" fillId="7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14" fontId="15" fillId="4" borderId="5" xfId="0" applyNumberFormat="1" applyFont="1" applyFill="1" applyBorder="1"/>
    <xf numFmtId="0" fontId="15" fillId="4" borderId="5" xfId="0" applyFont="1" applyFill="1" applyBorder="1"/>
    <xf numFmtId="0" fontId="15" fillId="0" borderId="5" xfId="0" applyFont="1" applyFill="1" applyBorder="1"/>
    <xf numFmtId="22" fontId="4" fillId="3" borderId="2" xfId="3" applyNumberFormat="1" applyFont="1" applyFill="1" applyBorder="1" applyAlignment="1">
      <alignment vertical="top"/>
    </xf>
    <xf numFmtId="0" fontId="0" fillId="0" borderId="5" xfId="0" pivotButton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0" xfId="0" applyNumberFormat="1"/>
    <xf numFmtId="1" fontId="1" fillId="0" borderId="5" xfId="0" applyNumberFormat="1" applyFont="1" applyFill="1" applyBorder="1"/>
    <xf numFmtId="22" fontId="0" fillId="4" borderId="5" xfId="0" applyNumberFormat="1" applyFill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13" fillId="9" borderId="11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/>
    </xf>
    <xf numFmtId="0" fontId="3" fillId="2" borderId="5" xfId="2" applyNumberFormat="1" applyFont="1" applyFill="1" applyBorder="1" applyAlignment="1">
      <alignment horizontal="center" vertical="top" wrapText="1"/>
    </xf>
    <xf numFmtId="0" fontId="3" fillId="2" borderId="7" xfId="2" applyNumberFormat="1" applyFont="1" applyFill="1" applyBorder="1" applyAlignment="1">
      <alignment horizontal="center" vertical="top" wrapText="1"/>
    </xf>
    <xf numFmtId="0" fontId="3" fillId="2" borderId="8" xfId="2" applyNumberFormat="1" applyFont="1" applyFill="1" applyBorder="1" applyAlignment="1">
      <alignment horizontal="center" vertical="top" wrapText="1"/>
    </xf>
    <xf numFmtId="0" fontId="13" fillId="8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/>
    </xf>
    <xf numFmtId="0" fontId="16" fillId="9" borderId="0" xfId="0" applyFont="1" applyFill="1" applyAlignment="1">
      <alignment horizontal="left"/>
    </xf>
    <xf numFmtId="0" fontId="18" fillId="0" borderId="0" xfId="0" applyFont="1"/>
  </cellXfs>
  <cellStyles count="5">
    <cellStyle name="Обычный" xfId="0" builtinId="0"/>
    <cellStyle name="Обычный_Акция (Кол-во SKU из MML)" xfId="2"/>
    <cellStyle name="Обычный_Акция (Кол-во SKU)" xfId="3"/>
    <cellStyle name="Обычный_Лист1" xfId="1"/>
    <cellStyle name="Финансовый" xfId="4" builtinId="3"/>
  </cellStyles>
  <dxfs count="71">
    <dxf>
      <numFmt numFmtId="13" formatCode="0%"/>
    </dxf>
    <dxf>
      <alignment wrapText="1" readingOrder="0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3" formatCode="0%"/>
    </dxf>
    <dxf>
      <alignment wrapText="1" readingOrder="0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3" formatCode="0%"/>
    </dxf>
    <dxf>
      <alignment wrapText="1" readingOrder="0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3" formatCode="0%"/>
    </dxf>
    <dxf>
      <alignment wrapText="1" readingOrder="0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3" formatCode="0%"/>
    </dxf>
    <dxf>
      <alignment wrapText="1" readingOrder="0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3" formatCode="0%"/>
    </dxf>
    <dxf>
      <alignment wrapText="1" readingOrder="0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numFmt numFmtId="164" formatCode="[$-419]mmmm;@"/>
    </dxf>
    <dxf>
      <numFmt numFmtId="164" formatCode="[$-419]mmmm;@"/>
    </dxf>
    <dxf>
      <numFmt numFmtId="164" formatCode="[$-419]mmmm;@"/>
    </dxf>
  </dxfs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924.543410763887" createdVersion="4" refreshedVersion="3" minRefreshableVersion="3" recordCount="124">
  <cacheSource type="worksheet">
    <worksheetSource ref="A2:O100000" sheet="Шаг 3 Отчет"/>
  </cacheSource>
  <cacheFields count="16">
    <cacheField name="Период" numFmtId="0">
      <sharedItems containsNonDate="0" containsDate="1" containsString="0" containsBlank="1" minDate="2012-01-01T00:00:00" maxDate="2012-03-02T00:00:00" count="4">
        <d v="2012-01-01T00:00:00"/>
        <m/>
        <d v="2012-03-01T00:00:00" u="1"/>
        <d v="2012-02-01T00:00:00" u="1"/>
      </sharedItems>
    </cacheField>
    <cacheField name="Дивизион" numFmtId="0">
      <sharedItems containsBlank="1" count="6">
        <s v="ДМ Верхняя Волга"/>
        <m/>
        <s v="…" u="1"/>
        <s v="Дивизия_2" u="1"/>
        <s v="Дивизия_1" u="1"/>
        <s v="Дивизия_n" u="1"/>
      </sharedItems>
    </cacheField>
    <cacheField name="ТМ" numFmtId="0">
      <sharedItems containsBlank="1" count="5">
        <s v="Семенюк Артем"/>
        <m/>
        <s v="ТМ ФИО_1" u="1"/>
        <s v="…" u="1"/>
        <s v="ТМ ФИО_2" u="1"/>
      </sharedItems>
    </cacheField>
    <cacheField name="Дистрибьютор" numFmtId="0">
      <sharedItems containsBlank="1" count="6">
        <s v="Кондитерский рай ООО"/>
        <m/>
        <s v="Дистрибьютор_2" u="1"/>
        <s v="Дистрибьютор_n" u="1"/>
        <s v="…" u="1"/>
        <s v="Дистрибьютор_1" u="1"/>
      </sharedItems>
    </cacheField>
    <cacheField name="ТС" numFmtId="0">
      <sharedItems containsBlank="1" count="7">
        <s v="Баннов Виктор"/>
        <s v="Пипко Дмитрий"/>
        <m/>
        <s v="…" u="1"/>
        <s v="ТС_2" u="1"/>
        <s v="ТС_n" u="1"/>
        <s v="ТС_1" u="1"/>
      </sharedItems>
    </cacheField>
    <cacheField name="ЭТА" numFmtId="0">
      <sharedItems containsBlank="1" count="18">
        <s v="Макаревич Марина"/>
        <s v="Донскова Галина"/>
        <s v="Белонин Антон"/>
        <s v="Ушакова Татьяна"/>
        <s v="Гущина Светлана"/>
        <s v="Белов Сергей"/>
        <s v="Веселова Светлана"/>
        <s v="Ставцев Рудольф"/>
        <s v="Балашова Наталья"/>
        <s v="Нилов Андрей"/>
        <s v="Спиридонов Денис"/>
        <s v="Бемова Анастасия"/>
        <s v="Альферович Юлия"/>
        <m/>
        <s v="ЭТА_2" u="1"/>
        <s v="ЭТА_1" u="1"/>
        <s v="…" u="1"/>
        <s v="ЭТА_n" u="1"/>
      </sharedItems>
    </cacheField>
    <cacheField name="Торговая точка" numFmtId="0">
      <sharedItems containsBlank="1"/>
    </cacheField>
    <cacheField name="Индекс (торговой точки)" numFmtId="0">
      <sharedItems containsBlank="1"/>
    </cacheField>
    <cacheField name="Тип ТТ" numFmtId="0">
      <sharedItems containsBlank="1" count="9">
        <s v="Мм"/>
        <s v="См"/>
        <s v="Нт"/>
        <s v="Опт"/>
        <s v="ДМ/Мн"/>
        <s v="СпецМаг"/>
        <s v="Р"/>
        <s v="С/ЭС"/>
        <m/>
      </sharedItems>
    </cacheField>
    <cacheField name="Кво ТТ" numFmtId="0">
      <sharedItems containsString="0" containsBlank="1" containsNumber="1" containsInteger="1" minValue="1" maxValue="1" count="2">
        <n v="1"/>
        <m/>
      </sharedItems>
    </cacheField>
    <cacheField name="Кво SKU" numFmtId="0">
      <sharedItems containsString="0" containsBlank="1" containsNumber="1" containsInteger="1" minValue="1" maxValue="17"/>
    </cacheField>
    <cacheField name="Себестоимость АВК без НДС" numFmtId="0">
      <sharedItems containsString="0" containsBlank="1" containsNumber="1" minValue="63.56" maxValue="17398.18"/>
    </cacheField>
    <cacheField name="Сумма без НДС" numFmtId="0">
      <sharedItems containsString="0" containsBlank="1" containsNumber="1" minValue="65.459999999999994" maxValue="15224.58"/>
    </cacheField>
    <cacheField name="Кол-во SKU из MML" numFmtId="0">
      <sharedItems containsString="0" containsBlank="1" containsNumber="1" containsInteger="1" minValue="0" maxValue="12"/>
    </cacheField>
    <cacheField name="Комментарий по количеству SKU" numFmtId="0">
      <sharedItems containsBlank="1"/>
    </cacheField>
    <cacheField name="Факт АКБ фас" numFmtId="0" formula="IF(('Кво SKU'&gt;2)*AND('Кол-во SKU из MML'&gt;0),1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0924.631490046297" createdVersion="3" refreshedVersion="4" minRefreshableVersion="3" recordCount="14">
  <cacheSource type="worksheet">
    <worksheetSource ref="A2:L16" sheet="Шаг 5 База"/>
  </cacheSource>
  <cacheFields count="17">
    <cacheField name="Период" numFmtId="14">
      <sharedItems containsDate="1" containsMixedTypes="1" minDate="1899-12-30T00:00:00" maxDate="2012-01-02T00:00:00" count="3">
        <s v="Период"/>
        <d v="2012-01-01T00:00:00"/>
        <d v="1899-12-30T00:00:00"/>
      </sharedItems>
    </cacheField>
    <cacheField name="Дивизион" numFmtId="0">
      <sharedItems containsMixedTypes="1" containsNumber="1" containsInteger="1" minValue="0" maxValue="0" count="3">
        <s v="Дивизион"/>
        <s v="ДМ Верхняя Волга"/>
        <n v="0"/>
      </sharedItems>
    </cacheField>
    <cacheField name="ТМ" numFmtId="0">
      <sharedItems containsMixedTypes="1" containsNumber="1" containsInteger="1" minValue="0" maxValue="0" count="3">
        <s v="ТМ"/>
        <s v="Семенюк Артем"/>
        <n v="0"/>
      </sharedItems>
    </cacheField>
    <cacheField name="Дистрибьютор" numFmtId="0">
      <sharedItems containsMixedTypes="1" containsNumber="1" containsInteger="1" minValue="0" maxValue="0" count="3">
        <s v="Дистрибьютор"/>
        <s v="Кондитерский рай ООО"/>
        <n v="0"/>
      </sharedItems>
    </cacheField>
    <cacheField name="ТС" numFmtId="0">
      <sharedItems containsMixedTypes="1" containsNumber="1" containsInteger="1" minValue="0" maxValue="0" count="4">
        <s v="ТС"/>
        <s v="Баннов Виктор"/>
        <n v="0"/>
        <s v="Пипко Дмитрий"/>
      </sharedItems>
    </cacheField>
    <cacheField name="ЭТА" numFmtId="0">
      <sharedItems count="14">
        <s v="ЭТА"/>
        <s v="Макаревич Марина"/>
        <s v="Белонин Антон"/>
        <s v="Ушакова Татьяна"/>
        <s v="Белов Сергей"/>
        <s v="Веселова Светлана"/>
        <s v="Ставцев Рудольф"/>
        <s v="Балашова Наталья"/>
        <s v="Нилов Андрей"/>
        <s v="Спиридонов Денис"/>
        <s v="Донскова Галина"/>
        <s v="Гущина Светлана"/>
        <s v="Бемова Анастасия"/>
        <s v="Альферович Юлия"/>
      </sharedItems>
    </cacheField>
    <cacheField name="Себестоимость АВК без НДС " numFmtId="0">
      <sharedItems containsMixedTypes="1" containsNumber="1" minValue="284.75" maxValue="31431.270000000004"/>
    </cacheField>
    <cacheField name="Сумма без НДС " numFmtId="0">
      <sharedItems containsMixedTypes="1" containsNumber="1" minValue="279.05" maxValue="29094.809999999998"/>
    </cacheField>
    <cacheField name="Факт АКБ фас " numFmtId="0">
      <sharedItems containsMixedTypes="1" containsNumber="1" containsInteger="1" minValue="0" maxValue="1"/>
    </cacheField>
    <cacheField name="План, вторич. Руб. без НДС" numFmtId="0">
      <sharedItems containsSemiMixedTypes="0" containsString="0" containsNumber="1" minValue="7000" maxValue="300000.82"/>
    </cacheField>
    <cacheField name="План АКБ общ" numFmtId="0">
      <sharedItems containsSemiMixedTypes="0" containsString="0" containsNumber="1" containsInteger="1" minValue="34" maxValue="680"/>
    </cacheField>
    <cacheField name="План АКБ_фас" numFmtId="0">
      <sharedItems containsSemiMixedTypes="0" containsString="0" containsNumber="1" containsInteger="1" minValue="25" maxValue="325"/>
    </cacheField>
    <cacheField name="Выполнение вторичных продаж (Себестоимость АВК)" numFmtId="0" formula="IF('План, вторич. Руб. без НДС'=0,0,'Себестоимость АВК без НДС '/'План, вторич. Руб. без НДС')" databaseField="0"/>
    <cacheField name="Выполнение вторичных продаж (Сумма без НДС)" numFmtId="0" formula="IF('План, вторич. Руб. без НДС'=0,0,'Сумма без НДС '/'План, вторич. Руб. без НДС')" databaseField="0"/>
    <cacheField name="Выполнение по АКБ" numFmtId="0" formula="IF('План АКБ_фас'=0,0,'Факт АКБ фас '/'План АКБ_фас')" databaseField="0"/>
    <cacheField name="Итого (Себестоимость АВК)" numFmtId="0" formula="'Выполнение вторичных продаж (Себестоимость АВК)'+'Выполнение по АКБ'" databaseField="0"/>
    <cacheField name="Итого (АКБ+Сумма без НДС)" numFmtId="0" formula="'Выполнение вторичных продаж (Сумма без НДС)'+'Выполнение по АКБ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x v="0"/>
    <x v="0"/>
    <x v="0"/>
    <x v="0"/>
    <x v="0"/>
    <x v="0"/>
    <s v="ВИНО-ВОДКА"/>
    <s v="-,-0-,-0-,-204-,-0-,-0-,-     10383ВВЛ- "/>
    <x v="0"/>
    <x v="0"/>
    <n v="17"/>
    <n v="4568.6400000000003"/>
    <n v="4249.01"/>
    <n v="11"/>
    <s v=""/>
  </r>
  <r>
    <x v="0"/>
    <x v="0"/>
    <x v="0"/>
    <x v="0"/>
    <x v="1"/>
    <x v="1"/>
    <s v="ООО Затверецкий Торговвый Двор"/>
    <s v="-,-0-,-0-,-204-,-0-,-0-,-      5295ЦБ - "/>
    <x v="1"/>
    <x v="0"/>
    <n v="17"/>
    <n v="8021.52"/>
    <n v="8209.66"/>
    <n v="9"/>
    <s v=""/>
  </r>
  <r>
    <x v="0"/>
    <x v="0"/>
    <x v="0"/>
    <x v="0"/>
    <x v="0"/>
    <x v="2"/>
    <s v="Маг.&quot;Торговый центр&quot;"/>
    <s v="-,-0-,-0-,-204-,-0-,-0-,-      8367ВОЛ- "/>
    <x v="0"/>
    <x v="0"/>
    <n v="14"/>
    <n v="9159.32"/>
    <n v="9434.08"/>
    <n v="9"/>
    <s v=""/>
  </r>
  <r>
    <x v="0"/>
    <x v="0"/>
    <x v="0"/>
    <x v="0"/>
    <x v="0"/>
    <x v="3"/>
    <s v="ИП Вавикин А.И. на Красноармейской"/>
    <s v="-,-0-,-0-,-204-,-0-,-0-,-     11025ЦБ - "/>
    <x v="0"/>
    <x v="0"/>
    <n v="8"/>
    <n v="1026.4100000000001"/>
    <n v="1057.23"/>
    <n v="4"/>
    <s v=""/>
  </r>
  <r>
    <x v="0"/>
    <x v="0"/>
    <x v="0"/>
    <x v="0"/>
    <x v="1"/>
    <x v="4"/>
    <s v="Мурадова К.С."/>
    <s v="-,-0-,-0-,-204-,-0-,-0-,-      5262ЦБ - "/>
    <x v="1"/>
    <x v="0"/>
    <n v="9"/>
    <n v="754.24"/>
    <n v="776.87"/>
    <n v="3"/>
    <s v=""/>
  </r>
  <r>
    <x v="0"/>
    <x v="0"/>
    <x v="0"/>
    <x v="0"/>
    <x v="0"/>
    <x v="5"/>
    <s v="Магазин №1"/>
    <s v="-,-0-,-0-,-204-,-0-,-0-,-      6257ЦБ - "/>
    <x v="0"/>
    <x v="0"/>
    <n v="10"/>
    <n v="3077.12"/>
    <n v="3169.41"/>
    <n v="6"/>
    <s v=""/>
  </r>
  <r>
    <x v="0"/>
    <x v="0"/>
    <x v="0"/>
    <x v="0"/>
    <x v="0"/>
    <x v="2"/>
    <s v="Маг.&quot;Девяточка №8&quot;"/>
    <s v="-,-0-,-0-,-204-,-0-,-0-,-     10861ВВЛ- "/>
    <x v="0"/>
    <x v="0"/>
    <n v="8"/>
    <n v="2575.42"/>
    <n v="2652.77"/>
    <n v="3"/>
    <s v=""/>
  </r>
  <r>
    <x v="0"/>
    <x v="0"/>
    <x v="0"/>
    <x v="0"/>
    <x v="0"/>
    <x v="2"/>
    <s v="Ника ООО  Универсам"/>
    <s v="-,-0-,-0-,-204-,-0-,-0-,-      4977ЦБ - "/>
    <x v="1"/>
    <x v="0"/>
    <n v="8"/>
    <n v="3907.63"/>
    <n v="4065.17"/>
    <n v="5"/>
    <s v=""/>
  </r>
  <r>
    <x v="0"/>
    <x v="0"/>
    <x v="0"/>
    <x v="0"/>
    <x v="0"/>
    <x v="2"/>
    <s v="ООО Агат Минимаркет"/>
    <s v="-,-0-,-0-,-204-,-0-,-0-,-      6063ЦБ - "/>
    <x v="0"/>
    <x v="0"/>
    <n v="11"/>
    <n v="1261.02"/>
    <n v="1172.76"/>
    <n v="8"/>
    <s v=""/>
  </r>
  <r>
    <x v="0"/>
    <x v="0"/>
    <x v="0"/>
    <x v="0"/>
    <x v="0"/>
    <x v="6"/>
    <s v="Супермаркет Универсальный"/>
    <s v="-,-0-,-0-,-204-,-0-,-0-,-      3935МАМ- "/>
    <x v="0"/>
    <x v="0"/>
    <n v="10"/>
    <n v="5671.17"/>
    <n v="5327.78"/>
    <n v="6"/>
    <s v=""/>
  </r>
  <r>
    <x v="0"/>
    <x v="0"/>
    <x v="0"/>
    <x v="0"/>
    <x v="0"/>
    <x v="0"/>
    <s v="ТЦ РУСЬ"/>
    <s v="-,-0-,-0-,-204-,-0-,-0-,-      7612ВОЛ- "/>
    <x v="0"/>
    <x v="0"/>
    <n v="13"/>
    <n v="6054.24"/>
    <n v="5630.54"/>
    <n v="10"/>
    <s v=""/>
  </r>
  <r>
    <x v="0"/>
    <x v="0"/>
    <x v="0"/>
    <x v="0"/>
    <x v="0"/>
    <x v="7"/>
    <s v="Дельта ТД ООО"/>
    <s v="-,-0-,-0-,-204-,-0-,-0-,-      8964РВБ- "/>
    <x v="0"/>
    <x v="0"/>
    <n v="9"/>
    <n v="821.19"/>
    <n v="862.71"/>
    <n v="5"/>
    <s v=""/>
  </r>
  <r>
    <x v="0"/>
    <x v="0"/>
    <x v="0"/>
    <x v="0"/>
    <x v="0"/>
    <x v="3"/>
    <s v="ИП Вавикин А.И. на Спортивной"/>
    <s v="-,-0-,-0-,-204-,-0-,-0-,-     11024ЦБ - "/>
    <x v="0"/>
    <x v="0"/>
    <n v="5"/>
    <n v="805.08"/>
    <n v="829.28"/>
    <n v="3"/>
    <s v=""/>
  </r>
  <r>
    <x v="0"/>
    <x v="0"/>
    <x v="0"/>
    <x v="0"/>
    <x v="0"/>
    <x v="8"/>
    <s v="Магазин &quot;Продукты&quot;"/>
    <s v="-,-0-,-0-,-204-,-0-,-0-,-      5352ЦБ - "/>
    <x v="0"/>
    <x v="0"/>
    <n v="4"/>
    <n v="288.14"/>
    <n v="296.76"/>
    <n v="2"/>
    <s v=""/>
  </r>
  <r>
    <x v="0"/>
    <x v="0"/>
    <x v="0"/>
    <x v="0"/>
    <x v="0"/>
    <x v="8"/>
    <s v="Магазин &quot;Столичный&quot;"/>
    <s v="-,-0-,-0-,-204-,-0-,-0-,-      4675ЦБ - "/>
    <x v="0"/>
    <x v="0"/>
    <n v="9"/>
    <n v="2529.86"/>
    <n v="2605.3000000000002"/>
    <n v="6"/>
    <s v=""/>
  </r>
  <r>
    <x v="0"/>
    <x v="0"/>
    <x v="0"/>
    <x v="0"/>
    <x v="0"/>
    <x v="5"/>
    <s v="Магазин №3 &quot;Универсам&quot; 2-20-69"/>
    <s v="-,-0-,-0-,-204-,-0-,-0-,-      7596ЦБ - "/>
    <x v="0"/>
    <x v="0"/>
    <n v="10"/>
    <n v="1954.24"/>
    <n v="2012.83"/>
    <n v="7"/>
    <s v=""/>
  </r>
  <r>
    <x v="0"/>
    <x v="0"/>
    <x v="0"/>
    <x v="0"/>
    <x v="0"/>
    <x v="6"/>
    <s v="&quot;Кафе&quot;"/>
    <s v="-,-0-,-0-,-204-,-0-,-0-,-      8759РВБ- "/>
    <x v="2"/>
    <x v="0"/>
    <n v="9"/>
    <n v="936.51"/>
    <n v="974.27"/>
    <n v="7"/>
    <s v=""/>
  </r>
  <r>
    <x v="0"/>
    <x v="0"/>
    <x v="0"/>
    <x v="0"/>
    <x v="0"/>
    <x v="6"/>
    <s v="&quot;Мега&quot;"/>
    <s v="-,-0-,-0-,-204-,-0-,-0-,-     10577РВБ- "/>
    <x v="0"/>
    <x v="0"/>
    <n v="8"/>
    <n v="1173.73"/>
    <n v="1185.5999999999999"/>
    <n v="5"/>
    <s v=""/>
  </r>
  <r>
    <x v="0"/>
    <x v="0"/>
    <x v="0"/>
    <x v="0"/>
    <x v="0"/>
    <x v="6"/>
    <s v="&quot;Продуктовая лавка&quot;"/>
    <s v="-,-0-,-0-,-204-,-0-,-0-,-      9508РВБ- "/>
    <x v="0"/>
    <x v="0"/>
    <n v="13"/>
    <n v="1854.24"/>
    <n v="1872.92"/>
    <n v="12"/>
    <s v=""/>
  </r>
  <r>
    <x v="0"/>
    <x v="0"/>
    <x v="0"/>
    <x v="0"/>
    <x v="0"/>
    <x v="0"/>
    <s v="Магазин Арбат"/>
    <s v="-,-0-,-0-,-204-,-0-,-0-,-      5373ЦБ - "/>
    <x v="0"/>
    <x v="0"/>
    <n v="8"/>
    <n v="1470.34"/>
    <n v="1529.65"/>
    <n v="5"/>
    <s v=""/>
  </r>
  <r>
    <x v="0"/>
    <x v="0"/>
    <x v="0"/>
    <x v="0"/>
    <x v="0"/>
    <x v="0"/>
    <s v="Магазин Новый"/>
    <s v="-,-0-,-0-,-204-,-0-,-0-,-      9005ВОЛ- "/>
    <x v="0"/>
    <x v="0"/>
    <n v="10"/>
    <n v="1870.34"/>
    <n v="1739.55"/>
    <n v="7"/>
    <s v=""/>
  </r>
  <r>
    <x v="0"/>
    <x v="0"/>
    <x v="0"/>
    <x v="0"/>
    <x v="0"/>
    <x v="9"/>
    <s v="Калыгин В.А."/>
    <s v="-,-0-,-0-,-204-,-0-,-0-,-      4782ЦБ - "/>
    <x v="0"/>
    <x v="0"/>
    <n v="8"/>
    <n v="882.2"/>
    <n v="917.85"/>
    <n v="5"/>
    <s v=""/>
  </r>
  <r>
    <x v="0"/>
    <x v="0"/>
    <x v="0"/>
    <x v="0"/>
    <x v="0"/>
    <x v="7"/>
    <s v="Магазин №43 &quot;Стройка&quot;"/>
    <s v="-,-0-,-0-,-204-,-0-,-0-,-      6437ЦБ - "/>
    <x v="1"/>
    <x v="0"/>
    <n v="6"/>
    <n v="566.24"/>
    <n v="583.19000000000005"/>
    <n v="4"/>
    <s v=""/>
  </r>
  <r>
    <x v="0"/>
    <x v="0"/>
    <x v="0"/>
    <x v="0"/>
    <x v="0"/>
    <x v="3"/>
    <s v="ИП Котенкова Н.Г.маг &quot;Находка&quot;"/>
    <s v="-,-0-,-0-,-204-,-0-,-0-,-      5632ЦАН- "/>
    <x v="0"/>
    <x v="0"/>
    <n v="5"/>
    <n v="666.24"/>
    <n v="672.53"/>
    <n v="3"/>
    <s v=""/>
  </r>
  <r>
    <x v="0"/>
    <x v="0"/>
    <x v="0"/>
    <x v="0"/>
    <x v="0"/>
    <x v="3"/>
    <s v="Магазин &quot;Старт&quot; №4"/>
    <s v="-,-0-,-0-,-204-,-0-,-0-,-      8954ЦБ - "/>
    <x v="0"/>
    <x v="0"/>
    <n v="7"/>
    <n v="1747.66"/>
    <n v="1799.99"/>
    <n v="3"/>
    <s v=""/>
  </r>
  <r>
    <x v="0"/>
    <x v="0"/>
    <x v="0"/>
    <x v="0"/>
    <x v="0"/>
    <x v="3"/>
    <s v="Магазин на Пионерской"/>
    <s v="-,-0-,-0-,-204-,-0-,-0-,-      8498ЦБ - "/>
    <x v="0"/>
    <x v="0"/>
    <n v="6"/>
    <n v="743.36"/>
    <n v="773.35"/>
    <n v="4"/>
    <s v=""/>
  </r>
  <r>
    <x v="0"/>
    <x v="0"/>
    <x v="0"/>
    <x v="0"/>
    <x v="0"/>
    <x v="8"/>
    <s v="ИП Суворов А.В"/>
    <s v="-,-0-,-0-,-204-,-0-,-0-,-      2314   - "/>
    <x v="3"/>
    <x v="0"/>
    <n v="3"/>
    <n v="1055.42"/>
    <n v="981.57"/>
    <n v="0"/>
    <s v="Нет коробок из MML"/>
  </r>
  <r>
    <x v="0"/>
    <x v="0"/>
    <x v="0"/>
    <x v="0"/>
    <x v="0"/>
    <x v="8"/>
    <s v="Магазин СМАК Ленин."/>
    <s v="-,-0-,-0-,-204-,-0-,-0-,-      6285ЦБ - "/>
    <x v="0"/>
    <x v="0"/>
    <n v="9"/>
    <n v="1035.5899999999999"/>
    <n v="1077.33"/>
    <n v="9"/>
    <s v=""/>
  </r>
  <r>
    <x v="0"/>
    <x v="0"/>
    <x v="0"/>
    <x v="0"/>
    <x v="0"/>
    <x v="8"/>
    <s v="Магазин.&quot;Арго&quot;"/>
    <s v="-,-0-,-0-,-204-,-0-,-0-,-      5360ЦБ - "/>
    <x v="0"/>
    <x v="0"/>
    <n v="4"/>
    <n v="392.44"/>
    <n v="372.31"/>
    <n v="2"/>
    <s v=""/>
  </r>
  <r>
    <x v="0"/>
    <x v="0"/>
    <x v="0"/>
    <x v="0"/>
    <x v="0"/>
    <x v="8"/>
    <s v="Собственников А.В."/>
    <s v="-,-0-,-0-,-204-,-0-,-0-,-      3355   - "/>
    <x v="0"/>
    <x v="0"/>
    <n v="4"/>
    <n v="512"/>
    <n v="476.27"/>
    <n v="2"/>
    <s v=""/>
  </r>
  <r>
    <x v="0"/>
    <x v="0"/>
    <x v="0"/>
    <x v="0"/>
    <x v="0"/>
    <x v="5"/>
    <s v="Бахин В.И."/>
    <s v="-,-0-,-0-,-204-,-0-,-0-,-       168   - "/>
    <x v="0"/>
    <x v="0"/>
    <n v="4"/>
    <n v="5071.1899999999996"/>
    <n v="4716.3599999999997"/>
    <n v="2"/>
    <s v=""/>
  </r>
  <r>
    <x v="0"/>
    <x v="0"/>
    <x v="0"/>
    <x v="0"/>
    <x v="0"/>
    <x v="5"/>
    <s v="Карачков А.А."/>
    <s v="-,-0-,-0-,-204-,-0-,-0-,-     10126ЦБ - "/>
    <x v="0"/>
    <x v="0"/>
    <n v="6"/>
    <n v="1396.61"/>
    <n v="1438.51"/>
    <n v="4"/>
    <s v=""/>
  </r>
  <r>
    <x v="0"/>
    <x v="0"/>
    <x v="0"/>
    <x v="0"/>
    <x v="0"/>
    <x v="6"/>
    <s v="ИП Александров А.М"/>
    <s v="-,-0-,-0-,-204-,-0-,-0-,-        52   - "/>
    <x v="0"/>
    <x v="0"/>
    <n v="4"/>
    <n v="375.49"/>
    <n v="349.22"/>
    <n v="3"/>
    <s v=""/>
  </r>
  <r>
    <x v="0"/>
    <x v="0"/>
    <x v="0"/>
    <x v="0"/>
    <x v="0"/>
    <x v="6"/>
    <s v="Магазин на ул.Рабочая"/>
    <s v="-,-0-,-0-,-204-,-0-,-0-,-      8062РВБ- "/>
    <x v="0"/>
    <x v="0"/>
    <n v="7"/>
    <n v="1388.14"/>
    <n v="1444.1"/>
    <n v="7"/>
    <s v=""/>
  </r>
  <r>
    <x v="0"/>
    <x v="0"/>
    <x v="0"/>
    <x v="0"/>
    <x v="0"/>
    <x v="0"/>
    <s v="Лана ООО"/>
    <s v="-,-0-,-0-,-204-,-0-,-0-,-      7269ВОЛ- "/>
    <x v="0"/>
    <x v="0"/>
    <n v="6"/>
    <n v="1311.86"/>
    <n v="1364.72"/>
    <n v="4"/>
    <s v=""/>
  </r>
  <r>
    <x v="0"/>
    <x v="0"/>
    <x v="0"/>
    <x v="0"/>
    <x v="0"/>
    <x v="9"/>
    <s v="Магазин &quot;Ласточка&quot;"/>
    <s v="-,-0-,-0-,-204-,-0-,-0-,-     10840ОФС- "/>
    <x v="0"/>
    <x v="0"/>
    <n v="6"/>
    <n v="965.25"/>
    <n v="994.16"/>
    <n v="5"/>
    <s v=""/>
  </r>
  <r>
    <x v="0"/>
    <x v="0"/>
    <x v="0"/>
    <x v="0"/>
    <x v="0"/>
    <x v="9"/>
    <s v="Мостакова Г.А."/>
    <s v="-,-0-,-0-,-204-,-0-,-0-,-      8648ЦБ - "/>
    <x v="0"/>
    <x v="0"/>
    <n v="4"/>
    <n v="461.02"/>
    <n v="479.64"/>
    <n v="2"/>
    <s v=""/>
  </r>
  <r>
    <x v="0"/>
    <x v="0"/>
    <x v="0"/>
    <x v="0"/>
    <x v="0"/>
    <x v="9"/>
    <s v="ООО &quot;Ленинградский&quot;"/>
    <s v="-,-0-,-0-,-204-,-0-,-0-,-      6231ЦБ - "/>
    <x v="0"/>
    <x v="0"/>
    <n v="8"/>
    <n v="739.83"/>
    <n v="769.65"/>
    <n v="6"/>
    <s v=""/>
  </r>
  <r>
    <x v="0"/>
    <x v="0"/>
    <x v="0"/>
    <x v="0"/>
    <x v="0"/>
    <x v="10"/>
    <s v="Магазин &quot;Рица №3&quot;"/>
    <s v="-,-0-,-0-,-204-,-0-,-0-,-      7619ЦАН- "/>
    <x v="0"/>
    <x v="0"/>
    <n v="6"/>
    <n v="809.32"/>
    <n v="841.94"/>
    <n v="6"/>
    <s v=""/>
  </r>
  <r>
    <x v="0"/>
    <x v="0"/>
    <x v="0"/>
    <x v="0"/>
    <x v="0"/>
    <x v="7"/>
    <s v="&quot;Мир Вин&quot;"/>
    <s v="-,-0-,-0-,-204-,-0-,-0-,-     10486РВБ- "/>
    <x v="0"/>
    <x v="0"/>
    <n v="5"/>
    <n v="648.30999999999995"/>
    <n v="674.4"/>
    <n v="2"/>
    <s v=""/>
  </r>
  <r>
    <x v="0"/>
    <x v="0"/>
    <x v="0"/>
    <x v="0"/>
    <x v="0"/>
    <x v="7"/>
    <s v="Картенко И.М ИП"/>
    <s v="-,-0-,-0-,-204-,-0-,-0-,-     11037РВБ- "/>
    <x v="0"/>
    <x v="0"/>
    <n v="3"/>
    <n v="286.51"/>
    <n v="298.02"/>
    <n v="0"/>
    <s v="Нет коробок из MML"/>
  </r>
  <r>
    <x v="0"/>
    <x v="0"/>
    <x v="0"/>
    <x v="0"/>
    <x v="0"/>
    <x v="7"/>
    <s v="м-н &quot;Парус&quot;"/>
    <s v="-,-0-,-0-,-204-,-0-,-0-,-      8926РВБ- "/>
    <x v="0"/>
    <x v="0"/>
    <n v="3"/>
    <n v="211.02"/>
    <n v="217.33"/>
    <n v="1"/>
    <s v=""/>
  </r>
  <r>
    <x v="0"/>
    <x v="0"/>
    <x v="0"/>
    <x v="0"/>
    <x v="0"/>
    <x v="7"/>
    <s v="м-н &quot;Продукты&quot;"/>
    <s v="-,-0-,-0-,-204-,-0-,-0-,-      7515РВБ- "/>
    <x v="0"/>
    <x v="0"/>
    <n v="3"/>
    <n v="392.44"/>
    <n v="408.21"/>
    <n v="1"/>
    <s v=""/>
  </r>
  <r>
    <x v="0"/>
    <x v="0"/>
    <x v="0"/>
    <x v="0"/>
    <x v="0"/>
    <x v="7"/>
    <s v="Орешенков А.А."/>
    <s v="-,-0-,-0-,-204-,-0-,-0-,-     10240РВБ- "/>
    <x v="0"/>
    <x v="0"/>
    <n v="6"/>
    <n v="579.66"/>
    <n v="603"/>
    <n v="5"/>
    <s v=""/>
  </r>
  <r>
    <x v="0"/>
    <x v="0"/>
    <x v="0"/>
    <x v="0"/>
    <x v="0"/>
    <x v="3"/>
    <s v="Виноградова О.Н. ИП"/>
    <s v="-,-0-,-0-,-204-,-0-,-0-,-     10736ЦБ - "/>
    <x v="0"/>
    <x v="0"/>
    <n v="3"/>
    <n v="538.98"/>
    <n v="555.20000000000005"/>
    <n v="2"/>
    <s v=""/>
  </r>
  <r>
    <x v="0"/>
    <x v="0"/>
    <x v="0"/>
    <x v="0"/>
    <x v="0"/>
    <x v="3"/>
    <s v="м-н &quot;Продукты&quot; ул. Дюканова"/>
    <s v="-,-0-,-0-,-204-,-0-,-0-,-     10068ЦБ - "/>
    <x v="0"/>
    <x v="0"/>
    <n v="3"/>
    <n v="398.44"/>
    <n v="410.41"/>
    <n v="0"/>
    <s v="Нет коробок из MML"/>
  </r>
  <r>
    <x v="0"/>
    <x v="0"/>
    <x v="0"/>
    <x v="0"/>
    <x v="0"/>
    <x v="3"/>
    <s v="Магазин &quot;Сударушка&quot;"/>
    <s v="-,-0-,-0-,-204-,-0-,-0-,-      8384ЦБ - "/>
    <x v="0"/>
    <x v="0"/>
    <n v="3"/>
    <n v="269.49"/>
    <n v="280.38"/>
    <n v="2"/>
    <s v=""/>
  </r>
  <r>
    <x v="0"/>
    <x v="0"/>
    <x v="0"/>
    <x v="0"/>
    <x v="0"/>
    <x v="3"/>
    <s v="Магазин на Комсомольской"/>
    <s v="-,-0-,-0-,-204-,-0-,-0-,-      8501ЦБ - "/>
    <x v="0"/>
    <x v="0"/>
    <n v="3"/>
    <n v="473.02"/>
    <n v="492.1"/>
    <n v="1"/>
    <s v=""/>
  </r>
  <r>
    <x v="0"/>
    <x v="0"/>
    <x v="0"/>
    <x v="0"/>
    <x v="0"/>
    <x v="3"/>
    <s v="Магазин на Советской"/>
    <s v="-,-0-,-0-,-204-,-0-,-0-,-      8500ЦБ - "/>
    <x v="0"/>
    <x v="0"/>
    <n v="3"/>
    <n v="439.97"/>
    <n v="457.73"/>
    <n v="1"/>
    <s v=""/>
  </r>
  <r>
    <x v="0"/>
    <x v="0"/>
    <x v="0"/>
    <x v="0"/>
    <x v="1"/>
    <x v="4"/>
    <s v="Универсал ОРТ  8-903-075-55-22"/>
    <s v="-,-0-,-0-,-204-,-0-,-0-,-      3979ЦБ - "/>
    <x v="4"/>
    <x v="0"/>
    <n v="4"/>
    <n v="17398.18"/>
    <n v="15224.58"/>
    <n v="2"/>
    <s v=""/>
  </r>
  <r>
    <x v="0"/>
    <x v="0"/>
    <x v="0"/>
    <x v="0"/>
    <x v="1"/>
    <x v="1"/>
    <s v="магазин &quot;Эклер&quot;"/>
    <s v="-,-0-,-0-,-204-,-0-,-0-,-      6214ЦБ - "/>
    <x v="5"/>
    <x v="0"/>
    <n v="3"/>
    <n v="593.22"/>
    <n v="611"/>
    <n v="2"/>
    <s v=""/>
  </r>
  <r>
    <x v="0"/>
    <x v="0"/>
    <x v="0"/>
    <x v="0"/>
    <x v="1"/>
    <x v="1"/>
    <s v="ООО АНТЭК-А Магазин на Вагонном"/>
    <s v="-,-0-,-0-,-204-,-0-,-0-,-      5234ЦБ - "/>
    <x v="1"/>
    <x v="0"/>
    <n v="3"/>
    <n v="591.53"/>
    <n v="609.27"/>
    <n v="2"/>
    <s v=""/>
  </r>
  <r>
    <x v="0"/>
    <x v="0"/>
    <x v="0"/>
    <x v="0"/>
    <x v="1"/>
    <x v="1"/>
    <s v="ООО Магазин №91 Весна"/>
    <s v="-,-0-,-0-,-204-,-0-,-0-,-      4303МАМ- "/>
    <x v="0"/>
    <x v="0"/>
    <n v="7"/>
    <n v="4287.3100000000004"/>
    <n v="4415.8599999999997"/>
    <n v="5"/>
    <s v=""/>
  </r>
  <r>
    <x v="0"/>
    <x v="0"/>
    <x v="0"/>
    <x v="0"/>
    <x v="0"/>
    <x v="8"/>
    <s v="ГлавПочтамт г.Ржев,ул.Октябрьская,47"/>
    <s v="-,-0-,-0-,-204-,-0-,-0-,-      9565ЦБ - "/>
    <x v="0"/>
    <x v="0"/>
    <n v="3"/>
    <n v="3063.14"/>
    <n v="3281.24"/>
    <n v="0"/>
    <s v="Нет коробок из MML"/>
  </r>
  <r>
    <x v="0"/>
    <x v="0"/>
    <x v="0"/>
    <x v="0"/>
    <x v="0"/>
    <x v="8"/>
    <s v="ИП Игнатьев В.В."/>
    <s v="-,-0-,-0-,-204-,-0-,-0-,-      7395ЦАН- "/>
    <x v="0"/>
    <x v="0"/>
    <n v="2"/>
    <n v="2205.09"/>
    <n v="2051.44"/>
    <n v="0"/>
    <s v="Количество SKU меньше 3"/>
  </r>
  <r>
    <x v="0"/>
    <x v="0"/>
    <x v="0"/>
    <x v="0"/>
    <x v="0"/>
    <x v="8"/>
    <s v="ИП Новикова И.О."/>
    <s v="-,-0-,-0-,-204-,-0-,-0-,-      6694РВБ- "/>
    <x v="0"/>
    <x v="0"/>
    <n v="2"/>
    <n v="662.71"/>
    <n v="682.69"/>
    <n v="1"/>
    <s v="Количество SKU меньше 3"/>
  </r>
  <r>
    <x v="0"/>
    <x v="0"/>
    <x v="0"/>
    <x v="0"/>
    <x v="0"/>
    <x v="8"/>
    <s v="Магазин &quot;Ветеран&quot;"/>
    <s v="-,-0-,-0-,-204-,-0-,-0-,-      5361ЦБ - "/>
    <x v="0"/>
    <x v="0"/>
    <n v="2"/>
    <n v="140.68"/>
    <n v="133.46"/>
    <n v="1"/>
    <s v="Количество SKU меньше 3"/>
  </r>
  <r>
    <x v="0"/>
    <x v="0"/>
    <x v="0"/>
    <x v="0"/>
    <x v="0"/>
    <x v="8"/>
    <s v="Магазин &quot;Лукоморье&quot;"/>
    <s v="-,-0-,-0-,-204-,-0-,-0-,-      6786РВБ- "/>
    <x v="0"/>
    <x v="0"/>
    <n v="4"/>
    <n v="557.63"/>
    <n v="580.08000000000004"/>
    <n v="4"/>
    <s v=""/>
  </r>
  <r>
    <x v="0"/>
    <x v="0"/>
    <x v="0"/>
    <x v="0"/>
    <x v="0"/>
    <x v="8"/>
    <s v="Магазин &quot;Пингвин&quot;"/>
    <s v="-,-0-,-0-,-204-,-0-,-0-,-      5649ЦБ - "/>
    <x v="0"/>
    <x v="0"/>
    <n v="4"/>
    <n v="786.44"/>
    <n v="810"/>
    <n v="2"/>
    <s v=""/>
  </r>
  <r>
    <x v="0"/>
    <x v="0"/>
    <x v="0"/>
    <x v="0"/>
    <x v="0"/>
    <x v="8"/>
    <s v="Магазин №  ул.Садовая РЖЕВ 2-16-90"/>
    <s v="-,-0-,-0-,-204-,-0-,-0-,-      6825ЦБ - "/>
    <x v="4"/>
    <x v="0"/>
    <n v="4"/>
    <n v="2625.44"/>
    <n v="2704.19"/>
    <n v="4"/>
    <s v=""/>
  </r>
  <r>
    <x v="0"/>
    <x v="0"/>
    <x v="0"/>
    <x v="0"/>
    <x v="0"/>
    <x v="8"/>
    <s v="Магазин Ржев Ленина12"/>
    <s v="-,-0-,-0-,-204-,-0-,-0-,-      8091РВБ- "/>
    <x v="4"/>
    <x v="0"/>
    <n v="4"/>
    <n v="1493.22"/>
    <n v="1538.02"/>
    <n v="4"/>
    <s v=""/>
  </r>
  <r>
    <x v="0"/>
    <x v="0"/>
    <x v="0"/>
    <x v="0"/>
    <x v="0"/>
    <x v="8"/>
    <s v="Магазин.&quot;Садко&quot;"/>
    <s v="-,-0-,-0-,-204-,-0-,-0-,-      5362ЦБ - "/>
    <x v="0"/>
    <x v="0"/>
    <n v="2"/>
    <n v="123.73"/>
    <n v="117.36"/>
    <n v="1"/>
    <s v="Количество SKU меньше 3"/>
  </r>
  <r>
    <x v="0"/>
    <x v="0"/>
    <x v="0"/>
    <x v="0"/>
    <x v="0"/>
    <x v="5"/>
    <s v="Магазин №64  Кашин"/>
    <s v="-,-0-,-0-,-204-,-0-,-0-,-      7874ЦБ - "/>
    <x v="4"/>
    <x v="0"/>
    <n v="3"/>
    <n v="1064.4100000000001"/>
    <n v="1096.3399999999999"/>
    <n v="3"/>
    <s v=""/>
  </r>
  <r>
    <x v="0"/>
    <x v="0"/>
    <x v="0"/>
    <x v="0"/>
    <x v="0"/>
    <x v="2"/>
    <s v="Магазин №44  ул.Советская В.ВОЛОЧЕК"/>
    <s v="-,-0-,-0-,-204-,-0-,-0-,-      5397ЦБ - "/>
    <x v="4"/>
    <x v="0"/>
    <n v="4"/>
    <n v="789.83"/>
    <n v="813.53"/>
    <n v="4"/>
    <s v=""/>
  </r>
  <r>
    <x v="0"/>
    <x v="0"/>
    <x v="0"/>
    <x v="0"/>
    <x v="0"/>
    <x v="2"/>
    <s v="Олеся ООО"/>
    <s v="-,-0-,-0-,-204-,-0-,-0-,-      8053ВОЛ- "/>
    <x v="0"/>
    <x v="0"/>
    <n v="2"/>
    <n v="617.79999999999995"/>
    <n v="629.97"/>
    <n v="1"/>
    <s v="Количество SKU меньше 3"/>
  </r>
  <r>
    <x v="0"/>
    <x v="0"/>
    <x v="0"/>
    <x v="0"/>
    <x v="0"/>
    <x v="2"/>
    <s v="Ритм №94  БОЛОГОЕ Заводской 3"/>
    <s v="-,-0-,-0-,-204-,-0-,-0-,-     10922ВВЛ- "/>
    <x v="0"/>
    <x v="0"/>
    <n v="3"/>
    <n v="900.85"/>
    <n v="908.62"/>
    <n v="3"/>
    <s v=""/>
  </r>
  <r>
    <x v="0"/>
    <x v="0"/>
    <x v="0"/>
    <x v="0"/>
    <x v="0"/>
    <x v="2"/>
    <s v="Самовывоз"/>
    <s v="-,-0-,-0-,-204-,-0-,-0-,-      9359ВВЛ- "/>
    <x v="0"/>
    <x v="0"/>
    <n v="2"/>
    <n v="159.32"/>
    <n v="160.81"/>
    <n v="0"/>
    <s v="Количество SKU меньше 3"/>
  </r>
  <r>
    <x v="0"/>
    <x v="0"/>
    <x v="0"/>
    <x v="0"/>
    <x v="0"/>
    <x v="2"/>
    <s v="Шпилова Л.Е. ЧП"/>
    <s v="-,-0-,-0-,-204-,-0-,-0-,-      2391   - "/>
    <x v="6"/>
    <x v="0"/>
    <n v="3"/>
    <n v="170.34"/>
    <n v="177.21"/>
    <n v="1"/>
    <s v=""/>
  </r>
  <r>
    <x v="0"/>
    <x v="0"/>
    <x v="0"/>
    <x v="0"/>
    <x v="0"/>
    <x v="6"/>
    <s v="Магазин №  ул. Победы ЗУБЦОВ 2-32-73"/>
    <s v="-,-0-,-0-,-204-,-0-,-0-,-      6962ЦБ - "/>
    <x v="4"/>
    <x v="0"/>
    <n v="4"/>
    <n v="1493.22"/>
    <n v="1538.02"/>
    <n v="4"/>
    <s v=""/>
  </r>
  <r>
    <x v="0"/>
    <x v="0"/>
    <x v="0"/>
    <x v="0"/>
    <x v="0"/>
    <x v="6"/>
    <s v="Магазин № СЕЛИЖАРОВО"/>
    <s v="-,-0-,-0-,-204-,-0-,-0-,-      9075ЦБ - "/>
    <x v="4"/>
    <x v="0"/>
    <n v="2"/>
    <n v="1107.6300000000001"/>
    <n v="1140.8599999999999"/>
    <n v="2"/>
    <s v="Количество SKU меньше 3"/>
  </r>
  <r>
    <x v="0"/>
    <x v="0"/>
    <x v="0"/>
    <x v="0"/>
    <x v="0"/>
    <x v="6"/>
    <s v="Поспелов А.М."/>
    <s v="-,-0-,-0-,-204-,-0-,-0-,-     10695РВБ- "/>
    <x v="2"/>
    <x v="0"/>
    <n v="3"/>
    <n v="255.08"/>
    <n v="262.73"/>
    <n v="0"/>
    <s v="Нет коробок из MML"/>
  </r>
  <r>
    <x v="0"/>
    <x v="0"/>
    <x v="0"/>
    <x v="0"/>
    <x v="0"/>
    <x v="9"/>
    <s v="Магазин № 3  ул.Лихославльская ЛИХОСЛАВЛЬ"/>
    <s v="-,-0-,-0-,-204-,-0-,-0-,-      4661ЦБ - "/>
    <x v="4"/>
    <x v="0"/>
    <n v="3"/>
    <n v="472.03"/>
    <n v="486.19"/>
    <n v="3"/>
    <s v=""/>
  </r>
  <r>
    <x v="0"/>
    <x v="0"/>
    <x v="0"/>
    <x v="0"/>
    <x v="0"/>
    <x v="10"/>
    <s v="Магазин &quot;Алькор&quot;"/>
    <s v="-,-0-,-0-,-204-,-0-,-0-,-      8295ЦБ - "/>
    <x v="0"/>
    <x v="0"/>
    <n v="3"/>
    <n v="626.27"/>
    <n v="651.47"/>
    <n v="2"/>
    <s v=""/>
  </r>
  <r>
    <x v="0"/>
    <x v="0"/>
    <x v="0"/>
    <x v="0"/>
    <x v="0"/>
    <x v="10"/>
    <s v="Магазин &quot;Березка&quot;"/>
    <s v="-,-0-,-0-,-204-,-0-,-0-,-      2579   - "/>
    <x v="1"/>
    <x v="0"/>
    <n v="3"/>
    <n v="377.12"/>
    <n v="392.3"/>
    <n v="0"/>
    <s v="Нет коробок из MML"/>
  </r>
  <r>
    <x v="0"/>
    <x v="0"/>
    <x v="0"/>
    <x v="0"/>
    <x v="0"/>
    <x v="10"/>
    <s v="ООО &quot;Азарт&quot; магазин &quot;Торговый дворик&quot;"/>
    <s v="-,-0-,-0-,-204-,-0-,-0-,-      9014ЦБ - "/>
    <x v="0"/>
    <x v="0"/>
    <n v="3"/>
    <n v="637.29"/>
    <n v="662.92"/>
    <n v="0"/>
    <s v="Нет коробок из MML"/>
  </r>
  <r>
    <x v="0"/>
    <x v="0"/>
    <x v="0"/>
    <x v="0"/>
    <x v="0"/>
    <x v="7"/>
    <s v="&quot;Катерина&quot;"/>
    <s v="-,-0-,-0-,-204-,-0-,-0-,-     10824РВБ- "/>
    <x v="0"/>
    <x v="0"/>
    <n v="3"/>
    <n v="170.34"/>
    <n v="175.45"/>
    <n v="1"/>
    <s v=""/>
  </r>
  <r>
    <x v="0"/>
    <x v="0"/>
    <x v="0"/>
    <x v="0"/>
    <x v="0"/>
    <x v="7"/>
    <s v="ИП Макаренков А.С. Магазин Родничок"/>
    <s v="-,-0-,-0-,-204-,-0-,-0-,-      4049ЦБ - "/>
    <x v="0"/>
    <x v="0"/>
    <n v="3"/>
    <n v="170.34"/>
    <n v="177.21"/>
    <n v="1"/>
    <s v=""/>
  </r>
  <r>
    <x v="0"/>
    <x v="0"/>
    <x v="0"/>
    <x v="0"/>
    <x v="0"/>
    <x v="7"/>
    <s v="ИП Сергеева Е.В."/>
    <s v="-,-0-,-0-,-204-,-0-,-0-,-      3750МАМ- "/>
    <x v="0"/>
    <x v="0"/>
    <n v="3"/>
    <n v="194.07"/>
    <n v="193.88"/>
    <n v="1"/>
    <s v=""/>
  </r>
  <r>
    <x v="0"/>
    <x v="0"/>
    <x v="0"/>
    <x v="0"/>
    <x v="0"/>
    <x v="7"/>
    <s v="М-н &quot;Марина&quot;"/>
    <s v="-,-0-,-0-,-204-,-0-,-0-,-      9734РВБ- "/>
    <x v="0"/>
    <x v="0"/>
    <n v="3"/>
    <n v="170.34"/>
    <n v="177.21"/>
    <n v="1"/>
    <s v=""/>
  </r>
  <r>
    <x v="0"/>
    <x v="0"/>
    <x v="0"/>
    <x v="0"/>
    <x v="0"/>
    <x v="7"/>
    <s v="м-н &quot;Русь&quot;"/>
    <s v="-,-0-,-0-,-204-,-0-,-0-,-      8922РВБ- "/>
    <x v="0"/>
    <x v="0"/>
    <n v="2"/>
    <n v="183.9"/>
    <n v="189.41"/>
    <n v="1"/>
    <s v="Количество SKU меньше 3"/>
  </r>
  <r>
    <x v="0"/>
    <x v="0"/>
    <x v="0"/>
    <x v="0"/>
    <x v="0"/>
    <x v="7"/>
    <s v="Магазин &quot;Продукты&quot;"/>
    <s v="-,-0-,-0-,-204-,-0-,-0-,-     10214ЦБ - "/>
    <x v="0"/>
    <x v="0"/>
    <n v="3"/>
    <n v="170.34"/>
    <n v="175.45"/>
    <n v="1"/>
    <s v=""/>
  </r>
  <r>
    <x v="0"/>
    <x v="0"/>
    <x v="0"/>
    <x v="0"/>
    <x v="0"/>
    <x v="7"/>
    <s v="Магазин в Нелидово на Кирова"/>
    <s v="-,-0-,-0-,-204-,-0-,-0-,-      7547ЦБ - "/>
    <x v="4"/>
    <x v="0"/>
    <n v="3"/>
    <n v="823.73"/>
    <n v="848.44"/>
    <n v="3"/>
    <s v=""/>
  </r>
  <r>
    <x v="0"/>
    <x v="0"/>
    <x v="0"/>
    <x v="0"/>
    <x v="0"/>
    <x v="7"/>
    <s v="Магазин в Нелидово на Шахтерской"/>
    <s v="-,-0-,-0-,-204-,-0-,-0-,-      7548ЦБ - "/>
    <x v="4"/>
    <x v="0"/>
    <n v="3"/>
    <n v="635.59"/>
    <n v="654.66"/>
    <n v="3"/>
    <s v=""/>
  </r>
  <r>
    <x v="0"/>
    <x v="0"/>
    <x v="0"/>
    <x v="0"/>
    <x v="0"/>
    <x v="7"/>
    <s v="Ховренок И.Н."/>
    <s v="-,-0-,-0-,-204-,-0-,-0-,-      9850РВБ- "/>
    <x v="0"/>
    <x v="0"/>
    <n v="3"/>
    <n v="310.17"/>
    <n v="319.47000000000003"/>
    <n v="0"/>
    <s v="Нет коробок из MML"/>
  </r>
  <r>
    <x v="0"/>
    <x v="0"/>
    <x v="0"/>
    <x v="0"/>
    <x v="0"/>
    <x v="3"/>
    <s v="Белова Е.В."/>
    <s v="-,-0-,-0-,-204-,-0-,-0-,-     10469ЦБ - "/>
    <x v="0"/>
    <x v="0"/>
    <n v="2"/>
    <n v="197.46"/>
    <n v="203.38"/>
    <n v="2"/>
    <s v="Количество SKU меньше 3"/>
  </r>
  <r>
    <x v="0"/>
    <x v="0"/>
    <x v="0"/>
    <x v="0"/>
    <x v="0"/>
    <x v="3"/>
    <s v="Склад"/>
    <s v="-,-0-,-0-,-204-,-0-,-0-,-      9455ЦБ - "/>
    <x v="0"/>
    <x v="0"/>
    <n v="3"/>
    <n v="170.34"/>
    <n v="170.34"/>
    <n v="1"/>
    <s v=""/>
  </r>
  <r>
    <x v="0"/>
    <x v="0"/>
    <x v="0"/>
    <x v="0"/>
    <x v="1"/>
    <x v="11"/>
    <s v="ИП Петрунин Н.А. Магазин &quot;Продукты&quot; в Суховерково"/>
    <s v="-,-0-,-0-,-204-,-0-,-0-,-      6499ЦБ - "/>
    <x v="0"/>
    <x v="0"/>
    <n v="2"/>
    <n v="284.75"/>
    <n v="279.05"/>
    <n v="0"/>
    <s v="Количество SKU меньше 3"/>
  </r>
  <r>
    <x v="0"/>
    <x v="0"/>
    <x v="0"/>
    <x v="0"/>
    <x v="1"/>
    <x v="4"/>
    <s v="Магазин № 4 ул.Карла Маркса"/>
    <s v="-,-0-,-0-,-204-,-0-,-0-,-      3930ЦБ - "/>
    <x v="4"/>
    <x v="0"/>
    <n v="3"/>
    <n v="1801.69"/>
    <n v="1855.75"/>
    <n v="3"/>
    <s v=""/>
  </r>
  <r>
    <x v="0"/>
    <x v="0"/>
    <x v="0"/>
    <x v="0"/>
    <x v="1"/>
    <x v="4"/>
    <s v="Магазин в Мамулино (бывш. Волжанка-Трейд)"/>
    <s v="-,-0-,-0-,-204-,-0-,-0-,-     10399ЦБ - "/>
    <x v="0"/>
    <x v="0"/>
    <n v="4"/>
    <n v="823.73"/>
    <n v="848.44"/>
    <n v="2"/>
    <s v=""/>
  </r>
  <r>
    <x v="0"/>
    <x v="0"/>
    <x v="0"/>
    <x v="0"/>
    <x v="1"/>
    <x v="4"/>
    <s v="Магазин, Проспект Калинина"/>
    <s v="-,-0-,-0-,-204-,-0-,-0-,-      4835ЦБ - "/>
    <x v="0"/>
    <x v="0"/>
    <n v="5"/>
    <n v="1123.73"/>
    <n v="1203.76"/>
    <n v="3"/>
    <s v=""/>
  </r>
  <r>
    <x v="0"/>
    <x v="0"/>
    <x v="0"/>
    <x v="0"/>
    <x v="1"/>
    <x v="1"/>
    <s v="ИП Воронков Ю.В.Магазин  &quot;Заволжский Бекон&quot;"/>
    <s v="-,-0-,-0-,-204-,-0-,-0-,-      7983ЦБ - "/>
    <x v="1"/>
    <x v="0"/>
    <n v="2"/>
    <n v="1296.6099999999999"/>
    <n v="1335.51"/>
    <n v="1"/>
    <s v="Количество SKU меньше 3"/>
  </r>
  <r>
    <x v="0"/>
    <x v="0"/>
    <x v="0"/>
    <x v="0"/>
    <x v="1"/>
    <x v="1"/>
    <s v="Магазин № 92 Туполева"/>
    <s v="-,-0-,-0-,-204-,-0-,-0-,-     10867ЦБ - "/>
    <x v="0"/>
    <x v="0"/>
    <n v="3"/>
    <n v="3140.69"/>
    <n v="3234.9"/>
    <n v="3"/>
    <s v=""/>
  </r>
  <r>
    <x v="0"/>
    <x v="0"/>
    <x v="0"/>
    <x v="0"/>
    <x v="1"/>
    <x v="1"/>
    <s v="Магазин № П.Савельевой"/>
    <s v="-,-0-,-0-,-204-,-0-,-0-,-     11140ОФС- "/>
    <x v="4"/>
    <x v="0"/>
    <n v="2"/>
    <n v="1801.7"/>
    <n v="1855.75"/>
    <n v="2"/>
    <s v="Количество SKU меньше 3"/>
  </r>
  <r>
    <x v="0"/>
    <x v="0"/>
    <x v="0"/>
    <x v="0"/>
    <x v="1"/>
    <x v="1"/>
    <s v="Магазин №70 Комсомольский пр-т"/>
    <s v="-,-0-,-0-,-204-,-0-,-0-,-      8013ЦБ - "/>
    <x v="7"/>
    <x v="0"/>
    <n v="3"/>
    <n v="2523.73"/>
    <n v="2599.44"/>
    <n v="3"/>
    <s v=""/>
  </r>
  <r>
    <x v="0"/>
    <x v="0"/>
    <x v="0"/>
    <x v="0"/>
    <x v="0"/>
    <x v="5"/>
    <s v="ИП Муровкин В.М."/>
    <s v="-,-0-,-0-,-204-,-0-,-0-,-      6331ЦБ - "/>
    <x v="0"/>
    <x v="0"/>
    <n v="3"/>
    <n v="231.36"/>
    <n v="240.69"/>
    <n v="3"/>
    <s v=""/>
  </r>
  <r>
    <x v="0"/>
    <x v="0"/>
    <x v="0"/>
    <x v="0"/>
    <x v="0"/>
    <x v="5"/>
    <s v="Магазин №78  г.КАШИН"/>
    <s v="-,-0-,-0-,-204-,-0-,-0-,-      8144ЦБ - "/>
    <x v="4"/>
    <x v="0"/>
    <n v="2"/>
    <n v="694.07"/>
    <n v="714.89"/>
    <n v="2"/>
    <s v="Количество SKU меньше 3"/>
  </r>
  <r>
    <x v="0"/>
    <x v="0"/>
    <x v="0"/>
    <x v="0"/>
    <x v="0"/>
    <x v="2"/>
    <s v="ГЭС"/>
    <s v="-,-0-,-0-,-204-,-0-,-0-,-      9047ВОЛ- "/>
    <x v="0"/>
    <x v="0"/>
    <n v="1"/>
    <n v="216.1"/>
    <n v="224.9"/>
    <n v="0"/>
    <s v="Количество SKU меньше 3"/>
  </r>
  <r>
    <x v="0"/>
    <x v="0"/>
    <x v="0"/>
    <x v="0"/>
    <x v="0"/>
    <x v="2"/>
    <s v="ИП Егоров С.В."/>
    <s v="-,-0-,-0-,-204-,-0-,-0-,-       537   - "/>
    <x v="3"/>
    <x v="0"/>
    <n v="1"/>
    <n v="1619.5"/>
    <n v="1506.13"/>
    <n v="1"/>
    <s v="Количество SKU меньше 3"/>
  </r>
  <r>
    <x v="0"/>
    <x v="0"/>
    <x v="0"/>
    <x v="0"/>
    <x v="0"/>
    <x v="2"/>
    <s v="Миллионова С.И."/>
    <s v="-,-0-,-0-,-204-,-0-,-0-,-      8974ВОЛ- "/>
    <x v="0"/>
    <x v="0"/>
    <n v="1"/>
    <n v="95.76"/>
    <n v="98.64"/>
    <n v="0"/>
    <s v="Количество SKU меньше 3"/>
  </r>
  <r>
    <x v="0"/>
    <x v="0"/>
    <x v="0"/>
    <x v="0"/>
    <x v="0"/>
    <x v="2"/>
    <s v="Ника ООО Московское шоссе"/>
    <s v="-,-0-,-0-,-204-,-0-,-0-,-      4227МАМ- "/>
    <x v="1"/>
    <x v="0"/>
    <n v="1"/>
    <n v="144.07"/>
    <n v="149.93"/>
    <n v="0"/>
    <s v="Количество SKU меньше 3"/>
  </r>
  <r>
    <x v="0"/>
    <x v="0"/>
    <x v="0"/>
    <x v="0"/>
    <x v="0"/>
    <x v="2"/>
    <s v="Островок ООО"/>
    <s v="-,-0-,-0-,-204-,-0-,-0-,-      7839ВОЛ- "/>
    <x v="0"/>
    <x v="0"/>
    <n v="5"/>
    <n v="2069.4899999999998"/>
    <n v="2152.88"/>
    <n v="5"/>
    <s v=""/>
  </r>
  <r>
    <x v="0"/>
    <x v="0"/>
    <x v="0"/>
    <x v="0"/>
    <x v="0"/>
    <x v="2"/>
    <s v="Позднякова И.В."/>
    <s v="-,-0-,-0-,-204-,-0-,-0-,-      7099ЦБ - "/>
    <x v="0"/>
    <x v="0"/>
    <n v="3"/>
    <n v="231.36"/>
    <n v="240.69"/>
    <n v="3"/>
    <s v=""/>
  </r>
  <r>
    <x v="0"/>
    <x v="0"/>
    <x v="0"/>
    <x v="0"/>
    <x v="0"/>
    <x v="6"/>
    <s v="Магазин  г.Осташков"/>
    <s v="-,-0-,-0-,-204-,-0-,-0-,-      8135РВБ- "/>
    <x v="4"/>
    <x v="0"/>
    <n v="2"/>
    <n v="925.42"/>
    <n v="953.19"/>
    <n v="2"/>
    <s v="Количество SKU меньше 3"/>
  </r>
  <r>
    <x v="0"/>
    <x v="0"/>
    <x v="0"/>
    <x v="0"/>
    <x v="0"/>
    <x v="6"/>
    <s v="ООО Дариэль"/>
    <s v="-,-0-,-0-,-204-,-0-,-0-,-      6105ЦАН- "/>
    <x v="0"/>
    <x v="0"/>
    <n v="4"/>
    <n v="569.49"/>
    <n v="592.44000000000005"/>
    <n v="4"/>
    <s v=""/>
  </r>
  <r>
    <x v="0"/>
    <x v="0"/>
    <x v="0"/>
    <x v="0"/>
    <x v="0"/>
    <x v="9"/>
    <s v="ИП Вишняков Г.В."/>
    <s v="-,-0-,-0-,-204-,-0-,-0-,-      8453ЦНН- "/>
    <x v="3"/>
    <x v="0"/>
    <n v="1"/>
    <n v="419.48"/>
    <n v="390.13"/>
    <n v="0"/>
    <s v="Количество SKU меньше 3"/>
  </r>
  <r>
    <x v="0"/>
    <x v="0"/>
    <x v="0"/>
    <x v="0"/>
    <x v="0"/>
    <x v="9"/>
    <s v="ИП Мудров А.И."/>
    <s v="-,-0-,-0-,-204-,-0-,-0-,-      5646ЦАН- "/>
    <x v="0"/>
    <x v="0"/>
    <n v="1"/>
    <n v="77.12"/>
    <n v="75.58"/>
    <n v="1"/>
    <s v="Количество SKU меньше 3"/>
  </r>
  <r>
    <x v="0"/>
    <x v="0"/>
    <x v="0"/>
    <x v="0"/>
    <x v="0"/>
    <x v="9"/>
    <s v="Магазин №59 в Лихославле"/>
    <s v="-,-0-,-0-,-204-,-0-,-0-,-      7503ЦБ - "/>
    <x v="4"/>
    <x v="0"/>
    <n v="1"/>
    <n v="240.68"/>
    <n v="247.9"/>
    <n v="1"/>
    <s v="Количество SKU меньше 3"/>
  </r>
  <r>
    <x v="0"/>
    <x v="0"/>
    <x v="0"/>
    <x v="0"/>
    <x v="0"/>
    <x v="10"/>
    <s v="Магазин &quot;Продукты&quot;"/>
    <s v="-,-0-,-0-,-204-,-0-,-0-,-      4072ЦБ - "/>
    <x v="0"/>
    <x v="0"/>
    <n v="1"/>
    <n v="127.12"/>
    <n v="132.22"/>
    <n v="0"/>
    <s v="Количество SKU меньше 3"/>
  </r>
  <r>
    <x v="0"/>
    <x v="0"/>
    <x v="0"/>
    <x v="0"/>
    <x v="0"/>
    <x v="10"/>
    <s v="Магазин &quot;Светлана №2 - 24 часа&quot;"/>
    <s v="-,-0-,-0-,-204-,-0-,-0-,-      4643ЦАН- "/>
    <x v="0"/>
    <x v="0"/>
    <n v="1"/>
    <n v="190.68"/>
    <n v="198.33"/>
    <n v="0"/>
    <s v="Количество SKU меньше 3"/>
  </r>
  <r>
    <x v="0"/>
    <x v="0"/>
    <x v="0"/>
    <x v="0"/>
    <x v="0"/>
    <x v="7"/>
    <s v="Кулакова Г.А."/>
    <s v="-,-0-,-0-,-204-,-0-,-0-,-     10418РВБ- "/>
    <x v="0"/>
    <x v="0"/>
    <n v="1"/>
    <n v="63.56"/>
    <n v="65.459999999999994"/>
    <n v="0"/>
    <s v="Количество SKU меньше 3"/>
  </r>
  <r>
    <x v="0"/>
    <x v="0"/>
    <x v="0"/>
    <x v="0"/>
    <x v="0"/>
    <x v="7"/>
    <s v="м-н &quot;Соловей&quot;"/>
    <s v="-,-0-,-0-,-204-,-0-,-0-,-     10228РВБ- "/>
    <x v="0"/>
    <x v="0"/>
    <n v="4"/>
    <n v="884.75"/>
    <n v="911.25"/>
    <n v="4"/>
    <s v=""/>
  </r>
  <r>
    <x v="0"/>
    <x v="0"/>
    <x v="0"/>
    <x v="0"/>
    <x v="0"/>
    <x v="7"/>
    <s v="Магазин в Нелидово Мира"/>
    <s v="-,-0-,-0-,-204-,-0-,-0-,-      7947РВБ- "/>
    <x v="4"/>
    <x v="0"/>
    <n v="1"/>
    <n v="120.34"/>
    <n v="123.95"/>
    <n v="1"/>
    <s v="Количество SKU меньше 3"/>
  </r>
  <r>
    <x v="0"/>
    <x v="0"/>
    <x v="0"/>
    <x v="0"/>
    <x v="0"/>
    <x v="3"/>
    <s v="ИП Панова Т.В."/>
    <s v="-,-0-,-0-,-204-,-0-,-0-,-      1300   - "/>
    <x v="0"/>
    <x v="0"/>
    <n v="1"/>
    <n v="154.24"/>
    <n v="151.15"/>
    <n v="1"/>
    <s v="Количество SKU меньше 3"/>
  </r>
  <r>
    <x v="0"/>
    <x v="0"/>
    <x v="0"/>
    <x v="0"/>
    <x v="1"/>
    <x v="12"/>
    <s v="ООО АФИНА"/>
    <s v="-,-0-,-0-,-204-,-0-,-0-,-      3839ЦБ - "/>
    <x v="3"/>
    <x v="0"/>
    <n v="1"/>
    <n v="1322.04"/>
    <n v="1100.95"/>
    <n v="1"/>
    <s v="Количество SKU меньше 3"/>
  </r>
  <r>
    <x v="0"/>
    <x v="0"/>
    <x v="0"/>
    <x v="0"/>
    <x v="1"/>
    <x v="4"/>
    <s v="магазин &quot;Детский мир&quot;"/>
    <s v="-,-0-,-0-,-204-,-0-,-0-,-      5195ЦБ - "/>
    <x v="4"/>
    <x v="0"/>
    <n v="1"/>
    <n v="1322.04"/>
    <n v="1265.5899999999999"/>
    <n v="1"/>
    <s v="Количество SKU меньше 3"/>
  </r>
  <r>
    <x v="0"/>
    <x v="0"/>
    <x v="0"/>
    <x v="0"/>
    <x v="1"/>
    <x v="4"/>
    <s v="Магазин № 1  Южный т. 72-31-90,72-31-70"/>
    <s v="-,-0-,-0-,-204-,-0-,-0-,-      5008ЦБ - "/>
    <x v="7"/>
    <x v="0"/>
    <n v="1"/>
    <n v="1322.04"/>
    <n v="1265.5899999999999"/>
    <n v="1"/>
    <s v="Количество SKU меньше 3"/>
  </r>
  <r>
    <x v="0"/>
    <x v="0"/>
    <x v="0"/>
    <x v="0"/>
    <x v="1"/>
    <x v="4"/>
    <s v="Магазин № 5  ЮЖНЫЙ №98.  т.51-68-77"/>
    <s v="-,-0-,-0-,-204-,-0-,-0-,-      5034ЦБ - "/>
    <x v="4"/>
    <x v="0"/>
    <n v="1"/>
    <n v="661.02"/>
    <n v="632.79999999999995"/>
    <n v="1"/>
    <s v="Количество SKU меньше 3"/>
  </r>
  <r>
    <x v="0"/>
    <x v="0"/>
    <x v="0"/>
    <x v="0"/>
    <x v="1"/>
    <x v="4"/>
    <s v="Магазин № 8   ТД &quot;Дюна&quot; т.51-09-54"/>
    <s v="-,-0-,-0-,-204-,-0-,-0-,-      5005ЦБ - "/>
    <x v="4"/>
    <x v="0"/>
    <n v="1"/>
    <n v="1322.04"/>
    <n v="1265.5899999999999"/>
    <n v="1"/>
    <s v="Количество SKU меньше 3"/>
  </r>
  <r>
    <x v="0"/>
    <x v="0"/>
    <x v="0"/>
    <x v="0"/>
    <x v="1"/>
    <x v="4"/>
    <s v="Магазин №30 Цанова (Вавилон)"/>
    <s v="-,-0-,-0-,-204-,-0-,-0-,-     11001ОФС- "/>
    <x v="4"/>
    <x v="0"/>
    <n v="1"/>
    <n v="661.02"/>
    <n v="632.79999999999995"/>
    <n v="1"/>
    <s v="Количество SKU меньше 3"/>
  </r>
  <r>
    <x v="0"/>
    <x v="0"/>
    <x v="0"/>
    <x v="0"/>
    <x v="1"/>
    <x v="4"/>
    <s v="Магазин №49 В.Волочек"/>
    <s v="-,-0-,-0-,-204-,-0-,-0-,-     10455ЦБ - "/>
    <x v="0"/>
    <x v="0"/>
    <n v="1"/>
    <n v="440.68"/>
    <n v="421.86"/>
    <n v="1"/>
    <s v="Количество SKU меньше 3"/>
  </r>
  <r>
    <x v="0"/>
    <x v="0"/>
    <x v="0"/>
    <x v="0"/>
    <x v="1"/>
    <x v="4"/>
    <s v="Магазин №52  ТЦ Слава"/>
    <s v="-,-0-,-0-,-204-,-0-,-0-,-     10833ОФС- "/>
    <x v="0"/>
    <x v="0"/>
    <n v="1"/>
    <n v="1322.04"/>
    <n v="1265.5899999999999"/>
    <n v="1"/>
    <s v="Количество SKU меньше 3"/>
  </r>
  <r>
    <x v="0"/>
    <x v="0"/>
    <x v="0"/>
    <x v="0"/>
    <x v="1"/>
    <x v="4"/>
    <s v="Магазин,"/>
    <s v="-,-0-,-0-,-204-,-0-,-0-,-      2464   - "/>
    <x v="4"/>
    <x v="0"/>
    <n v="1"/>
    <n v="1322.04"/>
    <n v="1265.5899999999999"/>
    <n v="1"/>
    <s v="Количество SKU меньше 3"/>
  </r>
  <r>
    <x v="0"/>
    <x v="0"/>
    <x v="0"/>
    <x v="0"/>
    <x v="1"/>
    <x v="4"/>
    <s v="ООО Магазин 50 ПРОДУКТЫ"/>
    <s v="-,-0-,-0-,-204-,-0-,-0-,-      6685ЦБ - "/>
    <x v="0"/>
    <x v="0"/>
    <n v="3"/>
    <n v="1156.78"/>
    <n v="1170"/>
    <n v="3"/>
    <s v=""/>
  </r>
  <r>
    <x v="1"/>
    <x v="1"/>
    <x v="1"/>
    <x v="1"/>
    <x v="2"/>
    <x v="13"/>
    <m/>
    <m/>
    <x v="8"/>
    <x v="1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">
  <r>
    <x v="0"/>
    <x v="0"/>
    <x v="0"/>
    <x v="0"/>
    <x v="0"/>
    <x v="0"/>
    <s v="Себестоимость АВК без НДС "/>
    <s v="Сумма без НДС "/>
    <s v="Факт АКБ фас "/>
    <n v="300000.82"/>
    <n v="680"/>
    <n v="325"/>
  </r>
  <r>
    <x v="1"/>
    <x v="1"/>
    <x v="1"/>
    <x v="1"/>
    <x v="1"/>
    <x v="1"/>
    <n v="15275.420000000002"/>
    <n v="14513.469999999998"/>
    <n v="1"/>
    <n v="15423.73"/>
    <n v="43"/>
    <n v="25"/>
  </r>
  <r>
    <x v="2"/>
    <x v="2"/>
    <x v="2"/>
    <x v="2"/>
    <x v="2"/>
    <x v="2"/>
    <n v="23917.809999999998"/>
    <n v="24388.09"/>
    <n v="1"/>
    <n v="40847.46"/>
    <n v="49"/>
    <n v="25"/>
  </r>
  <r>
    <x v="2"/>
    <x v="2"/>
    <x v="2"/>
    <x v="2"/>
    <x v="2"/>
    <x v="3"/>
    <n v="7630.6899999999987"/>
    <n v="7853.0700000000006"/>
    <n v="1"/>
    <n v="15423.73"/>
    <n v="63"/>
    <n v="25"/>
  </r>
  <r>
    <x v="2"/>
    <x v="2"/>
    <x v="2"/>
    <x v="2"/>
    <x v="2"/>
    <x v="4"/>
    <n v="13489"/>
    <n v="13389.029999999999"/>
    <n v="1"/>
    <n v="15423.73"/>
    <n v="48"/>
    <n v="25"/>
  </r>
  <r>
    <x v="2"/>
    <x v="2"/>
    <x v="2"/>
    <x v="2"/>
    <x v="2"/>
    <x v="5"/>
    <n v="15750.119999999997"/>
    <n v="15641.130000000001"/>
    <n v="1"/>
    <n v="11186.44"/>
    <n v="51"/>
    <n v="25"/>
  </r>
  <r>
    <x v="2"/>
    <x v="2"/>
    <x v="2"/>
    <x v="2"/>
    <x v="2"/>
    <x v="6"/>
    <n v="7402.8400000000011"/>
    <n v="7658.7"/>
    <n v="1"/>
    <n v="11186.44"/>
    <n v="64"/>
    <n v="25"/>
  </r>
  <r>
    <x v="2"/>
    <x v="2"/>
    <x v="2"/>
    <x v="2"/>
    <x v="2"/>
    <x v="7"/>
    <n v="17471.53"/>
    <n v="17708.02"/>
    <n v="1"/>
    <n v="28135.59"/>
    <n v="69"/>
    <n v="25"/>
  </r>
  <r>
    <x v="2"/>
    <x v="2"/>
    <x v="2"/>
    <x v="2"/>
    <x v="2"/>
    <x v="8"/>
    <n v="4257.6099999999997"/>
    <n v="4361.1000000000004"/>
    <n v="1"/>
    <n v="15423.73"/>
    <n v="56"/>
    <n v="25"/>
  </r>
  <r>
    <x v="2"/>
    <x v="2"/>
    <x v="2"/>
    <x v="2"/>
    <x v="2"/>
    <x v="9"/>
    <n v="2767.7999999999997"/>
    <n v="2879.18"/>
    <n v="1"/>
    <n v="11186.44"/>
    <n v="51"/>
    <n v="25"/>
  </r>
  <r>
    <x v="2"/>
    <x v="2"/>
    <x v="2"/>
    <x v="2"/>
    <x v="3"/>
    <x v="10"/>
    <n v="22256.31"/>
    <n v="22871.39"/>
    <n v="1"/>
    <n v="42084.75"/>
    <n v="34"/>
    <n v="25"/>
  </r>
  <r>
    <x v="2"/>
    <x v="2"/>
    <x v="2"/>
    <x v="2"/>
    <x v="2"/>
    <x v="11"/>
    <n v="31431.270000000004"/>
    <n v="29094.809999999998"/>
    <n v="1"/>
    <n v="42084.75"/>
    <n v="64"/>
    <n v="25"/>
  </r>
  <r>
    <x v="2"/>
    <x v="2"/>
    <x v="2"/>
    <x v="2"/>
    <x v="2"/>
    <x v="12"/>
    <n v="284.75"/>
    <n v="279.05"/>
    <n v="0"/>
    <n v="7000"/>
    <n v="48"/>
    <n v="25"/>
  </r>
  <r>
    <x v="2"/>
    <x v="2"/>
    <x v="2"/>
    <x v="2"/>
    <x v="2"/>
    <x v="13"/>
    <n v="1322.04"/>
    <n v="1100.95"/>
    <n v="0"/>
    <n v="44594.03"/>
    <n v="40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useAutoFormatting="1" rowGrandTotals="0" colGrandTotals="0" itemPrintTitles="1" createdVersion="4" indent="0" compact="0" compactData="0" multipleFieldFilters="0">
  <location ref="A4:I18" firstHeaderRow="1" firstDataRow="2" firstDataCol="6"/>
  <pivotFields count="16">
    <pivotField axis="axisRow" compact="0" numFmtId="14" outline="0" showAll="0" defaultSubtotal="0">
      <items count="4">
        <item x="0"/>
        <item m="1" x="3"/>
        <item m="1" x="2"/>
        <item h="1" x="1"/>
      </items>
    </pivotField>
    <pivotField axis="axisRow" compact="0" outline="0" showAll="0" defaultSubtotal="0">
      <items count="6">
        <item m="1" x="4"/>
        <item m="1" x="3"/>
        <item m="1" x="2"/>
        <item m="1" x="5"/>
        <item x="1"/>
        <item x="0"/>
      </items>
    </pivotField>
    <pivotField axis="axisRow" compact="0" outline="0" showAll="0" defaultSubtotal="0">
      <items count="5">
        <item m="1" x="3"/>
        <item m="1" x="2"/>
        <item m="1" x="4"/>
        <item x="1"/>
        <item x="0"/>
      </items>
    </pivotField>
    <pivotField axis="axisRow" compact="0" outline="0" showAll="0" defaultSubtotal="0">
      <items count="6">
        <item m="1" x="4"/>
        <item m="1" x="5"/>
        <item m="1" x="2"/>
        <item m="1" x="3"/>
        <item x="1"/>
        <item x="0"/>
      </items>
    </pivotField>
    <pivotField axis="axisRow" compact="0" outline="0" showAll="0" defaultSubtotal="0">
      <items count="7">
        <item sd="0" m="1" x="3"/>
        <item m="1" x="6"/>
        <item m="1" x="4"/>
        <item m="1" x="5"/>
        <item x="2"/>
        <item x="0"/>
        <item x="1"/>
      </items>
    </pivotField>
    <pivotField axis="axisRow" compact="0" outline="0" showAll="0" defaultSubtotal="0">
      <items count="18">
        <item m="1" x="16"/>
        <item m="1" x="15"/>
        <item m="1" x="14"/>
        <item m="1" x="17"/>
        <item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/>
    <pivotField compact="0" outline="0" showAll="0"/>
    <pivotField compact="0" outline="0" showAll="0">
      <items count="10">
        <item x="4"/>
        <item x="0"/>
        <item x="2"/>
        <item x="3"/>
        <item x="6"/>
        <item x="7"/>
        <item x="1"/>
        <item x="5"/>
        <item x="8"/>
        <item t="default"/>
      </items>
    </pivotField>
    <pivotField compact="0" outline="0" showAll="0"/>
    <pivotField compact="0" outline="0" showAll="0"/>
    <pivotField dataField="1" compact="0" outline="0" showAll="0"/>
    <pivotField dataField="1" compact="0" outline="0" showAll="0"/>
    <pivotField compact="0" numFmtId="1" outline="0" showAll="0"/>
    <pivotField compact="0" outline="0" showAll="0" defaultSubtotal="0"/>
    <pivotField dataField="1" compact="0" outline="0" dragToRow="0" dragToCol="0" dragToPage="0" showAll="0" defaultSubtotal="0"/>
  </pivotFields>
  <rowFields count="6">
    <field x="0"/>
    <field x="1"/>
    <field x="2"/>
    <field x="3"/>
    <field x="4"/>
    <field x="5"/>
  </rowFields>
  <rowItems count="13">
    <i>
      <x/>
      <x v="5"/>
      <x v="4"/>
      <x v="5"/>
      <x v="5"/>
      <x v="5"/>
    </i>
    <i r="5">
      <x v="7"/>
    </i>
    <i r="5">
      <x v="8"/>
    </i>
    <i r="5">
      <x v="10"/>
    </i>
    <i r="5">
      <x v="11"/>
    </i>
    <i r="5">
      <x v="12"/>
    </i>
    <i r="5">
      <x v="13"/>
    </i>
    <i r="5">
      <x v="14"/>
    </i>
    <i r="5">
      <x v="15"/>
    </i>
    <i r="4">
      <x v="6"/>
      <x v="6"/>
    </i>
    <i r="5">
      <x v="9"/>
    </i>
    <i r="5">
      <x v="16"/>
    </i>
    <i r="5">
      <x v="17"/>
    </i>
  </rowItems>
  <colFields count="1">
    <field x="-2"/>
  </colFields>
  <colItems count="3">
    <i>
      <x/>
    </i>
    <i i="1">
      <x v="1"/>
    </i>
    <i i="2">
      <x v="2"/>
    </i>
  </colItems>
  <dataFields count="3">
    <dataField name="Себестоимость АВК без НДС " fld="11" baseField="2" baseItem="2"/>
    <dataField name="Сумма без НДС " fld="12" baseField="2" baseItem="2"/>
    <dataField name="Факт АКБ фас " fld="15" baseField="3" baseItem="1" numFmtId="1"/>
  </dataFields>
  <formats count="13">
    <format dxfId="70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69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68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6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6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65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64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63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62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61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60">
      <pivotArea outline="0" collapsedLevelsAreSubtotals="1" fieldPosition="0"/>
    </format>
    <format dxfId="59">
      <pivotArea outline="0" collapsedLevelsAreSubtotals="1" fieldPosition="0"/>
    </format>
    <format dxfId="58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pivotTables/pivotTable2.xml><?xml version="1.0" encoding="utf-8"?>
<pivotTableDefinition xmlns="http://schemas.openxmlformats.org/spreadsheetml/2006/main" name="СводнаяТаблица2" cacheId="17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>
  <location ref="A4:F12" firstHeaderRow="1" firstDataRow="3" firstDataCol="1"/>
  <pivotFields count="17">
    <pivotField axis="axisCol" numFmtId="14" showAll="0">
      <items count="4">
        <item x="1"/>
        <item x="0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4">
        <item h="1" x="0"/>
        <item x="1"/>
        <item h="1"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5">
    <field x="1"/>
    <field x="2"/>
    <field x="3"/>
    <field x="4"/>
    <field x="5"/>
  </rowFields>
  <rowItems count="6">
    <i>
      <x v="1"/>
    </i>
    <i r="1">
      <x v="1"/>
    </i>
    <i r="2">
      <x v="1"/>
    </i>
    <i r="3">
      <x v="1"/>
    </i>
    <i r="4">
      <x v="1"/>
    </i>
    <i t="grand">
      <x/>
    </i>
  </rowItems>
  <colFields count="2">
    <field x="-2"/>
    <field x="0"/>
  </colFields>
  <colItems count="5">
    <i>
      <x/>
      <x/>
    </i>
    <i i="1">
      <x v="1"/>
      <x/>
    </i>
    <i i="2">
      <x v="2"/>
      <x/>
    </i>
    <i i="3">
      <x v="3"/>
      <x/>
    </i>
    <i i="4">
      <x v="4"/>
      <x/>
    </i>
  </colItems>
  <dataFields count="5">
    <dataField name="Вып-ие вторичных продаж (Себестоимость АВК)" fld="12" baseField="3" baseItem="1"/>
    <dataField name="Вып-ие вторичных продаж (Сумма без НДС)" fld="13" baseField="0" baseItem="0"/>
    <dataField name="Выполнение по АКБ " fld="14" baseField="0" baseItem="0"/>
    <dataField name="Итого (АКБ+Себестоимость АВК) " fld="15" baseField="0" baseItem="0"/>
    <dataField name="Итого (АКБ+Сумма без НДС) " fld="16" baseField="2" baseItem="1"/>
  </dataFields>
  <formats count="7">
    <format dxfId="0">
      <pivotArea grandRow="1" outline="0" collapsedLevelsAreSubtotals="1" fieldPosition="0"/>
    </format>
    <format dxfId="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3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4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5">
      <pivotArea dataOnly="0" labelOnly="1" fieldPosition="0">
        <references count="2">
          <reference field="4294967294" count="1" selected="0">
            <x v="3"/>
          </reference>
          <reference field="0" count="0"/>
        </references>
      </pivotArea>
    </format>
    <format dxfId="6">
      <pivotArea dataOnly="0" labelOnly="1" fieldPosition="0">
        <references count="2">
          <reference field="4294967294" count="1" selected="0">
            <x v="4"/>
          </reference>
          <reference field="0" count="0"/>
        </references>
      </pivotArea>
    </format>
  </format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C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6.85546875" bestFit="1" customWidth="1"/>
    <col min="2" max="2" width="19.7109375" customWidth="1"/>
    <col min="3" max="3" width="16.42578125" customWidth="1"/>
    <col min="4" max="4" width="16.140625" customWidth="1"/>
    <col min="5" max="5" width="16.7109375" customWidth="1"/>
    <col min="7" max="8" width="9.28515625" bestFit="1" customWidth="1"/>
    <col min="9" max="10" width="9.42578125" bestFit="1" customWidth="1"/>
    <col min="11" max="11" width="10.85546875" bestFit="1" customWidth="1"/>
    <col min="12" max="12" width="19.42578125" customWidth="1"/>
    <col min="13" max="13" width="13.85546875" bestFit="1" customWidth="1"/>
  </cols>
  <sheetData>
    <row r="1" spans="1:13" s="26" customFormat="1" x14ac:dyDescent="0.2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63.75" x14ac:dyDescent="0.25">
      <c r="A2" s="18" t="s">
        <v>0</v>
      </c>
      <c r="B2" s="7" t="s">
        <v>19</v>
      </c>
      <c r="C2" s="7" t="s">
        <v>2</v>
      </c>
      <c r="D2" s="7" t="s">
        <v>14</v>
      </c>
      <c r="E2" s="7" t="s">
        <v>3</v>
      </c>
      <c r="F2" s="7" t="s">
        <v>4</v>
      </c>
      <c r="G2" s="7" t="s">
        <v>5</v>
      </c>
      <c r="H2" s="7" t="s">
        <v>17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20</v>
      </c>
    </row>
    <row r="3" spans="1:13" x14ac:dyDescent="0.25">
      <c r="A3" s="48">
        <v>40909</v>
      </c>
      <c r="B3" s="15"/>
      <c r="C3" s="15"/>
      <c r="D3" s="15"/>
      <c r="E3" s="15"/>
      <c r="F3" s="15"/>
      <c r="G3" s="15"/>
      <c r="H3" s="15"/>
      <c r="I3" s="16"/>
      <c r="J3" s="8"/>
      <c r="K3" s="8"/>
      <c r="L3" s="9"/>
      <c r="M3" s="9"/>
    </row>
    <row r="4" spans="1:13" x14ac:dyDescent="0.25">
      <c r="A4" s="17" t="s">
        <v>40</v>
      </c>
      <c r="B4" s="13" t="s">
        <v>41</v>
      </c>
      <c r="C4" s="13" t="s">
        <v>42</v>
      </c>
      <c r="D4" s="13" t="s">
        <v>43</v>
      </c>
      <c r="E4" s="13" t="s">
        <v>44</v>
      </c>
      <c r="F4" s="13" t="s">
        <v>45</v>
      </c>
      <c r="G4" s="13" t="s">
        <v>46</v>
      </c>
      <c r="H4" s="13" t="s">
        <v>47</v>
      </c>
      <c r="I4" s="13" t="s">
        <v>48</v>
      </c>
      <c r="J4" s="10">
        <v>1</v>
      </c>
      <c r="K4" s="10">
        <v>17</v>
      </c>
      <c r="L4" s="11">
        <v>4568.6400000000003</v>
      </c>
      <c r="M4" s="11">
        <v>4249.01</v>
      </c>
    </row>
    <row r="5" spans="1:13" x14ac:dyDescent="0.25">
      <c r="A5" s="17" t="s">
        <v>40</v>
      </c>
      <c r="B5" s="13" t="s">
        <v>41</v>
      </c>
      <c r="C5" s="13" t="s">
        <v>42</v>
      </c>
      <c r="D5" s="13" t="s">
        <v>43</v>
      </c>
      <c r="E5" s="13" t="s">
        <v>49</v>
      </c>
      <c r="F5" s="13" t="s">
        <v>50</v>
      </c>
      <c r="G5" s="13" t="s">
        <v>51</v>
      </c>
      <c r="H5" s="13" t="s">
        <v>52</v>
      </c>
      <c r="I5" s="13" t="s">
        <v>53</v>
      </c>
      <c r="J5" s="33">
        <v>1</v>
      </c>
      <c r="K5" s="10">
        <v>17</v>
      </c>
      <c r="L5" s="11">
        <v>8021.52</v>
      </c>
      <c r="M5" s="11">
        <v>8209.66</v>
      </c>
    </row>
    <row r="6" spans="1:13" x14ac:dyDescent="0.25">
      <c r="A6" s="17" t="s">
        <v>40</v>
      </c>
      <c r="B6" s="13" t="s">
        <v>41</v>
      </c>
      <c r="C6" s="13" t="s">
        <v>42</v>
      </c>
      <c r="D6" s="13" t="s">
        <v>43</v>
      </c>
      <c r="E6" s="13" t="s">
        <v>44</v>
      </c>
      <c r="F6" s="13" t="s">
        <v>54</v>
      </c>
      <c r="G6" s="13" t="s">
        <v>55</v>
      </c>
      <c r="H6" s="13" t="s">
        <v>56</v>
      </c>
      <c r="I6" s="13" t="s">
        <v>48</v>
      </c>
      <c r="J6" s="33">
        <v>1</v>
      </c>
      <c r="K6" s="10">
        <v>14</v>
      </c>
      <c r="L6" s="11">
        <v>9159.32</v>
      </c>
      <c r="M6" s="11">
        <v>9434.08</v>
      </c>
    </row>
    <row r="7" spans="1:13" x14ac:dyDescent="0.25">
      <c r="A7" s="17" t="s">
        <v>40</v>
      </c>
      <c r="B7" s="13" t="s">
        <v>41</v>
      </c>
      <c r="C7" s="13" t="s">
        <v>42</v>
      </c>
      <c r="D7" s="13" t="s">
        <v>43</v>
      </c>
      <c r="E7" s="13" t="s">
        <v>44</v>
      </c>
      <c r="F7" s="13" t="s">
        <v>57</v>
      </c>
      <c r="G7" s="13" t="s">
        <v>58</v>
      </c>
      <c r="H7" s="13" t="s">
        <v>59</v>
      </c>
      <c r="I7" s="13" t="s">
        <v>48</v>
      </c>
      <c r="J7" s="33">
        <v>1</v>
      </c>
      <c r="K7" s="10">
        <v>8</v>
      </c>
      <c r="L7" s="11">
        <v>1026.4100000000001</v>
      </c>
      <c r="M7" s="11">
        <v>1057.23</v>
      </c>
    </row>
    <row r="8" spans="1:13" x14ac:dyDescent="0.25">
      <c r="A8" s="48" t="s">
        <v>40</v>
      </c>
      <c r="B8" s="15" t="s">
        <v>41</v>
      </c>
      <c r="C8" s="15" t="s">
        <v>42</v>
      </c>
      <c r="D8" s="15" t="s">
        <v>43</v>
      </c>
      <c r="E8" s="15" t="s">
        <v>49</v>
      </c>
      <c r="F8" s="15" t="s">
        <v>60</v>
      </c>
      <c r="G8" s="15" t="s">
        <v>61</v>
      </c>
      <c r="H8" s="15" t="s">
        <v>62</v>
      </c>
      <c r="I8" s="16" t="s">
        <v>53</v>
      </c>
      <c r="J8" s="8">
        <v>1</v>
      </c>
      <c r="K8" s="8">
        <v>9</v>
      </c>
      <c r="L8" s="9">
        <v>754.24</v>
      </c>
      <c r="M8" s="9">
        <v>776.87</v>
      </c>
    </row>
    <row r="9" spans="1:13" x14ac:dyDescent="0.25">
      <c r="A9" s="17" t="s">
        <v>40</v>
      </c>
      <c r="B9" s="13" t="s">
        <v>41</v>
      </c>
      <c r="C9" s="13" t="s">
        <v>42</v>
      </c>
      <c r="D9" s="13" t="s">
        <v>43</v>
      </c>
      <c r="E9" s="13" t="s">
        <v>44</v>
      </c>
      <c r="F9" s="13" t="s">
        <v>63</v>
      </c>
      <c r="G9" s="13" t="s">
        <v>64</v>
      </c>
      <c r="H9" s="13" t="s">
        <v>65</v>
      </c>
      <c r="I9" s="13" t="s">
        <v>48</v>
      </c>
      <c r="J9" s="10">
        <v>1</v>
      </c>
      <c r="K9" s="10">
        <v>10</v>
      </c>
      <c r="L9" s="11">
        <v>3077.12</v>
      </c>
      <c r="M9" s="11">
        <v>3169.41</v>
      </c>
    </row>
    <row r="10" spans="1:13" x14ac:dyDescent="0.25">
      <c r="A10" s="17" t="s">
        <v>40</v>
      </c>
      <c r="B10" s="13" t="s">
        <v>41</v>
      </c>
      <c r="C10" s="13" t="s">
        <v>42</v>
      </c>
      <c r="D10" s="13" t="s">
        <v>43</v>
      </c>
      <c r="E10" s="13" t="s">
        <v>44</v>
      </c>
      <c r="F10" s="13" t="s">
        <v>54</v>
      </c>
      <c r="G10" s="13" t="s">
        <v>66</v>
      </c>
      <c r="H10" s="13" t="s">
        <v>67</v>
      </c>
      <c r="I10" s="13" t="s">
        <v>48</v>
      </c>
      <c r="J10" s="33">
        <v>1</v>
      </c>
      <c r="K10" s="10">
        <v>8</v>
      </c>
      <c r="L10" s="11">
        <v>2575.42</v>
      </c>
      <c r="M10" s="11">
        <v>2652.77</v>
      </c>
    </row>
    <row r="11" spans="1:13" x14ac:dyDescent="0.25">
      <c r="A11" s="17" t="s">
        <v>40</v>
      </c>
      <c r="B11" s="13" t="s">
        <v>41</v>
      </c>
      <c r="C11" s="13" t="s">
        <v>42</v>
      </c>
      <c r="D11" s="13" t="s">
        <v>43</v>
      </c>
      <c r="E11" s="13" t="s">
        <v>44</v>
      </c>
      <c r="F11" s="13" t="s">
        <v>54</v>
      </c>
      <c r="G11" s="13" t="s">
        <v>68</v>
      </c>
      <c r="H11" s="13" t="s">
        <v>69</v>
      </c>
      <c r="I11" s="13" t="s">
        <v>53</v>
      </c>
      <c r="J11" s="33">
        <v>1</v>
      </c>
      <c r="K11" s="10">
        <v>8</v>
      </c>
      <c r="L11" s="11">
        <v>3907.63</v>
      </c>
      <c r="M11" s="11">
        <v>4065.17</v>
      </c>
    </row>
    <row r="12" spans="1:13" x14ac:dyDescent="0.25">
      <c r="A12" s="17" t="s">
        <v>40</v>
      </c>
      <c r="B12" s="13" t="s">
        <v>41</v>
      </c>
      <c r="C12" s="13" t="s">
        <v>42</v>
      </c>
      <c r="D12" s="13" t="s">
        <v>43</v>
      </c>
      <c r="E12" s="13" t="s">
        <v>44</v>
      </c>
      <c r="F12" s="13" t="s">
        <v>54</v>
      </c>
      <c r="G12" s="13" t="s">
        <v>70</v>
      </c>
      <c r="H12" s="13" t="s">
        <v>71</v>
      </c>
      <c r="I12" s="13" t="s">
        <v>48</v>
      </c>
      <c r="J12" s="33">
        <v>1</v>
      </c>
      <c r="K12" s="10">
        <v>11</v>
      </c>
      <c r="L12" s="12">
        <v>1261.02</v>
      </c>
      <c r="M12" s="11">
        <v>1172.76</v>
      </c>
    </row>
    <row r="13" spans="1:13" x14ac:dyDescent="0.25">
      <c r="A13" s="48" t="s">
        <v>40</v>
      </c>
      <c r="B13" s="15" t="s">
        <v>41</v>
      </c>
      <c r="C13" s="15" t="s">
        <v>42</v>
      </c>
      <c r="D13" s="15" t="s">
        <v>43</v>
      </c>
      <c r="E13" s="15" t="s">
        <v>44</v>
      </c>
      <c r="F13" s="15" t="s">
        <v>72</v>
      </c>
      <c r="G13" s="15" t="s">
        <v>73</v>
      </c>
      <c r="H13" s="15" t="s">
        <v>74</v>
      </c>
      <c r="I13" s="16" t="s">
        <v>48</v>
      </c>
      <c r="J13" s="8">
        <v>1</v>
      </c>
      <c r="K13" s="8">
        <v>10</v>
      </c>
      <c r="L13" s="9">
        <v>5671.17</v>
      </c>
      <c r="M13" s="9">
        <v>5327.78</v>
      </c>
    </row>
    <row r="14" spans="1:13" x14ac:dyDescent="0.25">
      <c r="A14" s="17" t="s">
        <v>40</v>
      </c>
      <c r="B14" s="13" t="s">
        <v>41</v>
      </c>
      <c r="C14" s="13" t="s">
        <v>42</v>
      </c>
      <c r="D14" s="13" t="s">
        <v>43</v>
      </c>
      <c r="E14" s="13" t="s">
        <v>44</v>
      </c>
      <c r="F14" s="13" t="s">
        <v>45</v>
      </c>
      <c r="G14" s="13" t="s">
        <v>75</v>
      </c>
      <c r="H14" s="13" t="s">
        <v>76</v>
      </c>
      <c r="I14" s="13" t="s">
        <v>48</v>
      </c>
      <c r="J14" s="10">
        <v>1</v>
      </c>
      <c r="K14" s="10">
        <v>13</v>
      </c>
      <c r="L14" s="11">
        <v>6054.24</v>
      </c>
      <c r="M14" s="11">
        <v>5630.54</v>
      </c>
    </row>
    <row r="15" spans="1:13" x14ac:dyDescent="0.25">
      <c r="A15" s="17" t="s">
        <v>40</v>
      </c>
      <c r="B15" s="13" t="s">
        <v>41</v>
      </c>
      <c r="C15" s="13" t="s">
        <v>42</v>
      </c>
      <c r="D15" s="13" t="s">
        <v>43</v>
      </c>
      <c r="E15" s="13" t="s">
        <v>44</v>
      </c>
      <c r="F15" s="13" t="s">
        <v>77</v>
      </c>
      <c r="G15" s="13" t="s">
        <v>78</v>
      </c>
      <c r="H15" s="13" t="s">
        <v>79</v>
      </c>
      <c r="I15" s="13" t="s">
        <v>48</v>
      </c>
      <c r="J15" s="33">
        <v>1</v>
      </c>
      <c r="K15" s="10">
        <v>9</v>
      </c>
      <c r="L15" s="12">
        <v>821.19</v>
      </c>
      <c r="M15" s="12">
        <v>862.71</v>
      </c>
    </row>
    <row r="16" spans="1:13" x14ac:dyDescent="0.25">
      <c r="A16" s="17" t="s">
        <v>40</v>
      </c>
      <c r="B16" s="13" t="s">
        <v>41</v>
      </c>
      <c r="C16" s="13" t="s">
        <v>42</v>
      </c>
      <c r="D16" s="13" t="s">
        <v>43</v>
      </c>
      <c r="E16" s="13" t="s">
        <v>44</v>
      </c>
      <c r="F16" s="13" t="s">
        <v>57</v>
      </c>
      <c r="G16" s="13" t="s">
        <v>80</v>
      </c>
      <c r="H16" s="13" t="s">
        <v>81</v>
      </c>
      <c r="I16" s="13" t="s">
        <v>48</v>
      </c>
      <c r="J16" s="33">
        <v>1</v>
      </c>
      <c r="K16" s="10">
        <v>5</v>
      </c>
      <c r="L16" s="11">
        <v>805.08</v>
      </c>
      <c r="M16" s="11">
        <v>829.28</v>
      </c>
    </row>
    <row r="17" spans="1:13" x14ac:dyDescent="0.25">
      <c r="A17" s="17" t="s">
        <v>40</v>
      </c>
      <c r="B17" s="13" t="s">
        <v>41</v>
      </c>
      <c r="C17" s="13" t="s">
        <v>42</v>
      </c>
      <c r="D17" s="13" t="s">
        <v>43</v>
      </c>
      <c r="E17" s="13" t="s">
        <v>44</v>
      </c>
      <c r="F17" s="13" t="s">
        <v>82</v>
      </c>
      <c r="G17" s="13" t="s">
        <v>83</v>
      </c>
      <c r="H17" s="13" t="s">
        <v>84</v>
      </c>
      <c r="I17" s="13" t="s">
        <v>48</v>
      </c>
      <c r="J17" s="33">
        <v>1</v>
      </c>
      <c r="K17" s="10">
        <v>4</v>
      </c>
      <c r="L17" s="11">
        <v>288.14</v>
      </c>
      <c r="M17" s="11">
        <v>296.76</v>
      </c>
    </row>
    <row r="18" spans="1:13" s="26" customFormat="1" x14ac:dyDescent="0.25">
      <c r="A18" s="17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 t="s">
        <v>82</v>
      </c>
      <c r="G18" s="13" t="s">
        <v>85</v>
      </c>
      <c r="H18" s="13" t="s">
        <v>86</v>
      </c>
      <c r="I18" s="13" t="s">
        <v>48</v>
      </c>
      <c r="J18" s="33">
        <v>1</v>
      </c>
      <c r="K18" s="33">
        <v>9</v>
      </c>
      <c r="L18" s="11">
        <v>2529.86</v>
      </c>
      <c r="M18" s="11">
        <v>2605.3000000000002</v>
      </c>
    </row>
    <row r="19" spans="1:13" s="26" customFormat="1" x14ac:dyDescent="0.25">
      <c r="A19" s="17" t="s">
        <v>40</v>
      </c>
      <c r="B19" s="13" t="s">
        <v>41</v>
      </c>
      <c r="C19" s="13" t="s">
        <v>42</v>
      </c>
      <c r="D19" s="13" t="s">
        <v>43</v>
      </c>
      <c r="E19" s="13" t="s">
        <v>44</v>
      </c>
      <c r="F19" s="13" t="s">
        <v>63</v>
      </c>
      <c r="G19" s="13" t="s">
        <v>87</v>
      </c>
      <c r="H19" s="13" t="s">
        <v>88</v>
      </c>
      <c r="I19" s="13" t="s">
        <v>48</v>
      </c>
      <c r="J19" s="33">
        <v>1</v>
      </c>
      <c r="K19" s="33">
        <v>10</v>
      </c>
      <c r="L19" s="11">
        <v>1954.24</v>
      </c>
      <c r="M19" s="11">
        <v>2012.83</v>
      </c>
    </row>
    <row r="20" spans="1:13" s="26" customFormat="1" x14ac:dyDescent="0.25">
      <c r="A20" s="17" t="s">
        <v>40</v>
      </c>
      <c r="B20" s="13" t="s">
        <v>41</v>
      </c>
      <c r="C20" s="13" t="s">
        <v>42</v>
      </c>
      <c r="D20" s="13" t="s">
        <v>43</v>
      </c>
      <c r="E20" s="13" t="s">
        <v>44</v>
      </c>
      <c r="F20" s="13" t="s">
        <v>72</v>
      </c>
      <c r="G20" s="13" t="s">
        <v>89</v>
      </c>
      <c r="H20" s="13" t="s">
        <v>90</v>
      </c>
      <c r="I20" s="13" t="s">
        <v>91</v>
      </c>
      <c r="J20" s="33">
        <v>1</v>
      </c>
      <c r="K20" s="33">
        <v>9</v>
      </c>
      <c r="L20" s="11">
        <v>936.51</v>
      </c>
      <c r="M20" s="11">
        <v>974.27</v>
      </c>
    </row>
    <row r="21" spans="1:13" s="26" customFormat="1" x14ac:dyDescent="0.25">
      <c r="A21" s="17" t="s">
        <v>40</v>
      </c>
      <c r="B21" s="13" t="s">
        <v>41</v>
      </c>
      <c r="C21" s="13" t="s">
        <v>42</v>
      </c>
      <c r="D21" s="13" t="s">
        <v>43</v>
      </c>
      <c r="E21" s="13" t="s">
        <v>44</v>
      </c>
      <c r="F21" s="13" t="s">
        <v>72</v>
      </c>
      <c r="G21" s="13" t="s">
        <v>92</v>
      </c>
      <c r="H21" s="13" t="s">
        <v>93</v>
      </c>
      <c r="I21" s="13" t="s">
        <v>48</v>
      </c>
      <c r="J21" s="33">
        <v>1</v>
      </c>
      <c r="K21" s="33">
        <v>8</v>
      </c>
      <c r="L21" s="11">
        <v>1173.73</v>
      </c>
      <c r="M21" s="11">
        <v>1185.5999999999999</v>
      </c>
    </row>
    <row r="22" spans="1:13" s="26" customFormat="1" x14ac:dyDescent="0.25">
      <c r="A22" s="17" t="s">
        <v>40</v>
      </c>
      <c r="B22" s="13" t="s">
        <v>41</v>
      </c>
      <c r="C22" s="13" t="s">
        <v>42</v>
      </c>
      <c r="D22" s="13" t="s">
        <v>43</v>
      </c>
      <c r="E22" s="13" t="s">
        <v>44</v>
      </c>
      <c r="F22" s="13" t="s">
        <v>72</v>
      </c>
      <c r="G22" s="13" t="s">
        <v>94</v>
      </c>
      <c r="H22" s="13" t="s">
        <v>95</v>
      </c>
      <c r="I22" s="13" t="s">
        <v>48</v>
      </c>
      <c r="J22" s="33">
        <v>1</v>
      </c>
      <c r="K22" s="33">
        <v>13</v>
      </c>
      <c r="L22" s="11">
        <v>1854.24</v>
      </c>
      <c r="M22" s="11">
        <v>1872.92</v>
      </c>
    </row>
    <row r="23" spans="1:13" s="26" customFormat="1" x14ac:dyDescent="0.25">
      <c r="A23" s="17" t="s">
        <v>40</v>
      </c>
      <c r="B23" s="13" t="s">
        <v>41</v>
      </c>
      <c r="C23" s="13" t="s">
        <v>42</v>
      </c>
      <c r="D23" s="13" t="s">
        <v>43</v>
      </c>
      <c r="E23" s="13" t="s">
        <v>44</v>
      </c>
      <c r="F23" s="13" t="s">
        <v>45</v>
      </c>
      <c r="G23" s="13" t="s">
        <v>96</v>
      </c>
      <c r="H23" s="13" t="s">
        <v>97</v>
      </c>
      <c r="I23" s="13" t="s">
        <v>48</v>
      </c>
      <c r="J23" s="33">
        <v>1</v>
      </c>
      <c r="K23" s="33">
        <v>8</v>
      </c>
      <c r="L23" s="11">
        <v>1470.34</v>
      </c>
      <c r="M23" s="11">
        <v>1529.65</v>
      </c>
    </row>
    <row r="24" spans="1:13" s="26" customFormat="1" x14ac:dyDescent="0.25">
      <c r="A24" s="17" t="s">
        <v>40</v>
      </c>
      <c r="B24" s="13" t="s">
        <v>41</v>
      </c>
      <c r="C24" s="13" t="s">
        <v>42</v>
      </c>
      <c r="D24" s="13" t="s">
        <v>43</v>
      </c>
      <c r="E24" s="13" t="s">
        <v>44</v>
      </c>
      <c r="F24" s="13" t="s">
        <v>45</v>
      </c>
      <c r="G24" s="13" t="s">
        <v>98</v>
      </c>
      <c r="H24" s="13" t="s">
        <v>99</v>
      </c>
      <c r="I24" s="13" t="s">
        <v>48</v>
      </c>
      <c r="J24" s="33">
        <v>1</v>
      </c>
      <c r="K24" s="33">
        <v>10</v>
      </c>
      <c r="L24" s="11">
        <v>1870.34</v>
      </c>
      <c r="M24" s="11">
        <v>1739.55</v>
      </c>
    </row>
    <row r="25" spans="1:13" s="26" customFormat="1" x14ac:dyDescent="0.25">
      <c r="A25" s="17" t="s">
        <v>40</v>
      </c>
      <c r="B25" s="13" t="s">
        <v>41</v>
      </c>
      <c r="C25" s="13" t="s">
        <v>42</v>
      </c>
      <c r="D25" s="13" t="s">
        <v>43</v>
      </c>
      <c r="E25" s="13" t="s">
        <v>44</v>
      </c>
      <c r="F25" s="13" t="s">
        <v>100</v>
      </c>
      <c r="G25" s="13" t="s">
        <v>101</v>
      </c>
      <c r="H25" s="13" t="s">
        <v>102</v>
      </c>
      <c r="I25" s="13" t="s">
        <v>48</v>
      </c>
      <c r="J25" s="33">
        <v>1</v>
      </c>
      <c r="K25" s="33">
        <v>8</v>
      </c>
      <c r="L25" s="11">
        <v>882.2</v>
      </c>
      <c r="M25" s="11">
        <v>917.85</v>
      </c>
    </row>
    <row r="26" spans="1:13" s="26" customFormat="1" x14ac:dyDescent="0.25">
      <c r="A26" s="17" t="s">
        <v>40</v>
      </c>
      <c r="B26" s="13" t="s">
        <v>41</v>
      </c>
      <c r="C26" s="13" t="s">
        <v>42</v>
      </c>
      <c r="D26" s="13" t="s">
        <v>43</v>
      </c>
      <c r="E26" s="13" t="s">
        <v>44</v>
      </c>
      <c r="F26" s="13" t="s">
        <v>77</v>
      </c>
      <c r="G26" s="13" t="s">
        <v>103</v>
      </c>
      <c r="H26" s="13" t="s">
        <v>104</v>
      </c>
      <c r="I26" s="13" t="s">
        <v>53</v>
      </c>
      <c r="J26" s="33">
        <v>1</v>
      </c>
      <c r="K26" s="33">
        <v>6</v>
      </c>
      <c r="L26" s="11">
        <v>566.24</v>
      </c>
      <c r="M26" s="11">
        <v>583.19000000000005</v>
      </c>
    </row>
    <row r="27" spans="1:13" s="26" customFormat="1" x14ac:dyDescent="0.25">
      <c r="A27" s="17" t="s">
        <v>40</v>
      </c>
      <c r="B27" s="13" t="s">
        <v>41</v>
      </c>
      <c r="C27" s="13" t="s">
        <v>42</v>
      </c>
      <c r="D27" s="13" t="s">
        <v>43</v>
      </c>
      <c r="E27" s="13" t="s">
        <v>44</v>
      </c>
      <c r="F27" s="13" t="s">
        <v>57</v>
      </c>
      <c r="G27" s="13" t="s">
        <v>105</v>
      </c>
      <c r="H27" s="13" t="s">
        <v>106</v>
      </c>
      <c r="I27" s="13" t="s">
        <v>48</v>
      </c>
      <c r="J27" s="33">
        <v>1</v>
      </c>
      <c r="K27" s="33">
        <v>5</v>
      </c>
      <c r="L27" s="11">
        <v>666.24</v>
      </c>
      <c r="M27" s="11">
        <v>672.53</v>
      </c>
    </row>
    <row r="28" spans="1:13" s="26" customFormat="1" x14ac:dyDescent="0.25">
      <c r="A28" s="17" t="s">
        <v>40</v>
      </c>
      <c r="B28" s="13" t="s">
        <v>41</v>
      </c>
      <c r="C28" s="13" t="s">
        <v>42</v>
      </c>
      <c r="D28" s="13" t="s">
        <v>43</v>
      </c>
      <c r="E28" s="13" t="s">
        <v>44</v>
      </c>
      <c r="F28" s="13" t="s">
        <v>57</v>
      </c>
      <c r="G28" s="13" t="s">
        <v>107</v>
      </c>
      <c r="H28" s="13" t="s">
        <v>108</v>
      </c>
      <c r="I28" s="13" t="s">
        <v>48</v>
      </c>
      <c r="J28" s="33">
        <v>1</v>
      </c>
      <c r="K28" s="33">
        <v>7</v>
      </c>
      <c r="L28" s="11">
        <v>1747.66</v>
      </c>
      <c r="M28" s="11">
        <v>1799.99</v>
      </c>
    </row>
    <row r="29" spans="1:13" s="26" customFormat="1" x14ac:dyDescent="0.25">
      <c r="A29" s="17" t="s">
        <v>40</v>
      </c>
      <c r="B29" s="13" t="s">
        <v>41</v>
      </c>
      <c r="C29" s="13" t="s">
        <v>42</v>
      </c>
      <c r="D29" s="13" t="s">
        <v>43</v>
      </c>
      <c r="E29" s="13" t="s">
        <v>44</v>
      </c>
      <c r="F29" s="13" t="s">
        <v>57</v>
      </c>
      <c r="G29" s="13" t="s">
        <v>109</v>
      </c>
      <c r="H29" s="13" t="s">
        <v>110</v>
      </c>
      <c r="I29" s="13" t="s">
        <v>48</v>
      </c>
      <c r="J29" s="33">
        <v>1</v>
      </c>
      <c r="K29" s="33">
        <v>6</v>
      </c>
      <c r="L29" s="11">
        <v>743.36</v>
      </c>
      <c r="M29" s="11">
        <v>773.35</v>
      </c>
    </row>
    <row r="30" spans="1:13" s="26" customFormat="1" x14ac:dyDescent="0.25">
      <c r="A30" s="17" t="s">
        <v>40</v>
      </c>
      <c r="B30" s="13" t="s">
        <v>41</v>
      </c>
      <c r="C30" s="13" t="s">
        <v>42</v>
      </c>
      <c r="D30" s="13" t="s">
        <v>43</v>
      </c>
      <c r="E30" s="13" t="s">
        <v>44</v>
      </c>
      <c r="F30" s="13" t="s">
        <v>82</v>
      </c>
      <c r="G30" s="13" t="s">
        <v>111</v>
      </c>
      <c r="H30" s="13" t="s">
        <v>112</v>
      </c>
      <c r="I30" s="13" t="s">
        <v>113</v>
      </c>
      <c r="J30" s="33">
        <v>1</v>
      </c>
      <c r="K30" s="33">
        <v>3</v>
      </c>
      <c r="L30" s="11">
        <v>1055.42</v>
      </c>
      <c r="M30" s="11">
        <v>981.57</v>
      </c>
    </row>
    <row r="31" spans="1:13" s="26" customFormat="1" x14ac:dyDescent="0.25">
      <c r="A31" s="17" t="s">
        <v>40</v>
      </c>
      <c r="B31" s="13" t="s">
        <v>41</v>
      </c>
      <c r="C31" s="13" t="s">
        <v>42</v>
      </c>
      <c r="D31" s="13" t="s">
        <v>43</v>
      </c>
      <c r="E31" s="13" t="s">
        <v>44</v>
      </c>
      <c r="F31" s="13" t="s">
        <v>82</v>
      </c>
      <c r="G31" s="13" t="s">
        <v>114</v>
      </c>
      <c r="H31" s="13" t="s">
        <v>115</v>
      </c>
      <c r="I31" s="13" t="s">
        <v>48</v>
      </c>
      <c r="J31" s="33">
        <v>1</v>
      </c>
      <c r="K31" s="33">
        <v>9</v>
      </c>
      <c r="L31" s="11">
        <v>1035.5899999999999</v>
      </c>
      <c r="M31" s="11">
        <v>1077.33</v>
      </c>
    </row>
    <row r="32" spans="1:13" s="26" customFormat="1" x14ac:dyDescent="0.25">
      <c r="A32" s="17" t="s">
        <v>40</v>
      </c>
      <c r="B32" s="13" t="s">
        <v>41</v>
      </c>
      <c r="C32" s="13" t="s">
        <v>42</v>
      </c>
      <c r="D32" s="13" t="s">
        <v>43</v>
      </c>
      <c r="E32" s="13" t="s">
        <v>44</v>
      </c>
      <c r="F32" s="13" t="s">
        <v>82</v>
      </c>
      <c r="G32" s="13" t="s">
        <v>116</v>
      </c>
      <c r="H32" s="13" t="s">
        <v>117</v>
      </c>
      <c r="I32" s="13" t="s">
        <v>48</v>
      </c>
      <c r="J32" s="33">
        <v>1</v>
      </c>
      <c r="K32" s="33">
        <v>4</v>
      </c>
      <c r="L32" s="11">
        <v>392.44</v>
      </c>
      <c r="M32" s="11">
        <v>372.31</v>
      </c>
    </row>
    <row r="33" spans="1:13" s="26" customFormat="1" x14ac:dyDescent="0.25">
      <c r="A33" s="17" t="s">
        <v>40</v>
      </c>
      <c r="B33" s="13" t="s">
        <v>41</v>
      </c>
      <c r="C33" s="13" t="s">
        <v>42</v>
      </c>
      <c r="D33" s="13" t="s">
        <v>43</v>
      </c>
      <c r="E33" s="13" t="s">
        <v>44</v>
      </c>
      <c r="F33" s="13" t="s">
        <v>82</v>
      </c>
      <c r="G33" s="13" t="s">
        <v>118</v>
      </c>
      <c r="H33" s="13" t="s">
        <v>119</v>
      </c>
      <c r="I33" s="13" t="s">
        <v>48</v>
      </c>
      <c r="J33" s="33">
        <v>1</v>
      </c>
      <c r="K33" s="33">
        <v>4</v>
      </c>
      <c r="L33" s="11">
        <v>512</v>
      </c>
      <c r="M33" s="11">
        <v>476.27</v>
      </c>
    </row>
    <row r="34" spans="1:13" s="26" customFormat="1" x14ac:dyDescent="0.25">
      <c r="A34" s="17" t="s">
        <v>40</v>
      </c>
      <c r="B34" s="13" t="s">
        <v>41</v>
      </c>
      <c r="C34" s="13" t="s">
        <v>42</v>
      </c>
      <c r="D34" s="13" t="s">
        <v>43</v>
      </c>
      <c r="E34" s="13" t="s">
        <v>44</v>
      </c>
      <c r="F34" s="13" t="s">
        <v>63</v>
      </c>
      <c r="G34" s="13" t="s">
        <v>120</v>
      </c>
      <c r="H34" s="13" t="s">
        <v>121</v>
      </c>
      <c r="I34" s="13" t="s">
        <v>48</v>
      </c>
      <c r="J34" s="33">
        <v>1</v>
      </c>
      <c r="K34" s="33">
        <v>4</v>
      </c>
      <c r="L34" s="11">
        <v>5071.1899999999996</v>
      </c>
      <c r="M34" s="11">
        <v>4716.3599999999997</v>
      </c>
    </row>
    <row r="35" spans="1:13" s="26" customFormat="1" x14ac:dyDescent="0.25">
      <c r="A35" s="17" t="s">
        <v>40</v>
      </c>
      <c r="B35" s="13" t="s">
        <v>41</v>
      </c>
      <c r="C35" s="13" t="s">
        <v>42</v>
      </c>
      <c r="D35" s="13" t="s">
        <v>43</v>
      </c>
      <c r="E35" s="13" t="s">
        <v>44</v>
      </c>
      <c r="F35" s="13" t="s">
        <v>63</v>
      </c>
      <c r="G35" s="13" t="s">
        <v>122</v>
      </c>
      <c r="H35" s="13" t="s">
        <v>123</v>
      </c>
      <c r="I35" s="13" t="s">
        <v>48</v>
      </c>
      <c r="J35" s="33">
        <v>1</v>
      </c>
      <c r="K35" s="33">
        <v>6</v>
      </c>
      <c r="L35" s="11">
        <v>1396.61</v>
      </c>
      <c r="M35" s="11">
        <v>1438.51</v>
      </c>
    </row>
    <row r="36" spans="1:13" s="26" customFormat="1" x14ac:dyDescent="0.25">
      <c r="A36" s="17" t="s">
        <v>40</v>
      </c>
      <c r="B36" s="13" t="s">
        <v>41</v>
      </c>
      <c r="C36" s="13" t="s">
        <v>42</v>
      </c>
      <c r="D36" s="13" t="s">
        <v>43</v>
      </c>
      <c r="E36" s="13" t="s">
        <v>44</v>
      </c>
      <c r="F36" s="13" t="s">
        <v>72</v>
      </c>
      <c r="G36" s="13" t="s">
        <v>124</v>
      </c>
      <c r="H36" s="13" t="s">
        <v>125</v>
      </c>
      <c r="I36" s="13" t="s">
        <v>48</v>
      </c>
      <c r="J36" s="33">
        <v>1</v>
      </c>
      <c r="K36" s="33">
        <v>4</v>
      </c>
      <c r="L36" s="11">
        <v>375.49</v>
      </c>
      <c r="M36" s="11">
        <v>349.22</v>
      </c>
    </row>
    <row r="37" spans="1:13" s="26" customFormat="1" x14ac:dyDescent="0.25">
      <c r="A37" s="17" t="s">
        <v>40</v>
      </c>
      <c r="B37" s="13" t="s">
        <v>41</v>
      </c>
      <c r="C37" s="13" t="s">
        <v>42</v>
      </c>
      <c r="D37" s="13" t="s">
        <v>43</v>
      </c>
      <c r="E37" s="13" t="s">
        <v>44</v>
      </c>
      <c r="F37" s="13" t="s">
        <v>72</v>
      </c>
      <c r="G37" s="13" t="s">
        <v>126</v>
      </c>
      <c r="H37" s="13" t="s">
        <v>127</v>
      </c>
      <c r="I37" s="13" t="s">
        <v>48</v>
      </c>
      <c r="J37" s="33">
        <v>1</v>
      </c>
      <c r="K37" s="33">
        <v>7</v>
      </c>
      <c r="L37" s="11">
        <v>1388.14</v>
      </c>
      <c r="M37" s="11">
        <v>1444.1</v>
      </c>
    </row>
    <row r="38" spans="1:13" s="26" customFormat="1" x14ac:dyDescent="0.25">
      <c r="A38" s="17" t="s">
        <v>40</v>
      </c>
      <c r="B38" s="13" t="s">
        <v>41</v>
      </c>
      <c r="C38" s="13" t="s">
        <v>42</v>
      </c>
      <c r="D38" s="13" t="s">
        <v>43</v>
      </c>
      <c r="E38" s="13" t="s">
        <v>44</v>
      </c>
      <c r="F38" s="13" t="s">
        <v>45</v>
      </c>
      <c r="G38" s="13" t="s">
        <v>128</v>
      </c>
      <c r="H38" s="13" t="s">
        <v>129</v>
      </c>
      <c r="I38" s="13" t="s">
        <v>48</v>
      </c>
      <c r="J38" s="33">
        <v>1</v>
      </c>
      <c r="K38" s="33">
        <v>6</v>
      </c>
      <c r="L38" s="11">
        <v>1311.86</v>
      </c>
      <c r="M38" s="11">
        <v>1364.72</v>
      </c>
    </row>
    <row r="39" spans="1:13" s="26" customFormat="1" x14ac:dyDescent="0.25">
      <c r="A39" s="17" t="s">
        <v>40</v>
      </c>
      <c r="B39" s="13" t="s">
        <v>41</v>
      </c>
      <c r="C39" s="13" t="s">
        <v>42</v>
      </c>
      <c r="D39" s="13" t="s">
        <v>43</v>
      </c>
      <c r="E39" s="13" t="s">
        <v>44</v>
      </c>
      <c r="F39" s="13" t="s">
        <v>100</v>
      </c>
      <c r="G39" s="13" t="s">
        <v>130</v>
      </c>
      <c r="H39" s="13" t="s">
        <v>131</v>
      </c>
      <c r="I39" s="13" t="s">
        <v>48</v>
      </c>
      <c r="J39" s="33">
        <v>1</v>
      </c>
      <c r="K39" s="33">
        <v>6</v>
      </c>
      <c r="L39" s="11">
        <v>965.25</v>
      </c>
      <c r="M39" s="11">
        <v>994.16</v>
      </c>
    </row>
    <row r="40" spans="1:13" s="26" customFormat="1" x14ac:dyDescent="0.25">
      <c r="A40" s="17" t="s">
        <v>40</v>
      </c>
      <c r="B40" s="13" t="s">
        <v>41</v>
      </c>
      <c r="C40" s="13" t="s">
        <v>42</v>
      </c>
      <c r="D40" s="13" t="s">
        <v>43</v>
      </c>
      <c r="E40" s="13" t="s">
        <v>44</v>
      </c>
      <c r="F40" s="13" t="s">
        <v>100</v>
      </c>
      <c r="G40" s="13" t="s">
        <v>132</v>
      </c>
      <c r="H40" s="13" t="s">
        <v>133</v>
      </c>
      <c r="I40" s="13" t="s">
        <v>48</v>
      </c>
      <c r="J40" s="33">
        <v>1</v>
      </c>
      <c r="K40" s="33">
        <v>4</v>
      </c>
      <c r="L40" s="11">
        <v>461.02</v>
      </c>
      <c r="M40" s="11">
        <v>479.64</v>
      </c>
    </row>
    <row r="41" spans="1:13" s="26" customFormat="1" x14ac:dyDescent="0.25">
      <c r="A41" s="17" t="s">
        <v>40</v>
      </c>
      <c r="B41" s="13" t="s">
        <v>41</v>
      </c>
      <c r="C41" s="13" t="s">
        <v>42</v>
      </c>
      <c r="D41" s="13" t="s">
        <v>43</v>
      </c>
      <c r="E41" s="13" t="s">
        <v>44</v>
      </c>
      <c r="F41" s="13" t="s">
        <v>100</v>
      </c>
      <c r="G41" s="13" t="s">
        <v>134</v>
      </c>
      <c r="H41" s="13" t="s">
        <v>135</v>
      </c>
      <c r="I41" s="13" t="s">
        <v>48</v>
      </c>
      <c r="J41" s="33">
        <v>1</v>
      </c>
      <c r="K41" s="33">
        <v>8</v>
      </c>
      <c r="L41" s="11">
        <v>739.83</v>
      </c>
      <c r="M41" s="11">
        <v>769.65</v>
      </c>
    </row>
    <row r="42" spans="1:13" s="26" customFormat="1" x14ac:dyDescent="0.25">
      <c r="A42" s="17" t="s">
        <v>40</v>
      </c>
      <c r="B42" s="13" t="s">
        <v>41</v>
      </c>
      <c r="C42" s="13" t="s">
        <v>42</v>
      </c>
      <c r="D42" s="13" t="s">
        <v>43</v>
      </c>
      <c r="E42" s="13" t="s">
        <v>44</v>
      </c>
      <c r="F42" s="13" t="s">
        <v>136</v>
      </c>
      <c r="G42" s="13" t="s">
        <v>137</v>
      </c>
      <c r="H42" s="13" t="s">
        <v>138</v>
      </c>
      <c r="I42" s="13" t="s">
        <v>48</v>
      </c>
      <c r="J42" s="33">
        <v>1</v>
      </c>
      <c r="K42" s="33">
        <v>6</v>
      </c>
      <c r="L42" s="11">
        <v>809.32</v>
      </c>
      <c r="M42" s="11">
        <v>841.94</v>
      </c>
    </row>
    <row r="43" spans="1:13" s="26" customFormat="1" x14ac:dyDescent="0.25">
      <c r="A43" s="17" t="s">
        <v>40</v>
      </c>
      <c r="B43" s="13" t="s">
        <v>41</v>
      </c>
      <c r="C43" s="13" t="s">
        <v>42</v>
      </c>
      <c r="D43" s="13" t="s">
        <v>43</v>
      </c>
      <c r="E43" s="13" t="s">
        <v>44</v>
      </c>
      <c r="F43" s="13" t="s">
        <v>77</v>
      </c>
      <c r="G43" s="13" t="s">
        <v>139</v>
      </c>
      <c r="H43" s="13" t="s">
        <v>140</v>
      </c>
      <c r="I43" s="13" t="s">
        <v>48</v>
      </c>
      <c r="J43" s="33">
        <v>1</v>
      </c>
      <c r="K43" s="33">
        <v>5</v>
      </c>
      <c r="L43" s="11">
        <v>648.30999999999995</v>
      </c>
      <c r="M43" s="11">
        <v>674.4</v>
      </c>
    </row>
    <row r="44" spans="1:13" s="26" customFormat="1" x14ac:dyDescent="0.25">
      <c r="A44" s="17" t="s">
        <v>40</v>
      </c>
      <c r="B44" s="13" t="s">
        <v>41</v>
      </c>
      <c r="C44" s="13" t="s">
        <v>42</v>
      </c>
      <c r="D44" s="13" t="s">
        <v>43</v>
      </c>
      <c r="E44" s="13" t="s">
        <v>44</v>
      </c>
      <c r="F44" s="13" t="s">
        <v>77</v>
      </c>
      <c r="G44" s="13" t="s">
        <v>141</v>
      </c>
      <c r="H44" s="13" t="s">
        <v>142</v>
      </c>
      <c r="I44" s="13" t="s">
        <v>48</v>
      </c>
      <c r="J44" s="33">
        <v>1</v>
      </c>
      <c r="K44" s="33">
        <v>3</v>
      </c>
      <c r="L44" s="11">
        <v>286.51</v>
      </c>
      <c r="M44" s="11">
        <v>298.02</v>
      </c>
    </row>
    <row r="45" spans="1:13" s="26" customFormat="1" x14ac:dyDescent="0.25">
      <c r="A45" s="17" t="s">
        <v>40</v>
      </c>
      <c r="B45" s="13" t="s">
        <v>41</v>
      </c>
      <c r="C45" s="13" t="s">
        <v>42</v>
      </c>
      <c r="D45" s="13" t="s">
        <v>43</v>
      </c>
      <c r="E45" s="13" t="s">
        <v>44</v>
      </c>
      <c r="F45" s="13" t="s">
        <v>77</v>
      </c>
      <c r="G45" s="13" t="s">
        <v>143</v>
      </c>
      <c r="H45" s="13" t="s">
        <v>144</v>
      </c>
      <c r="I45" s="13" t="s">
        <v>48</v>
      </c>
      <c r="J45" s="33">
        <v>1</v>
      </c>
      <c r="K45" s="33">
        <v>3</v>
      </c>
      <c r="L45" s="11">
        <v>211.02</v>
      </c>
      <c r="M45" s="11">
        <v>217.33</v>
      </c>
    </row>
    <row r="46" spans="1:13" s="26" customFormat="1" x14ac:dyDescent="0.25">
      <c r="A46" s="17" t="s">
        <v>40</v>
      </c>
      <c r="B46" s="13" t="s">
        <v>41</v>
      </c>
      <c r="C46" s="13" t="s">
        <v>42</v>
      </c>
      <c r="D46" s="13" t="s">
        <v>43</v>
      </c>
      <c r="E46" s="13" t="s">
        <v>44</v>
      </c>
      <c r="F46" s="13" t="s">
        <v>77</v>
      </c>
      <c r="G46" s="13" t="s">
        <v>145</v>
      </c>
      <c r="H46" s="13" t="s">
        <v>146</v>
      </c>
      <c r="I46" s="13" t="s">
        <v>48</v>
      </c>
      <c r="J46" s="33">
        <v>1</v>
      </c>
      <c r="K46" s="33">
        <v>3</v>
      </c>
      <c r="L46" s="11">
        <v>392.44</v>
      </c>
      <c r="M46" s="11">
        <v>408.21</v>
      </c>
    </row>
    <row r="47" spans="1:13" s="26" customFormat="1" x14ac:dyDescent="0.25">
      <c r="A47" s="17" t="s">
        <v>40</v>
      </c>
      <c r="B47" s="13" t="s">
        <v>41</v>
      </c>
      <c r="C47" s="13" t="s">
        <v>42</v>
      </c>
      <c r="D47" s="13" t="s">
        <v>43</v>
      </c>
      <c r="E47" s="13" t="s">
        <v>44</v>
      </c>
      <c r="F47" s="13" t="s">
        <v>77</v>
      </c>
      <c r="G47" s="13" t="s">
        <v>147</v>
      </c>
      <c r="H47" s="13" t="s">
        <v>148</v>
      </c>
      <c r="I47" s="13" t="s">
        <v>48</v>
      </c>
      <c r="J47" s="33">
        <v>1</v>
      </c>
      <c r="K47" s="33">
        <v>6</v>
      </c>
      <c r="L47" s="11">
        <v>579.66</v>
      </c>
      <c r="M47" s="11">
        <v>603</v>
      </c>
    </row>
    <row r="48" spans="1:13" s="26" customFormat="1" x14ac:dyDescent="0.25">
      <c r="A48" s="17" t="s">
        <v>40</v>
      </c>
      <c r="B48" s="13" t="s">
        <v>41</v>
      </c>
      <c r="C48" s="13" t="s">
        <v>42</v>
      </c>
      <c r="D48" s="13" t="s">
        <v>43</v>
      </c>
      <c r="E48" s="13" t="s">
        <v>44</v>
      </c>
      <c r="F48" s="13" t="s">
        <v>57</v>
      </c>
      <c r="G48" s="13" t="s">
        <v>149</v>
      </c>
      <c r="H48" s="13" t="s">
        <v>150</v>
      </c>
      <c r="I48" s="13" t="s">
        <v>48</v>
      </c>
      <c r="J48" s="33">
        <v>1</v>
      </c>
      <c r="K48" s="33">
        <v>3</v>
      </c>
      <c r="L48" s="11">
        <v>538.98</v>
      </c>
      <c r="M48" s="11">
        <v>555.20000000000005</v>
      </c>
    </row>
    <row r="49" spans="1:13" s="26" customFormat="1" x14ac:dyDescent="0.25">
      <c r="A49" s="17" t="s">
        <v>40</v>
      </c>
      <c r="B49" s="13" t="s">
        <v>41</v>
      </c>
      <c r="C49" s="13" t="s">
        <v>42</v>
      </c>
      <c r="D49" s="13" t="s">
        <v>43</v>
      </c>
      <c r="E49" s="13" t="s">
        <v>44</v>
      </c>
      <c r="F49" s="13" t="s">
        <v>57</v>
      </c>
      <c r="G49" s="13" t="s">
        <v>151</v>
      </c>
      <c r="H49" s="13" t="s">
        <v>152</v>
      </c>
      <c r="I49" s="13" t="s">
        <v>48</v>
      </c>
      <c r="J49" s="33">
        <v>1</v>
      </c>
      <c r="K49" s="33">
        <v>3</v>
      </c>
      <c r="L49" s="11">
        <v>398.44</v>
      </c>
      <c r="M49" s="11">
        <v>410.41</v>
      </c>
    </row>
    <row r="50" spans="1:13" s="26" customFormat="1" x14ac:dyDescent="0.25">
      <c r="A50" s="17" t="s">
        <v>40</v>
      </c>
      <c r="B50" s="13" t="s">
        <v>41</v>
      </c>
      <c r="C50" s="13" t="s">
        <v>42</v>
      </c>
      <c r="D50" s="13" t="s">
        <v>43</v>
      </c>
      <c r="E50" s="13" t="s">
        <v>44</v>
      </c>
      <c r="F50" s="13" t="s">
        <v>57</v>
      </c>
      <c r="G50" s="13" t="s">
        <v>153</v>
      </c>
      <c r="H50" s="13" t="s">
        <v>154</v>
      </c>
      <c r="I50" s="13" t="s">
        <v>48</v>
      </c>
      <c r="J50" s="33">
        <v>1</v>
      </c>
      <c r="K50" s="33">
        <v>3</v>
      </c>
      <c r="L50" s="11">
        <v>269.49</v>
      </c>
      <c r="M50" s="11">
        <v>280.38</v>
      </c>
    </row>
    <row r="51" spans="1:13" s="26" customFormat="1" x14ac:dyDescent="0.25">
      <c r="A51" s="17" t="s">
        <v>40</v>
      </c>
      <c r="B51" s="13" t="s">
        <v>41</v>
      </c>
      <c r="C51" s="13" t="s">
        <v>42</v>
      </c>
      <c r="D51" s="13" t="s">
        <v>43</v>
      </c>
      <c r="E51" s="13" t="s">
        <v>44</v>
      </c>
      <c r="F51" s="13" t="s">
        <v>57</v>
      </c>
      <c r="G51" s="13" t="s">
        <v>155</v>
      </c>
      <c r="H51" s="13" t="s">
        <v>156</v>
      </c>
      <c r="I51" s="13" t="s">
        <v>48</v>
      </c>
      <c r="J51" s="33">
        <v>1</v>
      </c>
      <c r="K51" s="33">
        <v>3</v>
      </c>
      <c r="L51" s="11">
        <v>473.02</v>
      </c>
      <c r="M51" s="11">
        <v>492.1</v>
      </c>
    </row>
    <row r="52" spans="1:13" s="26" customFormat="1" x14ac:dyDescent="0.25">
      <c r="A52" s="17" t="s">
        <v>40</v>
      </c>
      <c r="B52" s="13" t="s">
        <v>41</v>
      </c>
      <c r="C52" s="13" t="s">
        <v>42</v>
      </c>
      <c r="D52" s="13" t="s">
        <v>43</v>
      </c>
      <c r="E52" s="13" t="s">
        <v>44</v>
      </c>
      <c r="F52" s="13" t="s">
        <v>57</v>
      </c>
      <c r="G52" s="13" t="s">
        <v>157</v>
      </c>
      <c r="H52" s="13" t="s">
        <v>158</v>
      </c>
      <c r="I52" s="13" t="s">
        <v>48</v>
      </c>
      <c r="J52" s="33">
        <v>1</v>
      </c>
      <c r="K52" s="33">
        <v>3</v>
      </c>
      <c r="L52" s="11">
        <v>439.97</v>
      </c>
      <c r="M52" s="11">
        <v>457.73</v>
      </c>
    </row>
    <row r="53" spans="1:13" s="26" customFormat="1" x14ac:dyDescent="0.25">
      <c r="A53" s="17" t="s">
        <v>40</v>
      </c>
      <c r="B53" s="13" t="s">
        <v>41</v>
      </c>
      <c r="C53" s="13" t="s">
        <v>42</v>
      </c>
      <c r="D53" s="13" t="s">
        <v>43</v>
      </c>
      <c r="E53" s="13" t="s">
        <v>49</v>
      </c>
      <c r="F53" s="13" t="s">
        <v>60</v>
      </c>
      <c r="G53" s="13" t="s">
        <v>159</v>
      </c>
      <c r="H53" s="13" t="s">
        <v>160</v>
      </c>
      <c r="I53" s="13" t="s">
        <v>161</v>
      </c>
      <c r="J53" s="33">
        <v>1</v>
      </c>
      <c r="K53" s="33">
        <v>4</v>
      </c>
      <c r="L53" s="11">
        <v>17398.18</v>
      </c>
      <c r="M53" s="11">
        <v>15224.58</v>
      </c>
    </row>
    <row r="54" spans="1:13" s="26" customFormat="1" x14ac:dyDescent="0.25">
      <c r="A54" s="17" t="s">
        <v>40</v>
      </c>
      <c r="B54" s="13" t="s">
        <v>41</v>
      </c>
      <c r="C54" s="13" t="s">
        <v>42</v>
      </c>
      <c r="D54" s="13" t="s">
        <v>43</v>
      </c>
      <c r="E54" s="13" t="s">
        <v>49</v>
      </c>
      <c r="F54" s="13" t="s">
        <v>50</v>
      </c>
      <c r="G54" s="13" t="s">
        <v>162</v>
      </c>
      <c r="H54" s="13" t="s">
        <v>163</v>
      </c>
      <c r="I54" s="13" t="s">
        <v>164</v>
      </c>
      <c r="J54" s="33">
        <v>1</v>
      </c>
      <c r="K54" s="33">
        <v>3</v>
      </c>
      <c r="L54" s="11">
        <v>593.22</v>
      </c>
      <c r="M54" s="11">
        <v>611</v>
      </c>
    </row>
    <row r="55" spans="1:13" s="26" customFormat="1" x14ac:dyDescent="0.25">
      <c r="A55" s="17" t="s">
        <v>40</v>
      </c>
      <c r="B55" s="13" t="s">
        <v>41</v>
      </c>
      <c r="C55" s="13" t="s">
        <v>42</v>
      </c>
      <c r="D55" s="13" t="s">
        <v>43</v>
      </c>
      <c r="E55" s="13" t="s">
        <v>49</v>
      </c>
      <c r="F55" s="13" t="s">
        <v>50</v>
      </c>
      <c r="G55" s="13" t="s">
        <v>165</v>
      </c>
      <c r="H55" s="13" t="s">
        <v>166</v>
      </c>
      <c r="I55" s="13" t="s">
        <v>53</v>
      </c>
      <c r="J55" s="33">
        <v>1</v>
      </c>
      <c r="K55" s="33">
        <v>3</v>
      </c>
      <c r="L55" s="11">
        <v>591.53</v>
      </c>
      <c r="M55" s="11">
        <v>609.27</v>
      </c>
    </row>
    <row r="56" spans="1:13" s="26" customFormat="1" x14ac:dyDescent="0.25">
      <c r="A56" s="17" t="s">
        <v>40</v>
      </c>
      <c r="B56" s="13" t="s">
        <v>41</v>
      </c>
      <c r="C56" s="13" t="s">
        <v>42</v>
      </c>
      <c r="D56" s="13" t="s">
        <v>43</v>
      </c>
      <c r="E56" s="13" t="s">
        <v>49</v>
      </c>
      <c r="F56" s="13" t="s">
        <v>50</v>
      </c>
      <c r="G56" s="13" t="s">
        <v>167</v>
      </c>
      <c r="H56" s="13" t="s">
        <v>168</v>
      </c>
      <c r="I56" s="13" t="s">
        <v>48</v>
      </c>
      <c r="J56" s="33">
        <v>1</v>
      </c>
      <c r="K56" s="33">
        <v>7</v>
      </c>
      <c r="L56" s="11">
        <v>4287.3100000000004</v>
      </c>
      <c r="M56" s="11">
        <v>4415.8599999999997</v>
      </c>
    </row>
    <row r="57" spans="1:13" s="26" customFormat="1" x14ac:dyDescent="0.25">
      <c r="A57" s="17" t="s">
        <v>40</v>
      </c>
      <c r="B57" s="13" t="s">
        <v>41</v>
      </c>
      <c r="C57" s="13" t="s">
        <v>42</v>
      </c>
      <c r="D57" s="13" t="s">
        <v>43</v>
      </c>
      <c r="E57" s="13" t="s">
        <v>44</v>
      </c>
      <c r="F57" s="13" t="s">
        <v>82</v>
      </c>
      <c r="G57" s="13" t="s">
        <v>169</v>
      </c>
      <c r="H57" s="13" t="s">
        <v>170</v>
      </c>
      <c r="I57" s="13" t="s">
        <v>48</v>
      </c>
      <c r="J57" s="33">
        <v>1</v>
      </c>
      <c r="K57" s="33">
        <v>3</v>
      </c>
      <c r="L57" s="11">
        <v>3063.14</v>
      </c>
      <c r="M57" s="11">
        <v>3281.24</v>
      </c>
    </row>
    <row r="58" spans="1:13" s="26" customFormat="1" x14ac:dyDescent="0.25">
      <c r="A58" s="17" t="s">
        <v>40</v>
      </c>
      <c r="B58" s="13" t="s">
        <v>41</v>
      </c>
      <c r="C58" s="13" t="s">
        <v>42</v>
      </c>
      <c r="D58" s="13" t="s">
        <v>43</v>
      </c>
      <c r="E58" s="13" t="s">
        <v>44</v>
      </c>
      <c r="F58" s="13" t="s">
        <v>82</v>
      </c>
      <c r="G58" s="13" t="s">
        <v>171</v>
      </c>
      <c r="H58" s="13" t="s">
        <v>172</v>
      </c>
      <c r="I58" s="13" t="s">
        <v>48</v>
      </c>
      <c r="J58" s="33">
        <v>1</v>
      </c>
      <c r="K58" s="33">
        <v>2</v>
      </c>
      <c r="L58" s="11">
        <v>2205.09</v>
      </c>
      <c r="M58" s="11">
        <v>2051.44</v>
      </c>
    </row>
    <row r="59" spans="1:13" s="26" customFormat="1" x14ac:dyDescent="0.25">
      <c r="A59" s="17" t="s">
        <v>40</v>
      </c>
      <c r="B59" s="13" t="s">
        <v>41</v>
      </c>
      <c r="C59" s="13" t="s">
        <v>42</v>
      </c>
      <c r="D59" s="13" t="s">
        <v>43</v>
      </c>
      <c r="E59" s="13" t="s">
        <v>44</v>
      </c>
      <c r="F59" s="13" t="s">
        <v>82</v>
      </c>
      <c r="G59" s="13" t="s">
        <v>173</v>
      </c>
      <c r="H59" s="13" t="s">
        <v>174</v>
      </c>
      <c r="I59" s="13" t="s">
        <v>48</v>
      </c>
      <c r="J59" s="33">
        <v>1</v>
      </c>
      <c r="K59" s="33">
        <v>2</v>
      </c>
      <c r="L59" s="11">
        <v>662.71</v>
      </c>
      <c r="M59" s="11">
        <v>682.69</v>
      </c>
    </row>
    <row r="60" spans="1:13" s="26" customFormat="1" x14ac:dyDescent="0.25">
      <c r="A60" s="17" t="s">
        <v>40</v>
      </c>
      <c r="B60" s="13" t="s">
        <v>41</v>
      </c>
      <c r="C60" s="13" t="s">
        <v>42</v>
      </c>
      <c r="D60" s="13" t="s">
        <v>43</v>
      </c>
      <c r="E60" s="13" t="s">
        <v>44</v>
      </c>
      <c r="F60" s="13" t="s">
        <v>82</v>
      </c>
      <c r="G60" s="13" t="s">
        <v>175</v>
      </c>
      <c r="H60" s="13" t="s">
        <v>176</v>
      </c>
      <c r="I60" s="13" t="s">
        <v>48</v>
      </c>
      <c r="J60" s="33">
        <v>1</v>
      </c>
      <c r="K60" s="33">
        <v>2</v>
      </c>
      <c r="L60" s="11">
        <v>140.68</v>
      </c>
      <c r="M60" s="11">
        <v>133.46</v>
      </c>
    </row>
    <row r="61" spans="1:13" s="26" customFormat="1" x14ac:dyDescent="0.25">
      <c r="A61" s="17" t="s">
        <v>40</v>
      </c>
      <c r="B61" s="13" t="s">
        <v>41</v>
      </c>
      <c r="C61" s="13" t="s">
        <v>42</v>
      </c>
      <c r="D61" s="13" t="s">
        <v>43</v>
      </c>
      <c r="E61" s="13" t="s">
        <v>44</v>
      </c>
      <c r="F61" s="13" t="s">
        <v>82</v>
      </c>
      <c r="G61" s="13" t="s">
        <v>177</v>
      </c>
      <c r="H61" s="13" t="s">
        <v>178</v>
      </c>
      <c r="I61" s="13" t="s">
        <v>48</v>
      </c>
      <c r="J61" s="33">
        <v>1</v>
      </c>
      <c r="K61" s="33">
        <v>4</v>
      </c>
      <c r="L61" s="11">
        <v>557.63</v>
      </c>
      <c r="M61" s="11">
        <v>580.08000000000004</v>
      </c>
    </row>
    <row r="62" spans="1:13" s="26" customFormat="1" x14ac:dyDescent="0.25">
      <c r="A62" s="17" t="s">
        <v>40</v>
      </c>
      <c r="B62" s="13" t="s">
        <v>41</v>
      </c>
      <c r="C62" s="13" t="s">
        <v>42</v>
      </c>
      <c r="D62" s="13" t="s">
        <v>43</v>
      </c>
      <c r="E62" s="13" t="s">
        <v>44</v>
      </c>
      <c r="F62" s="13" t="s">
        <v>82</v>
      </c>
      <c r="G62" s="13" t="s">
        <v>179</v>
      </c>
      <c r="H62" s="13" t="s">
        <v>180</v>
      </c>
      <c r="I62" s="13" t="s">
        <v>48</v>
      </c>
      <c r="J62" s="33">
        <v>1</v>
      </c>
      <c r="K62" s="33">
        <v>4</v>
      </c>
      <c r="L62" s="11">
        <v>786.44</v>
      </c>
      <c r="M62" s="11">
        <v>810</v>
      </c>
    </row>
    <row r="63" spans="1:13" s="26" customFormat="1" x14ac:dyDescent="0.25">
      <c r="A63" s="17" t="s">
        <v>40</v>
      </c>
      <c r="B63" s="13" t="s">
        <v>41</v>
      </c>
      <c r="C63" s="13" t="s">
        <v>42</v>
      </c>
      <c r="D63" s="13" t="s">
        <v>43</v>
      </c>
      <c r="E63" s="13" t="s">
        <v>44</v>
      </c>
      <c r="F63" s="13" t="s">
        <v>82</v>
      </c>
      <c r="G63" s="13" t="s">
        <v>181</v>
      </c>
      <c r="H63" s="13" t="s">
        <v>182</v>
      </c>
      <c r="I63" s="13" t="s">
        <v>161</v>
      </c>
      <c r="J63" s="33">
        <v>1</v>
      </c>
      <c r="K63" s="33">
        <v>4</v>
      </c>
      <c r="L63" s="11">
        <v>2625.44</v>
      </c>
      <c r="M63" s="11">
        <v>2704.19</v>
      </c>
    </row>
    <row r="64" spans="1:13" s="26" customFormat="1" x14ac:dyDescent="0.25">
      <c r="A64" s="17" t="s">
        <v>40</v>
      </c>
      <c r="B64" s="13" t="s">
        <v>41</v>
      </c>
      <c r="C64" s="13" t="s">
        <v>42</v>
      </c>
      <c r="D64" s="13" t="s">
        <v>43</v>
      </c>
      <c r="E64" s="13" t="s">
        <v>44</v>
      </c>
      <c r="F64" s="13" t="s">
        <v>82</v>
      </c>
      <c r="G64" s="13" t="s">
        <v>183</v>
      </c>
      <c r="H64" s="13" t="s">
        <v>184</v>
      </c>
      <c r="I64" s="13" t="s">
        <v>161</v>
      </c>
      <c r="J64" s="33">
        <v>1</v>
      </c>
      <c r="K64" s="33">
        <v>4</v>
      </c>
      <c r="L64" s="11">
        <v>1493.22</v>
      </c>
      <c r="M64" s="11">
        <v>1538.02</v>
      </c>
    </row>
    <row r="65" spans="1:13" s="26" customFormat="1" x14ac:dyDescent="0.25">
      <c r="A65" s="17" t="s">
        <v>40</v>
      </c>
      <c r="B65" s="13" t="s">
        <v>41</v>
      </c>
      <c r="C65" s="13" t="s">
        <v>42</v>
      </c>
      <c r="D65" s="13" t="s">
        <v>43</v>
      </c>
      <c r="E65" s="13" t="s">
        <v>44</v>
      </c>
      <c r="F65" s="13" t="s">
        <v>82</v>
      </c>
      <c r="G65" s="13" t="s">
        <v>185</v>
      </c>
      <c r="H65" s="13" t="s">
        <v>186</v>
      </c>
      <c r="I65" s="13" t="s">
        <v>48</v>
      </c>
      <c r="J65" s="33">
        <v>1</v>
      </c>
      <c r="K65" s="33">
        <v>2</v>
      </c>
      <c r="L65" s="11">
        <v>123.73</v>
      </c>
      <c r="M65" s="11">
        <v>117.36</v>
      </c>
    </row>
    <row r="66" spans="1:13" s="26" customFormat="1" x14ac:dyDescent="0.25">
      <c r="A66" s="17" t="s">
        <v>40</v>
      </c>
      <c r="B66" s="13" t="s">
        <v>41</v>
      </c>
      <c r="C66" s="13" t="s">
        <v>42</v>
      </c>
      <c r="D66" s="13" t="s">
        <v>43</v>
      </c>
      <c r="E66" s="13" t="s">
        <v>44</v>
      </c>
      <c r="F66" s="13" t="s">
        <v>63</v>
      </c>
      <c r="G66" s="13" t="s">
        <v>187</v>
      </c>
      <c r="H66" s="13" t="s">
        <v>188</v>
      </c>
      <c r="I66" s="13" t="s">
        <v>161</v>
      </c>
      <c r="J66" s="33">
        <v>1</v>
      </c>
      <c r="K66" s="33">
        <v>3</v>
      </c>
      <c r="L66" s="11">
        <v>1064.4100000000001</v>
      </c>
      <c r="M66" s="11">
        <v>1096.3399999999999</v>
      </c>
    </row>
    <row r="67" spans="1:13" s="26" customFormat="1" x14ac:dyDescent="0.25">
      <c r="A67" s="17" t="s">
        <v>40</v>
      </c>
      <c r="B67" s="13" t="s">
        <v>41</v>
      </c>
      <c r="C67" s="13" t="s">
        <v>42</v>
      </c>
      <c r="D67" s="13" t="s">
        <v>43</v>
      </c>
      <c r="E67" s="13" t="s">
        <v>44</v>
      </c>
      <c r="F67" s="13" t="s">
        <v>54</v>
      </c>
      <c r="G67" s="13" t="s">
        <v>189</v>
      </c>
      <c r="H67" s="13" t="s">
        <v>190</v>
      </c>
      <c r="I67" s="13" t="s">
        <v>161</v>
      </c>
      <c r="J67" s="33">
        <v>1</v>
      </c>
      <c r="K67" s="33">
        <v>4</v>
      </c>
      <c r="L67" s="11">
        <v>789.83</v>
      </c>
      <c r="M67" s="11">
        <v>813.53</v>
      </c>
    </row>
    <row r="68" spans="1:13" s="26" customFormat="1" x14ac:dyDescent="0.25">
      <c r="A68" s="17" t="s">
        <v>40</v>
      </c>
      <c r="B68" s="13" t="s">
        <v>41</v>
      </c>
      <c r="C68" s="13" t="s">
        <v>42</v>
      </c>
      <c r="D68" s="13" t="s">
        <v>43</v>
      </c>
      <c r="E68" s="13" t="s">
        <v>44</v>
      </c>
      <c r="F68" s="13" t="s">
        <v>54</v>
      </c>
      <c r="G68" s="13" t="s">
        <v>191</v>
      </c>
      <c r="H68" s="13" t="s">
        <v>192</v>
      </c>
      <c r="I68" s="13" t="s">
        <v>48</v>
      </c>
      <c r="J68" s="33">
        <v>1</v>
      </c>
      <c r="K68" s="33">
        <v>2</v>
      </c>
      <c r="L68" s="11">
        <v>617.79999999999995</v>
      </c>
      <c r="M68" s="11">
        <v>629.97</v>
      </c>
    </row>
    <row r="69" spans="1:13" s="26" customFormat="1" x14ac:dyDescent="0.25">
      <c r="A69" s="17" t="s">
        <v>40</v>
      </c>
      <c r="B69" s="13" t="s">
        <v>41</v>
      </c>
      <c r="C69" s="13" t="s">
        <v>42</v>
      </c>
      <c r="D69" s="13" t="s">
        <v>43</v>
      </c>
      <c r="E69" s="13" t="s">
        <v>44</v>
      </c>
      <c r="F69" s="13" t="s">
        <v>54</v>
      </c>
      <c r="G69" s="13" t="s">
        <v>193</v>
      </c>
      <c r="H69" s="13" t="s">
        <v>194</v>
      </c>
      <c r="I69" s="13" t="s">
        <v>48</v>
      </c>
      <c r="J69" s="33">
        <v>1</v>
      </c>
      <c r="K69" s="33">
        <v>3</v>
      </c>
      <c r="L69" s="11">
        <v>900.85</v>
      </c>
      <c r="M69" s="11">
        <v>908.62</v>
      </c>
    </row>
    <row r="70" spans="1:13" s="26" customFormat="1" x14ac:dyDescent="0.25">
      <c r="A70" s="17" t="s">
        <v>40</v>
      </c>
      <c r="B70" s="13" t="s">
        <v>41</v>
      </c>
      <c r="C70" s="13" t="s">
        <v>42</v>
      </c>
      <c r="D70" s="13" t="s">
        <v>43</v>
      </c>
      <c r="E70" s="13" t="s">
        <v>44</v>
      </c>
      <c r="F70" s="13" t="s">
        <v>54</v>
      </c>
      <c r="G70" s="13" t="s">
        <v>195</v>
      </c>
      <c r="H70" s="13" t="s">
        <v>196</v>
      </c>
      <c r="I70" s="13" t="s">
        <v>48</v>
      </c>
      <c r="J70" s="33">
        <v>1</v>
      </c>
      <c r="K70" s="33">
        <v>2</v>
      </c>
      <c r="L70" s="11">
        <v>159.32</v>
      </c>
      <c r="M70" s="11">
        <v>160.81</v>
      </c>
    </row>
    <row r="71" spans="1:13" s="26" customFormat="1" x14ac:dyDescent="0.25">
      <c r="A71" s="17" t="s">
        <v>40</v>
      </c>
      <c r="B71" s="13" t="s">
        <v>41</v>
      </c>
      <c r="C71" s="13" t="s">
        <v>42</v>
      </c>
      <c r="D71" s="13" t="s">
        <v>43</v>
      </c>
      <c r="E71" s="13" t="s">
        <v>44</v>
      </c>
      <c r="F71" s="13" t="s">
        <v>54</v>
      </c>
      <c r="G71" s="13" t="s">
        <v>197</v>
      </c>
      <c r="H71" s="13" t="s">
        <v>198</v>
      </c>
      <c r="I71" s="13" t="s">
        <v>199</v>
      </c>
      <c r="J71" s="33">
        <v>1</v>
      </c>
      <c r="K71" s="33">
        <v>3</v>
      </c>
      <c r="L71" s="11">
        <v>170.34</v>
      </c>
      <c r="M71" s="11">
        <v>177.21</v>
      </c>
    </row>
    <row r="72" spans="1:13" s="26" customFormat="1" x14ac:dyDescent="0.25">
      <c r="A72" s="17" t="s">
        <v>40</v>
      </c>
      <c r="B72" s="13" t="s">
        <v>41</v>
      </c>
      <c r="C72" s="13" t="s">
        <v>42</v>
      </c>
      <c r="D72" s="13" t="s">
        <v>43</v>
      </c>
      <c r="E72" s="13" t="s">
        <v>44</v>
      </c>
      <c r="F72" s="13" t="s">
        <v>72</v>
      </c>
      <c r="G72" s="13" t="s">
        <v>200</v>
      </c>
      <c r="H72" s="13" t="s">
        <v>201</v>
      </c>
      <c r="I72" s="13" t="s">
        <v>161</v>
      </c>
      <c r="J72" s="33">
        <v>1</v>
      </c>
      <c r="K72" s="33">
        <v>4</v>
      </c>
      <c r="L72" s="11">
        <v>1493.22</v>
      </c>
      <c r="M72" s="11">
        <v>1538.02</v>
      </c>
    </row>
    <row r="73" spans="1:13" s="26" customFormat="1" x14ac:dyDescent="0.25">
      <c r="A73" s="17" t="s">
        <v>40</v>
      </c>
      <c r="B73" s="13" t="s">
        <v>41</v>
      </c>
      <c r="C73" s="13" t="s">
        <v>42</v>
      </c>
      <c r="D73" s="13" t="s">
        <v>43</v>
      </c>
      <c r="E73" s="13" t="s">
        <v>44</v>
      </c>
      <c r="F73" s="13" t="s">
        <v>72</v>
      </c>
      <c r="G73" s="13" t="s">
        <v>202</v>
      </c>
      <c r="H73" s="13" t="s">
        <v>203</v>
      </c>
      <c r="I73" s="13" t="s">
        <v>161</v>
      </c>
      <c r="J73" s="33">
        <v>1</v>
      </c>
      <c r="K73" s="33">
        <v>2</v>
      </c>
      <c r="L73" s="11">
        <v>1107.6300000000001</v>
      </c>
      <c r="M73" s="11">
        <v>1140.8599999999999</v>
      </c>
    </row>
    <row r="74" spans="1:13" s="26" customFormat="1" x14ac:dyDescent="0.25">
      <c r="A74" s="17" t="s">
        <v>40</v>
      </c>
      <c r="B74" s="13" t="s">
        <v>41</v>
      </c>
      <c r="C74" s="13" t="s">
        <v>42</v>
      </c>
      <c r="D74" s="13" t="s">
        <v>43</v>
      </c>
      <c r="E74" s="13" t="s">
        <v>44</v>
      </c>
      <c r="F74" s="13" t="s">
        <v>72</v>
      </c>
      <c r="G74" s="13" t="s">
        <v>204</v>
      </c>
      <c r="H74" s="13" t="s">
        <v>205</v>
      </c>
      <c r="I74" s="13" t="s">
        <v>91</v>
      </c>
      <c r="J74" s="33">
        <v>1</v>
      </c>
      <c r="K74" s="33">
        <v>3</v>
      </c>
      <c r="L74" s="11">
        <v>255.08</v>
      </c>
      <c r="M74" s="11">
        <v>262.73</v>
      </c>
    </row>
    <row r="75" spans="1:13" s="26" customFormat="1" x14ac:dyDescent="0.25">
      <c r="A75" s="17" t="s">
        <v>40</v>
      </c>
      <c r="B75" s="13" t="s">
        <v>41</v>
      </c>
      <c r="C75" s="13" t="s">
        <v>42</v>
      </c>
      <c r="D75" s="13" t="s">
        <v>43</v>
      </c>
      <c r="E75" s="13" t="s">
        <v>44</v>
      </c>
      <c r="F75" s="13" t="s">
        <v>100</v>
      </c>
      <c r="G75" s="13" t="s">
        <v>206</v>
      </c>
      <c r="H75" s="13" t="s">
        <v>207</v>
      </c>
      <c r="I75" s="13" t="s">
        <v>161</v>
      </c>
      <c r="J75" s="33">
        <v>1</v>
      </c>
      <c r="K75" s="33">
        <v>3</v>
      </c>
      <c r="L75" s="11">
        <v>472.03</v>
      </c>
      <c r="M75" s="11">
        <v>486.19</v>
      </c>
    </row>
    <row r="76" spans="1:13" s="26" customFormat="1" x14ac:dyDescent="0.25">
      <c r="A76" s="17" t="s">
        <v>40</v>
      </c>
      <c r="B76" s="13" t="s">
        <v>41</v>
      </c>
      <c r="C76" s="13" t="s">
        <v>42</v>
      </c>
      <c r="D76" s="13" t="s">
        <v>43</v>
      </c>
      <c r="E76" s="13" t="s">
        <v>44</v>
      </c>
      <c r="F76" s="13" t="s">
        <v>136</v>
      </c>
      <c r="G76" s="13" t="s">
        <v>208</v>
      </c>
      <c r="H76" s="13" t="s">
        <v>209</v>
      </c>
      <c r="I76" s="13" t="s">
        <v>48</v>
      </c>
      <c r="J76" s="33">
        <v>1</v>
      </c>
      <c r="K76" s="33">
        <v>3</v>
      </c>
      <c r="L76" s="11">
        <v>626.27</v>
      </c>
      <c r="M76" s="11">
        <v>651.47</v>
      </c>
    </row>
    <row r="77" spans="1:13" s="26" customFormat="1" x14ac:dyDescent="0.25">
      <c r="A77" s="17" t="s">
        <v>40</v>
      </c>
      <c r="B77" s="13" t="s">
        <v>41</v>
      </c>
      <c r="C77" s="13" t="s">
        <v>42</v>
      </c>
      <c r="D77" s="13" t="s">
        <v>43</v>
      </c>
      <c r="E77" s="13" t="s">
        <v>44</v>
      </c>
      <c r="F77" s="13" t="s">
        <v>136</v>
      </c>
      <c r="G77" s="13" t="s">
        <v>210</v>
      </c>
      <c r="H77" s="13" t="s">
        <v>211</v>
      </c>
      <c r="I77" s="13" t="s">
        <v>53</v>
      </c>
      <c r="J77" s="33">
        <v>1</v>
      </c>
      <c r="K77" s="33">
        <v>3</v>
      </c>
      <c r="L77" s="11">
        <v>377.12</v>
      </c>
      <c r="M77" s="11">
        <v>392.3</v>
      </c>
    </row>
    <row r="78" spans="1:13" s="26" customFormat="1" x14ac:dyDescent="0.25">
      <c r="A78" s="17" t="s">
        <v>40</v>
      </c>
      <c r="B78" s="13" t="s">
        <v>41</v>
      </c>
      <c r="C78" s="13" t="s">
        <v>42</v>
      </c>
      <c r="D78" s="13" t="s">
        <v>43</v>
      </c>
      <c r="E78" s="13" t="s">
        <v>44</v>
      </c>
      <c r="F78" s="13" t="s">
        <v>136</v>
      </c>
      <c r="G78" s="13" t="s">
        <v>212</v>
      </c>
      <c r="H78" s="13" t="s">
        <v>213</v>
      </c>
      <c r="I78" s="13" t="s">
        <v>48</v>
      </c>
      <c r="J78" s="33">
        <v>1</v>
      </c>
      <c r="K78" s="33">
        <v>3</v>
      </c>
      <c r="L78" s="11">
        <v>637.29</v>
      </c>
      <c r="M78" s="11">
        <v>662.92</v>
      </c>
    </row>
    <row r="79" spans="1:13" s="26" customFormat="1" x14ac:dyDescent="0.25">
      <c r="A79" s="17" t="s">
        <v>40</v>
      </c>
      <c r="B79" s="13" t="s">
        <v>41</v>
      </c>
      <c r="C79" s="13" t="s">
        <v>42</v>
      </c>
      <c r="D79" s="13" t="s">
        <v>43</v>
      </c>
      <c r="E79" s="13" t="s">
        <v>44</v>
      </c>
      <c r="F79" s="13" t="s">
        <v>77</v>
      </c>
      <c r="G79" s="13" t="s">
        <v>214</v>
      </c>
      <c r="H79" s="13" t="s">
        <v>215</v>
      </c>
      <c r="I79" s="13" t="s">
        <v>48</v>
      </c>
      <c r="J79" s="33">
        <v>1</v>
      </c>
      <c r="K79" s="33">
        <v>3</v>
      </c>
      <c r="L79" s="11">
        <v>170.34</v>
      </c>
      <c r="M79" s="11">
        <v>175.45</v>
      </c>
    </row>
    <row r="80" spans="1:13" s="26" customFormat="1" x14ac:dyDescent="0.25">
      <c r="A80" s="17" t="s">
        <v>40</v>
      </c>
      <c r="B80" s="13" t="s">
        <v>41</v>
      </c>
      <c r="C80" s="13" t="s">
        <v>42</v>
      </c>
      <c r="D80" s="13" t="s">
        <v>43</v>
      </c>
      <c r="E80" s="13" t="s">
        <v>44</v>
      </c>
      <c r="F80" s="13" t="s">
        <v>77</v>
      </c>
      <c r="G80" s="13" t="s">
        <v>216</v>
      </c>
      <c r="H80" s="13" t="s">
        <v>217</v>
      </c>
      <c r="I80" s="13" t="s">
        <v>48</v>
      </c>
      <c r="J80" s="33">
        <v>1</v>
      </c>
      <c r="K80" s="33">
        <v>3</v>
      </c>
      <c r="L80" s="11">
        <v>170.34</v>
      </c>
      <c r="M80" s="11">
        <v>177.21</v>
      </c>
    </row>
    <row r="81" spans="1:13" s="26" customFormat="1" x14ac:dyDescent="0.25">
      <c r="A81" s="17" t="s">
        <v>40</v>
      </c>
      <c r="B81" s="13" t="s">
        <v>41</v>
      </c>
      <c r="C81" s="13" t="s">
        <v>42</v>
      </c>
      <c r="D81" s="13" t="s">
        <v>43</v>
      </c>
      <c r="E81" s="13" t="s">
        <v>44</v>
      </c>
      <c r="F81" s="13" t="s">
        <v>77</v>
      </c>
      <c r="G81" s="13" t="s">
        <v>218</v>
      </c>
      <c r="H81" s="13" t="s">
        <v>219</v>
      </c>
      <c r="I81" s="13" t="s">
        <v>48</v>
      </c>
      <c r="J81" s="33">
        <v>1</v>
      </c>
      <c r="K81" s="33">
        <v>3</v>
      </c>
      <c r="L81" s="11">
        <v>194.07</v>
      </c>
      <c r="M81" s="11">
        <v>193.88</v>
      </c>
    </row>
    <row r="82" spans="1:13" s="26" customFormat="1" x14ac:dyDescent="0.25">
      <c r="A82" s="17" t="s">
        <v>40</v>
      </c>
      <c r="B82" s="13" t="s">
        <v>41</v>
      </c>
      <c r="C82" s="13" t="s">
        <v>42</v>
      </c>
      <c r="D82" s="13" t="s">
        <v>43</v>
      </c>
      <c r="E82" s="13" t="s">
        <v>44</v>
      </c>
      <c r="F82" s="13" t="s">
        <v>77</v>
      </c>
      <c r="G82" s="13" t="s">
        <v>220</v>
      </c>
      <c r="H82" s="13" t="s">
        <v>221</v>
      </c>
      <c r="I82" s="13" t="s">
        <v>48</v>
      </c>
      <c r="J82" s="33">
        <v>1</v>
      </c>
      <c r="K82" s="33">
        <v>3</v>
      </c>
      <c r="L82" s="11">
        <v>170.34</v>
      </c>
      <c r="M82" s="11">
        <v>177.21</v>
      </c>
    </row>
    <row r="83" spans="1:13" s="26" customFormat="1" x14ac:dyDescent="0.25">
      <c r="A83" s="17" t="s">
        <v>40</v>
      </c>
      <c r="B83" s="13" t="s">
        <v>41</v>
      </c>
      <c r="C83" s="13" t="s">
        <v>42</v>
      </c>
      <c r="D83" s="13" t="s">
        <v>43</v>
      </c>
      <c r="E83" s="13" t="s">
        <v>44</v>
      </c>
      <c r="F83" s="13" t="s">
        <v>77</v>
      </c>
      <c r="G83" s="13" t="s">
        <v>222</v>
      </c>
      <c r="H83" s="13" t="s">
        <v>223</v>
      </c>
      <c r="I83" s="13" t="s">
        <v>48</v>
      </c>
      <c r="J83" s="33">
        <v>1</v>
      </c>
      <c r="K83" s="33">
        <v>2</v>
      </c>
      <c r="L83" s="11">
        <v>183.9</v>
      </c>
      <c r="M83" s="11">
        <v>189.41</v>
      </c>
    </row>
    <row r="84" spans="1:13" s="26" customFormat="1" x14ac:dyDescent="0.25">
      <c r="A84" s="17" t="s">
        <v>40</v>
      </c>
      <c r="B84" s="13" t="s">
        <v>41</v>
      </c>
      <c r="C84" s="13" t="s">
        <v>42</v>
      </c>
      <c r="D84" s="13" t="s">
        <v>43</v>
      </c>
      <c r="E84" s="13" t="s">
        <v>44</v>
      </c>
      <c r="F84" s="13" t="s">
        <v>77</v>
      </c>
      <c r="G84" s="13" t="s">
        <v>83</v>
      </c>
      <c r="H84" s="13" t="s">
        <v>224</v>
      </c>
      <c r="I84" s="13" t="s">
        <v>48</v>
      </c>
      <c r="J84" s="33">
        <v>1</v>
      </c>
      <c r="K84" s="33">
        <v>3</v>
      </c>
      <c r="L84" s="11">
        <v>170.34</v>
      </c>
      <c r="M84" s="11">
        <v>175.45</v>
      </c>
    </row>
    <row r="85" spans="1:13" s="26" customFormat="1" x14ac:dyDescent="0.25">
      <c r="A85" s="17" t="s">
        <v>40</v>
      </c>
      <c r="B85" s="13" t="s">
        <v>41</v>
      </c>
      <c r="C85" s="13" t="s">
        <v>42</v>
      </c>
      <c r="D85" s="13" t="s">
        <v>43</v>
      </c>
      <c r="E85" s="13" t="s">
        <v>44</v>
      </c>
      <c r="F85" s="13" t="s">
        <v>77</v>
      </c>
      <c r="G85" s="13" t="s">
        <v>225</v>
      </c>
      <c r="H85" s="13" t="s">
        <v>226</v>
      </c>
      <c r="I85" s="13" t="s">
        <v>161</v>
      </c>
      <c r="J85" s="33">
        <v>1</v>
      </c>
      <c r="K85" s="33">
        <v>3</v>
      </c>
      <c r="L85" s="11">
        <v>823.73</v>
      </c>
      <c r="M85" s="11">
        <v>848.44</v>
      </c>
    </row>
    <row r="86" spans="1:13" s="26" customFormat="1" x14ac:dyDescent="0.25">
      <c r="A86" s="17" t="s">
        <v>40</v>
      </c>
      <c r="B86" s="13" t="s">
        <v>41</v>
      </c>
      <c r="C86" s="13" t="s">
        <v>42</v>
      </c>
      <c r="D86" s="13" t="s">
        <v>43</v>
      </c>
      <c r="E86" s="13" t="s">
        <v>44</v>
      </c>
      <c r="F86" s="13" t="s">
        <v>77</v>
      </c>
      <c r="G86" s="13" t="s">
        <v>227</v>
      </c>
      <c r="H86" s="13" t="s">
        <v>228</v>
      </c>
      <c r="I86" s="13" t="s">
        <v>161</v>
      </c>
      <c r="J86" s="33">
        <v>1</v>
      </c>
      <c r="K86" s="33">
        <v>3</v>
      </c>
      <c r="L86" s="11">
        <v>635.59</v>
      </c>
      <c r="M86" s="11">
        <v>654.66</v>
      </c>
    </row>
    <row r="87" spans="1:13" s="26" customFormat="1" x14ac:dyDescent="0.25">
      <c r="A87" s="17" t="s">
        <v>40</v>
      </c>
      <c r="B87" s="13" t="s">
        <v>41</v>
      </c>
      <c r="C87" s="13" t="s">
        <v>42</v>
      </c>
      <c r="D87" s="13" t="s">
        <v>43</v>
      </c>
      <c r="E87" s="13" t="s">
        <v>44</v>
      </c>
      <c r="F87" s="13" t="s">
        <v>77</v>
      </c>
      <c r="G87" s="13" t="s">
        <v>229</v>
      </c>
      <c r="H87" s="13" t="s">
        <v>230</v>
      </c>
      <c r="I87" s="13" t="s">
        <v>48</v>
      </c>
      <c r="J87" s="33">
        <v>1</v>
      </c>
      <c r="K87" s="33">
        <v>3</v>
      </c>
      <c r="L87" s="11">
        <v>310.17</v>
      </c>
      <c r="M87" s="11">
        <v>319.47000000000003</v>
      </c>
    </row>
    <row r="88" spans="1:13" s="26" customFormat="1" x14ac:dyDescent="0.25">
      <c r="A88" s="17" t="s">
        <v>40</v>
      </c>
      <c r="B88" s="13" t="s">
        <v>41</v>
      </c>
      <c r="C88" s="13" t="s">
        <v>42</v>
      </c>
      <c r="D88" s="13" t="s">
        <v>43</v>
      </c>
      <c r="E88" s="13" t="s">
        <v>44</v>
      </c>
      <c r="F88" s="13" t="s">
        <v>57</v>
      </c>
      <c r="G88" s="13" t="s">
        <v>231</v>
      </c>
      <c r="H88" s="13" t="s">
        <v>232</v>
      </c>
      <c r="I88" s="13" t="s">
        <v>48</v>
      </c>
      <c r="J88" s="33">
        <v>1</v>
      </c>
      <c r="K88" s="33">
        <v>2</v>
      </c>
      <c r="L88" s="11">
        <v>197.46</v>
      </c>
      <c r="M88" s="11">
        <v>203.38</v>
      </c>
    </row>
    <row r="89" spans="1:13" s="26" customFormat="1" x14ac:dyDescent="0.25">
      <c r="A89" s="17" t="s">
        <v>40</v>
      </c>
      <c r="B89" s="13" t="s">
        <v>41</v>
      </c>
      <c r="C89" s="13" t="s">
        <v>42</v>
      </c>
      <c r="D89" s="13" t="s">
        <v>43</v>
      </c>
      <c r="E89" s="13" t="s">
        <v>44</v>
      </c>
      <c r="F89" s="13" t="s">
        <v>57</v>
      </c>
      <c r="G89" s="13" t="s">
        <v>233</v>
      </c>
      <c r="H89" s="13" t="s">
        <v>234</v>
      </c>
      <c r="I89" s="13" t="s">
        <v>48</v>
      </c>
      <c r="J89" s="33">
        <v>1</v>
      </c>
      <c r="K89" s="33">
        <v>3</v>
      </c>
      <c r="L89" s="11">
        <v>170.34</v>
      </c>
      <c r="M89" s="11">
        <v>170.34</v>
      </c>
    </row>
    <row r="90" spans="1:13" s="26" customFormat="1" x14ac:dyDescent="0.25">
      <c r="A90" s="17" t="s">
        <v>40</v>
      </c>
      <c r="B90" s="13" t="s">
        <v>41</v>
      </c>
      <c r="C90" s="13" t="s">
        <v>42</v>
      </c>
      <c r="D90" s="13" t="s">
        <v>43</v>
      </c>
      <c r="E90" s="13" t="s">
        <v>49</v>
      </c>
      <c r="F90" s="13" t="s">
        <v>235</v>
      </c>
      <c r="G90" s="13" t="s">
        <v>236</v>
      </c>
      <c r="H90" s="13" t="s">
        <v>237</v>
      </c>
      <c r="I90" s="13" t="s">
        <v>48</v>
      </c>
      <c r="J90" s="33">
        <v>1</v>
      </c>
      <c r="K90" s="33">
        <v>2</v>
      </c>
      <c r="L90" s="11">
        <v>284.75</v>
      </c>
      <c r="M90" s="11">
        <v>279.05</v>
      </c>
    </row>
    <row r="91" spans="1:13" s="26" customFormat="1" x14ac:dyDescent="0.25">
      <c r="A91" s="17" t="s">
        <v>40</v>
      </c>
      <c r="B91" s="13" t="s">
        <v>41</v>
      </c>
      <c r="C91" s="13" t="s">
        <v>42</v>
      </c>
      <c r="D91" s="13" t="s">
        <v>43</v>
      </c>
      <c r="E91" s="13" t="s">
        <v>49</v>
      </c>
      <c r="F91" s="13" t="s">
        <v>60</v>
      </c>
      <c r="G91" s="13" t="s">
        <v>238</v>
      </c>
      <c r="H91" s="13" t="s">
        <v>239</v>
      </c>
      <c r="I91" s="13" t="s">
        <v>161</v>
      </c>
      <c r="J91" s="33">
        <v>1</v>
      </c>
      <c r="K91" s="33">
        <v>3</v>
      </c>
      <c r="L91" s="11">
        <v>1801.69</v>
      </c>
      <c r="M91" s="11">
        <v>1855.75</v>
      </c>
    </row>
    <row r="92" spans="1:13" s="26" customFormat="1" x14ac:dyDescent="0.25">
      <c r="A92" s="17" t="s">
        <v>40</v>
      </c>
      <c r="B92" s="13" t="s">
        <v>41</v>
      </c>
      <c r="C92" s="13" t="s">
        <v>42</v>
      </c>
      <c r="D92" s="13" t="s">
        <v>43</v>
      </c>
      <c r="E92" s="13" t="s">
        <v>49</v>
      </c>
      <c r="F92" s="13" t="s">
        <v>60</v>
      </c>
      <c r="G92" s="13" t="s">
        <v>240</v>
      </c>
      <c r="H92" s="13" t="s">
        <v>241</v>
      </c>
      <c r="I92" s="13" t="s">
        <v>48</v>
      </c>
      <c r="J92" s="33">
        <v>1</v>
      </c>
      <c r="K92" s="33">
        <v>4</v>
      </c>
      <c r="L92" s="11">
        <v>823.73</v>
      </c>
      <c r="M92" s="11">
        <v>848.44</v>
      </c>
    </row>
    <row r="93" spans="1:13" s="26" customFormat="1" x14ac:dyDescent="0.25">
      <c r="A93" s="17" t="s">
        <v>40</v>
      </c>
      <c r="B93" s="13" t="s">
        <v>41</v>
      </c>
      <c r="C93" s="13" t="s">
        <v>42</v>
      </c>
      <c r="D93" s="13" t="s">
        <v>43</v>
      </c>
      <c r="E93" s="13" t="s">
        <v>49</v>
      </c>
      <c r="F93" s="13" t="s">
        <v>60</v>
      </c>
      <c r="G93" s="13" t="s">
        <v>242</v>
      </c>
      <c r="H93" s="13" t="s">
        <v>243</v>
      </c>
      <c r="I93" s="13" t="s">
        <v>48</v>
      </c>
      <c r="J93" s="33">
        <v>1</v>
      </c>
      <c r="K93" s="33">
        <v>5</v>
      </c>
      <c r="L93" s="11">
        <v>1123.73</v>
      </c>
      <c r="M93" s="11">
        <v>1203.76</v>
      </c>
    </row>
    <row r="94" spans="1:13" s="26" customFormat="1" x14ac:dyDescent="0.25">
      <c r="A94" s="17" t="s">
        <v>40</v>
      </c>
      <c r="B94" s="13" t="s">
        <v>41</v>
      </c>
      <c r="C94" s="13" t="s">
        <v>42</v>
      </c>
      <c r="D94" s="13" t="s">
        <v>43</v>
      </c>
      <c r="E94" s="13" t="s">
        <v>49</v>
      </c>
      <c r="F94" s="13" t="s">
        <v>50</v>
      </c>
      <c r="G94" s="13" t="s">
        <v>244</v>
      </c>
      <c r="H94" s="13" t="s">
        <v>245</v>
      </c>
      <c r="I94" s="13" t="s">
        <v>53</v>
      </c>
      <c r="J94" s="33">
        <v>1</v>
      </c>
      <c r="K94" s="33">
        <v>2</v>
      </c>
      <c r="L94" s="11">
        <v>1296.6099999999999</v>
      </c>
      <c r="M94" s="11">
        <v>1335.51</v>
      </c>
    </row>
    <row r="95" spans="1:13" s="26" customFormat="1" x14ac:dyDescent="0.25">
      <c r="A95" s="17" t="s">
        <v>40</v>
      </c>
      <c r="B95" s="13" t="s">
        <v>41</v>
      </c>
      <c r="C95" s="13" t="s">
        <v>42</v>
      </c>
      <c r="D95" s="13" t="s">
        <v>43</v>
      </c>
      <c r="E95" s="13" t="s">
        <v>49</v>
      </c>
      <c r="F95" s="13" t="s">
        <v>50</v>
      </c>
      <c r="G95" s="13" t="s">
        <v>246</v>
      </c>
      <c r="H95" s="13" t="s">
        <v>247</v>
      </c>
      <c r="I95" s="13" t="s">
        <v>48</v>
      </c>
      <c r="J95" s="33">
        <v>1</v>
      </c>
      <c r="K95" s="33">
        <v>3</v>
      </c>
      <c r="L95" s="11">
        <v>3140.69</v>
      </c>
      <c r="M95" s="11">
        <v>3234.9</v>
      </c>
    </row>
    <row r="96" spans="1:13" s="26" customFormat="1" x14ac:dyDescent="0.25">
      <c r="A96" s="17" t="s">
        <v>40</v>
      </c>
      <c r="B96" s="13" t="s">
        <v>41</v>
      </c>
      <c r="C96" s="13" t="s">
        <v>42</v>
      </c>
      <c r="D96" s="13" t="s">
        <v>43</v>
      </c>
      <c r="E96" s="13" t="s">
        <v>49</v>
      </c>
      <c r="F96" s="13" t="s">
        <v>50</v>
      </c>
      <c r="G96" s="13" t="s">
        <v>248</v>
      </c>
      <c r="H96" s="13" t="s">
        <v>249</v>
      </c>
      <c r="I96" s="13" t="s">
        <v>161</v>
      </c>
      <c r="J96" s="33">
        <v>1</v>
      </c>
      <c r="K96" s="33">
        <v>2</v>
      </c>
      <c r="L96" s="11">
        <v>1801.7</v>
      </c>
      <c r="M96" s="11">
        <v>1855.75</v>
      </c>
    </row>
    <row r="97" spans="1:13" s="26" customFormat="1" x14ac:dyDescent="0.25">
      <c r="A97" s="17" t="s">
        <v>40</v>
      </c>
      <c r="B97" s="13" t="s">
        <v>41</v>
      </c>
      <c r="C97" s="13" t="s">
        <v>42</v>
      </c>
      <c r="D97" s="13" t="s">
        <v>43</v>
      </c>
      <c r="E97" s="13" t="s">
        <v>49</v>
      </c>
      <c r="F97" s="13" t="s">
        <v>50</v>
      </c>
      <c r="G97" s="13" t="s">
        <v>250</v>
      </c>
      <c r="H97" s="13" t="s">
        <v>251</v>
      </c>
      <c r="I97" s="13" t="s">
        <v>252</v>
      </c>
      <c r="J97" s="33">
        <v>1</v>
      </c>
      <c r="K97" s="33">
        <v>3</v>
      </c>
      <c r="L97" s="11">
        <v>2523.73</v>
      </c>
      <c r="M97" s="11">
        <v>2599.44</v>
      </c>
    </row>
    <row r="98" spans="1:13" s="26" customFormat="1" x14ac:dyDescent="0.25">
      <c r="A98" s="17" t="s">
        <v>40</v>
      </c>
      <c r="B98" s="13" t="s">
        <v>41</v>
      </c>
      <c r="C98" s="13" t="s">
        <v>42</v>
      </c>
      <c r="D98" s="13" t="s">
        <v>43</v>
      </c>
      <c r="E98" s="13" t="s">
        <v>44</v>
      </c>
      <c r="F98" s="13" t="s">
        <v>63</v>
      </c>
      <c r="G98" s="13" t="s">
        <v>253</v>
      </c>
      <c r="H98" s="13" t="s">
        <v>254</v>
      </c>
      <c r="I98" s="13" t="s">
        <v>48</v>
      </c>
      <c r="J98" s="33">
        <v>1</v>
      </c>
      <c r="K98" s="33">
        <v>3</v>
      </c>
      <c r="L98" s="11">
        <v>231.36</v>
      </c>
      <c r="M98" s="11">
        <v>240.69</v>
      </c>
    </row>
    <row r="99" spans="1:13" s="26" customFormat="1" x14ac:dyDescent="0.25">
      <c r="A99" s="17" t="s">
        <v>40</v>
      </c>
      <c r="B99" s="13" t="s">
        <v>41</v>
      </c>
      <c r="C99" s="13" t="s">
        <v>42</v>
      </c>
      <c r="D99" s="13" t="s">
        <v>43</v>
      </c>
      <c r="E99" s="13" t="s">
        <v>44</v>
      </c>
      <c r="F99" s="13" t="s">
        <v>63</v>
      </c>
      <c r="G99" s="13" t="s">
        <v>255</v>
      </c>
      <c r="H99" s="13" t="s">
        <v>256</v>
      </c>
      <c r="I99" s="13" t="s">
        <v>161</v>
      </c>
      <c r="J99" s="33">
        <v>1</v>
      </c>
      <c r="K99" s="33">
        <v>2</v>
      </c>
      <c r="L99" s="11">
        <v>694.07</v>
      </c>
      <c r="M99" s="11">
        <v>714.89</v>
      </c>
    </row>
    <row r="100" spans="1:13" s="26" customFormat="1" x14ac:dyDescent="0.25">
      <c r="A100" s="17" t="s">
        <v>40</v>
      </c>
      <c r="B100" s="13" t="s">
        <v>41</v>
      </c>
      <c r="C100" s="13" t="s">
        <v>42</v>
      </c>
      <c r="D100" s="13" t="s">
        <v>43</v>
      </c>
      <c r="E100" s="13" t="s">
        <v>44</v>
      </c>
      <c r="F100" s="13" t="s">
        <v>54</v>
      </c>
      <c r="G100" s="13" t="s">
        <v>257</v>
      </c>
      <c r="H100" s="13" t="s">
        <v>258</v>
      </c>
      <c r="I100" s="13" t="s">
        <v>48</v>
      </c>
      <c r="J100" s="33">
        <v>1</v>
      </c>
      <c r="K100" s="33">
        <v>1</v>
      </c>
      <c r="L100" s="11">
        <v>216.1</v>
      </c>
      <c r="M100" s="11">
        <v>224.9</v>
      </c>
    </row>
    <row r="101" spans="1:13" s="26" customFormat="1" x14ac:dyDescent="0.25">
      <c r="A101" s="17" t="s">
        <v>40</v>
      </c>
      <c r="B101" s="13" t="s">
        <v>41</v>
      </c>
      <c r="C101" s="13" t="s">
        <v>42</v>
      </c>
      <c r="D101" s="13" t="s">
        <v>43</v>
      </c>
      <c r="E101" s="13" t="s">
        <v>44</v>
      </c>
      <c r="F101" s="13" t="s">
        <v>54</v>
      </c>
      <c r="G101" s="13" t="s">
        <v>259</v>
      </c>
      <c r="H101" s="13" t="s">
        <v>260</v>
      </c>
      <c r="I101" s="13" t="s">
        <v>113</v>
      </c>
      <c r="J101" s="33">
        <v>1</v>
      </c>
      <c r="K101" s="33">
        <v>1</v>
      </c>
      <c r="L101" s="11">
        <v>1619.5</v>
      </c>
      <c r="M101" s="11">
        <v>1506.13</v>
      </c>
    </row>
    <row r="102" spans="1:13" s="26" customFormat="1" x14ac:dyDescent="0.25">
      <c r="A102" s="17" t="s">
        <v>40</v>
      </c>
      <c r="B102" s="13" t="s">
        <v>41</v>
      </c>
      <c r="C102" s="13" t="s">
        <v>42</v>
      </c>
      <c r="D102" s="13" t="s">
        <v>43</v>
      </c>
      <c r="E102" s="13" t="s">
        <v>44</v>
      </c>
      <c r="F102" s="13" t="s">
        <v>54</v>
      </c>
      <c r="G102" s="13" t="s">
        <v>261</v>
      </c>
      <c r="H102" s="13" t="s">
        <v>262</v>
      </c>
      <c r="I102" s="13" t="s">
        <v>48</v>
      </c>
      <c r="J102" s="33">
        <v>1</v>
      </c>
      <c r="K102" s="33">
        <v>1</v>
      </c>
      <c r="L102" s="11">
        <v>95.76</v>
      </c>
      <c r="M102" s="11">
        <v>98.64</v>
      </c>
    </row>
    <row r="103" spans="1:13" s="26" customFormat="1" x14ac:dyDescent="0.25">
      <c r="A103" s="17" t="s">
        <v>40</v>
      </c>
      <c r="B103" s="13" t="s">
        <v>41</v>
      </c>
      <c r="C103" s="13" t="s">
        <v>42</v>
      </c>
      <c r="D103" s="13" t="s">
        <v>43</v>
      </c>
      <c r="E103" s="13" t="s">
        <v>44</v>
      </c>
      <c r="F103" s="13" t="s">
        <v>54</v>
      </c>
      <c r="G103" s="13" t="s">
        <v>263</v>
      </c>
      <c r="H103" s="13" t="s">
        <v>264</v>
      </c>
      <c r="I103" s="13" t="s">
        <v>53</v>
      </c>
      <c r="J103" s="33">
        <v>1</v>
      </c>
      <c r="K103" s="33">
        <v>1</v>
      </c>
      <c r="L103" s="11">
        <v>144.07</v>
      </c>
      <c r="M103" s="11">
        <v>149.93</v>
      </c>
    </row>
    <row r="104" spans="1:13" s="26" customFormat="1" x14ac:dyDescent="0.25">
      <c r="A104" s="17" t="s">
        <v>40</v>
      </c>
      <c r="B104" s="13" t="s">
        <v>41</v>
      </c>
      <c r="C104" s="13" t="s">
        <v>42</v>
      </c>
      <c r="D104" s="13" t="s">
        <v>43</v>
      </c>
      <c r="E104" s="13" t="s">
        <v>44</v>
      </c>
      <c r="F104" s="13" t="s">
        <v>54</v>
      </c>
      <c r="G104" s="13" t="s">
        <v>265</v>
      </c>
      <c r="H104" s="13" t="s">
        <v>266</v>
      </c>
      <c r="I104" s="13" t="s">
        <v>48</v>
      </c>
      <c r="J104" s="33">
        <v>1</v>
      </c>
      <c r="K104" s="33">
        <v>5</v>
      </c>
      <c r="L104" s="11">
        <v>2069.4899999999998</v>
      </c>
      <c r="M104" s="11">
        <v>2152.88</v>
      </c>
    </row>
    <row r="105" spans="1:13" s="26" customFormat="1" x14ac:dyDescent="0.25">
      <c r="A105" s="17" t="s">
        <v>40</v>
      </c>
      <c r="B105" s="13" t="s">
        <v>41</v>
      </c>
      <c r="C105" s="13" t="s">
        <v>42</v>
      </c>
      <c r="D105" s="13" t="s">
        <v>43</v>
      </c>
      <c r="E105" s="13" t="s">
        <v>44</v>
      </c>
      <c r="F105" s="13" t="s">
        <v>54</v>
      </c>
      <c r="G105" s="13" t="s">
        <v>267</v>
      </c>
      <c r="H105" s="13" t="s">
        <v>268</v>
      </c>
      <c r="I105" s="13" t="s">
        <v>48</v>
      </c>
      <c r="J105" s="33">
        <v>1</v>
      </c>
      <c r="K105" s="33">
        <v>3</v>
      </c>
      <c r="L105" s="11">
        <v>231.36</v>
      </c>
      <c r="M105" s="11">
        <v>240.69</v>
      </c>
    </row>
    <row r="106" spans="1:13" s="26" customFormat="1" x14ac:dyDescent="0.25">
      <c r="A106" s="17" t="s">
        <v>40</v>
      </c>
      <c r="B106" s="13" t="s">
        <v>41</v>
      </c>
      <c r="C106" s="13" t="s">
        <v>42</v>
      </c>
      <c r="D106" s="13" t="s">
        <v>43</v>
      </c>
      <c r="E106" s="13" t="s">
        <v>44</v>
      </c>
      <c r="F106" s="13" t="s">
        <v>72</v>
      </c>
      <c r="G106" s="13" t="s">
        <v>269</v>
      </c>
      <c r="H106" s="13" t="s">
        <v>270</v>
      </c>
      <c r="I106" s="13" t="s">
        <v>161</v>
      </c>
      <c r="J106" s="33">
        <v>1</v>
      </c>
      <c r="K106" s="33">
        <v>2</v>
      </c>
      <c r="L106" s="11">
        <v>925.42</v>
      </c>
      <c r="M106" s="11">
        <v>953.19</v>
      </c>
    </row>
    <row r="107" spans="1:13" s="26" customFormat="1" x14ac:dyDescent="0.25">
      <c r="A107" s="17" t="s">
        <v>40</v>
      </c>
      <c r="B107" s="13" t="s">
        <v>41</v>
      </c>
      <c r="C107" s="13" t="s">
        <v>42</v>
      </c>
      <c r="D107" s="13" t="s">
        <v>43</v>
      </c>
      <c r="E107" s="13" t="s">
        <v>44</v>
      </c>
      <c r="F107" s="13" t="s">
        <v>72</v>
      </c>
      <c r="G107" s="13" t="s">
        <v>271</v>
      </c>
      <c r="H107" s="13" t="s">
        <v>272</v>
      </c>
      <c r="I107" s="13" t="s">
        <v>48</v>
      </c>
      <c r="J107" s="33">
        <v>1</v>
      </c>
      <c r="K107" s="33">
        <v>4</v>
      </c>
      <c r="L107" s="11">
        <v>569.49</v>
      </c>
      <c r="M107" s="11">
        <v>592.44000000000005</v>
      </c>
    </row>
    <row r="108" spans="1:13" s="26" customFormat="1" x14ac:dyDescent="0.25">
      <c r="A108" s="17" t="s">
        <v>40</v>
      </c>
      <c r="B108" s="13" t="s">
        <v>41</v>
      </c>
      <c r="C108" s="13" t="s">
        <v>42</v>
      </c>
      <c r="D108" s="13" t="s">
        <v>43</v>
      </c>
      <c r="E108" s="13" t="s">
        <v>44</v>
      </c>
      <c r="F108" s="13" t="s">
        <v>100</v>
      </c>
      <c r="G108" s="13" t="s">
        <v>273</v>
      </c>
      <c r="H108" s="13" t="s">
        <v>274</v>
      </c>
      <c r="I108" s="13" t="s">
        <v>113</v>
      </c>
      <c r="J108" s="33">
        <v>1</v>
      </c>
      <c r="K108" s="33">
        <v>1</v>
      </c>
      <c r="L108" s="11">
        <v>419.48</v>
      </c>
      <c r="M108" s="11">
        <v>390.13</v>
      </c>
    </row>
    <row r="109" spans="1:13" s="26" customFormat="1" x14ac:dyDescent="0.25">
      <c r="A109" s="17" t="s">
        <v>40</v>
      </c>
      <c r="B109" s="13" t="s">
        <v>41</v>
      </c>
      <c r="C109" s="13" t="s">
        <v>42</v>
      </c>
      <c r="D109" s="13" t="s">
        <v>43</v>
      </c>
      <c r="E109" s="13" t="s">
        <v>44</v>
      </c>
      <c r="F109" s="13" t="s">
        <v>100</v>
      </c>
      <c r="G109" s="13" t="s">
        <v>275</v>
      </c>
      <c r="H109" s="13" t="s">
        <v>276</v>
      </c>
      <c r="I109" s="13" t="s">
        <v>48</v>
      </c>
      <c r="J109" s="33">
        <v>1</v>
      </c>
      <c r="K109" s="33">
        <v>1</v>
      </c>
      <c r="L109" s="11">
        <v>77.12</v>
      </c>
      <c r="M109" s="11">
        <v>75.58</v>
      </c>
    </row>
    <row r="110" spans="1:13" s="26" customFormat="1" x14ac:dyDescent="0.25">
      <c r="A110" s="17" t="s">
        <v>40</v>
      </c>
      <c r="B110" s="13" t="s">
        <v>41</v>
      </c>
      <c r="C110" s="13" t="s">
        <v>42</v>
      </c>
      <c r="D110" s="13" t="s">
        <v>43</v>
      </c>
      <c r="E110" s="13" t="s">
        <v>44</v>
      </c>
      <c r="F110" s="13" t="s">
        <v>100</v>
      </c>
      <c r="G110" s="13" t="s">
        <v>277</v>
      </c>
      <c r="H110" s="13" t="s">
        <v>278</v>
      </c>
      <c r="I110" s="13" t="s">
        <v>161</v>
      </c>
      <c r="J110" s="33">
        <v>1</v>
      </c>
      <c r="K110" s="33">
        <v>1</v>
      </c>
      <c r="L110" s="11">
        <v>240.68</v>
      </c>
      <c r="M110" s="11">
        <v>247.9</v>
      </c>
    </row>
    <row r="111" spans="1:13" s="26" customFormat="1" x14ac:dyDescent="0.25">
      <c r="A111" s="17" t="s">
        <v>40</v>
      </c>
      <c r="B111" s="13" t="s">
        <v>41</v>
      </c>
      <c r="C111" s="13" t="s">
        <v>42</v>
      </c>
      <c r="D111" s="13" t="s">
        <v>43</v>
      </c>
      <c r="E111" s="13" t="s">
        <v>44</v>
      </c>
      <c r="F111" s="13" t="s">
        <v>136</v>
      </c>
      <c r="G111" s="13" t="s">
        <v>83</v>
      </c>
      <c r="H111" s="13" t="s">
        <v>279</v>
      </c>
      <c r="I111" s="13" t="s">
        <v>48</v>
      </c>
      <c r="J111" s="33">
        <v>1</v>
      </c>
      <c r="K111" s="33">
        <v>1</v>
      </c>
      <c r="L111" s="11">
        <v>127.12</v>
      </c>
      <c r="M111" s="11">
        <v>132.22</v>
      </c>
    </row>
    <row r="112" spans="1:13" s="26" customFormat="1" x14ac:dyDescent="0.25">
      <c r="A112" s="17" t="s">
        <v>40</v>
      </c>
      <c r="B112" s="13" t="s">
        <v>41</v>
      </c>
      <c r="C112" s="13" t="s">
        <v>42</v>
      </c>
      <c r="D112" s="13" t="s">
        <v>43</v>
      </c>
      <c r="E112" s="13" t="s">
        <v>44</v>
      </c>
      <c r="F112" s="13" t="s">
        <v>136</v>
      </c>
      <c r="G112" s="13" t="s">
        <v>280</v>
      </c>
      <c r="H112" s="13" t="s">
        <v>281</v>
      </c>
      <c r="I112" s="13" t="s">
        <v>48</v>
      </c>
      <c r="J112" s="33">
        <v>1</v>
      </c>
      <c r="K112" s="33">
        <v>1</v>
      </c>
      <c r="L112" s="11">
        <v>190.68</v>
      </c>
      <c r="M112" s="11">
        <v>198.33</v>
      </c>
    </row>
    <row r="113" spans="1:13" s="26" customFormat="1" x14ac:dyDescent="0.25">
      <c r="A113" s="17" t="s">
        <v>40</v>
      </c>
      <c r="B113" s="13" t="s">
        <v>41</v>
      </c>
      <c r="C113" s="13" t="s">
        <v>42</v>
      </c>
      <c r="D113" s="13" t="s">
        <v>43</v>
      </c>
      <c r="E113" s="13" t="s">
        <v>44</v>
      </c>
      <c r="F113" s="13" t="s">
        <v>77</v>
      </c>
      <c r="G113" s="13" t="s">
        <v>282</v>
      </c>
      <c r="H113" s="13" t="s">
        <v>283</v>
      </c>
      <c r="I113" s="13" t="s">
        <v>48</v>
      </c>
      <c r="J113" s="33">
        <v>1</v>
      </c>
      <c r="K113" s="33">
        <v>1</v>
      </c>
      <c r="L113" s="11">
        <v>63.56</v>
      </c>
      <c r="M113" s="11">
        <v>65.459999999999994</v>
      </c>
    </row>
    <row r="114" spans="1:13" s="26" customFormat="1" x14ac:dyDescent="0.25">
      <c r="A114" s="17" t="s">
        <v>40</v>
      </c>
      <c r="B114" s="13" t="s">
        <v>41</v>
      </c>
      <c r="C114" s="13" t="s">
        <v>42</v>
      </c>
      <c r="D114" s="13" t="s">
        <v>43</v>
      </c>
      <c r="E114" s="13" t="s">
        <v>44</v>
      </c>
      <c r="F114" s="13" t="s">
        <v>77</v>
      </c>
      <c r="G114" s="13" t="s">
        <v>284</v>
      </c>
      <c r="H114" s="13" t="s">
        <v>285</v>
      </c>
      <c r="I114" s="13" t="s">
        <v>48</v>
      </c>
      <c r="J114" s="33">
        <v>1</v>
      </c>
      <c r="K114" s="33">
        <v>4</v>
      </c>
      <c r="L114" s="11">
        <v>884.75</v>
      </c>
      <c r="M114" s="11">
        <v>911.25</v>
      </c>
    </row>
    <row r="115" spans="1:13" s="26" customFormat="1" x14ac:dyDescent="0.25">
      <c r="A115" s="17" t="s">
        <v>40</v>
      </c>
      <c r="B115" s="13" t="s">
        <v>41</v>
      </c>
      <c r="C115" s="13" t="s">
        <v>42</v>
      </c>
      <c r="D115" s="13" t="s">
        <v>43</v>
      </c>
      <c r="E115" s="13" t="s">
        <v>44</v>
      </c>
      <c r="F115" s="13" t="s">
        <v>77</v>
      </c>
      <c r="G115" s="13" t="s">
        <v>286</v>
      </c>
      <c r="H115" s="13" t="s">
        <v>287</v>
      </c>
      <c r="I115" s="13" t="s">
        <v>161</v>
      </c>
      <c r="J115" s="33">
        <v>1</v>
      </c>
      <c r="K115" s="33">
        <v>1</v>
      </c>
      <c r="L115" s="11">
        <v>120.34</v>
      </c>
      <c r="M115" s="11">
        <v>123.95</v>
      </c>
    </row>
    <row r="116" spans="1:13" s="26" customFormat="1" x14ac:dyDescent="0.25">
      <c r="A116" s="17" t="s">
        <v>40</v>
      </c>
      <c r="B116" s="13" t="s">
        <v>41</v>
      </c>
      <c r="C116" s="13" t="s">
        <v>42</v>
      </c>
      <c r="D116" s="13" t="s">
        <v>43</v>
      </c>
      <c r="E116" s="13" t="s">
        <v>44</v>
      </c>
      <c r="F116" s="13" t="s">
        <v>57</v>
      </c>
      <c r="G116" s="13" t="s">
        <v>288</v>
      </c>
      <c r="H116" s="13" t="s">
        <v>289</v>
      </c>
      <c r="I116" s="13" t="s">
        <v>48</v>
      </c>
      <c r="J116" s="33">
        <v>1</v>
      </c>
      <c r="K116" s="33">
        <v>1</v>
      </c>
      <c r="L116" s="11">
        <v>154.24</v>
      </c>
      <c r="M116" s="11">
        <v>151.15</v>
      </c>
    </row>
    <row r="117" spans="1:13" s="26" customFormat="1" x14ac:dyDescent="0.25">
      <c r="A117" s="17" t="s">
        <v>40</v>
      </c>
      <c r="B117" s="13" t="s">
        <v>41</v>
      </c>
      <c r="C117" s="13" t="s">
        <v>42</v>
      </c>
      <c r="D117" s="13" t="s">
        <v>43</v>
      </c>
      <c r="E117" s="13" t="s">
        <v>49</v>
      </c>
      <c r="F117" s="13" t="s">
        <v>290</v>
      </c>
      <c r="G117" s="13" t="s">
        <v>291</v>
      </c>
      <c r="H117" s="13" t="s">
        <v>292</v>
      </c>
      <c r="I117" s="13" t="s">
        <v>113</v>
      </c>
      <c r="J117" s="33">
        <v>1</v>
      </c>
      <c r="K117" s="33">
        <v>1</v>
      </c>
      <c r="L117" s="11">
        <v>1322.04</v>
      </c>
      <c r="M117" s="11">
        <v>1100.95</v>
      </c>
    </row>
    <row r="118" spans="1:13" s="26" customFormat="1" x14ac:dyDescent="0.25">
      <c r="A118" s="17" t="s">
        <v>40</v>
      </c>
      <c r="B118" s="13" t="s">
        <v>41</v>
      </c>
      <c r="C118" s="13" t="s">
        <v>42</v>
      </c>
      <c r="D118" s="13" t="s">
        <v>43</v>
      </c>
      <c r="E118" s="13" t="s">
        <v>49</v>
      </c>
      <c r="F118" s="13" t="s">
        <v>60</v>
      </c>
      <c r="G118" s="13" t="s">
        <v>293</v>
      </c>
      <c r="H118" s="13" t="s">
        <v>294</v>
      </c>
      <c r="I118" s="13" t="s">
        <v>161</v>
      </c>
      <c r="J118" s="33">
        <v>1</v>
      </c>
      <c r="K118" s="33">
        <v>1</v>
      </c>
      <c r="L118" s="11">
        <v>1322.04</v>
      </c>
      <c r="M118" s="11">
        <v>1265.5899999999999</v>
      </c>
    </row>
    <row r="119" spans="1:13" s="26" customFormat="1" x14ac:dyDescent="0.25">
      <c r="A119" s="17" t="s">
        <v>40</v>
      </c>
      <c r="B119" s="13" t="s">
        <v>41</v>
      </c>
      <c r="C119" s="13" t="s">
        <v>42</v>
      </c>
      <c r="D119" s="13" t="s">
        <v>43</v>
      </c>
      <c r="E119" s="13" t="s">
        <v>49</v>
      </c>
      <c r="F119" s="13" t="s">
        <v>60</v>
      </c>
      <c r="G119" s="13" t="s">
        <v>295</v>
      </c>
      <c r="H119" s="13" t="s">
        <v>296</v>
      </c>
      <c r="I119" s="13" t="s">
        <v>252</v>
      </c>
      <c r="J119" s="33">
        <v>1</v>
      </c>
      <c r="K119" s="33">
        <v>1</v>
      </c>
      <c r="L119" s="11">
        <v>1322.04</v>
      </c>
      <c r="M119" s="11">
        <v>1265.5899999999999</v>
      </c>
    </row>
    <row r="120" spans="1:13" s="26" customFormat="1" x14ac:dyDescent="0.25">
      <c r="A120" s="17" t="s">
        <v>40</v>
      </c>
      <c r="B120" s="13" t="s">
        <v>41</v>
      </c>
      <c r="C120" s="13" t="s">
        <v>42</v>
      </c>
      <c r="D120" s="13" t="s">
        <v>43</v>
      </c>
      <c r="E120" s="13" t="s">
        <v>49</v>
      </c>
      <c r="F120" s="13" t="s">
        <v>60</v>
      </c>
      <c r="G120" s="13" t="s">
        <v>297</v>
      </c>
      <c r="H120" s="13" t="s">
        <v>298</v>
      </c>
      <c r="I120" s="13" t="s">
        <v>161</v>
      </c>
      <c r="J120" s="33">
        <v>1</v>
      </c>
      <c r="K120" s="33">
        <v>1</v>
      </c>
      <c r="L120" s="11">
        <v>661.02</v>
      </c>
      <c r="M120" s="11">
        <v>632.79999999999995</v>
      </c>
    </row>
    <row r="121" spans="1:13" s="26" customFormat="1" x14ac:dyDescent="0.25">
      <c r="A121" s="17" t="s">
        <v>40</v>
      </c>
      <c r="B121" s="13" t="s">
        <v>41</v>
      </c>
      <c r="C121" s="13" t="s">
        <v>42</v>
      </c>
      <c r="D121" s="13" t="s">
        <v>43</v>
      </c>
      <c r="E121" s="13" t="s">
        <v>49</v>
      </c>
      <c r="F121" s="13" t="s">
        <v>60</v>
      </c>
      <c r="G121" s="13" t="s">
        <v>299</v>
      </c>
      <c r="H121" s="13" t="s">
        <v>300</v>
      </c>
      <c r="I121" s="13" t="s">
        <v>161</v>
      </c>
      <c r="J121" s="33">
        <v>1</v>
      </c>
      <c r="K121" s="33">
        <v>1</v>
      </c>
      <c r="L121" s="11">
        <v>1322.04</v>
      </c>
      <c r="M121" s="11">
        <v>1265.5899999999999</v>
      </c>
    </row>
    <row r="122" spans="1:13" s="26" customFormat="1" x14ac:dyDescent="0.25">
      <c r="A122" s="17" t="s">
        <v>40</v>
      </c>
      <c r="B122" s="13" t="s">
        <v>41</v>
      </c>
      <c r="C122" s="13" t="s">
        <v>42</v>
      </c>
      <c r="D122" s="13" t="s">
        <v>43</v>
      </c>
      <c r="E122" s="13" t="s">
        <v>49</v>
      </c>
      <c r="F122" s="13" t="s">
        <v>60</v>
      </c>
      <c r="G122" s="13" t="s">
        <v>301</v>
      </c>
      <c r="H122" s="13" t="s">
        <v>302</v>
      </c>
      <c r="I122" s="13" t="s">
        <v>161</v>
      </c>
      <c r="J122" s="33">
        <v>1</v>
      </c>
      <c r="K122" s="33">
        <v>1</v>
      </c>
      <c r="L122" s="11">
        <v>661.02</v>
      </c>
      <c r="M122" s="11">
        <v>632.79999999999995</v>
      </c>
    </row>
    <row r="123" spans="1:13" s="26" customFormat="1" x14ac:dyDescent="0.25">
      <c r="A123" s="17" t="s">
        <v>40</v>
      </c>
      <c r="B123" s="13" t="s">
        <v>41</v>
      </c>
      <c r="C123" s="13" t="s">
        <v>42</v>
      </c>
      <c r="D123" s="13" t="s">
        <v>43</v>
      </c>
      <c r="E123" s="13" t="s">
        <v>49</v>
      </c>
      <c r="F123" s="13" t="s">
        <v>60</v>
      </c>
      <c r="G123" s="13" t="s">
        <v>303</v>
      </c>
      <c r="H123" s="13" t="s">
        <v>304</v>
      </c>
      <c r="I123" s="13" t="s">
        <v>48</v>
      </c>
      <c r="J123" s="33">
        <v>1</v>
      </c>
      <c r="K123" s="33">
        <v>1</v>
      </c>
      <c r="L123" s="11">
        <v>440.68</v>
      </c>
      <c r="M123" s="11">
        <v>421.86</v>
      </c>
    </row>
    <row r="124" spans="1:13" s="26" customFormat="1" x14ac:dyDescent="0.25">
      <c r="A124" s="17" t="s">
        <v>40</v>
      </c>
      <c r="B124" s="13" t="s">
        <v>41</v>
      </c>
      <c r="C124" s="13" t="s">
        <v>42</v>
      </c>
      <c r="D124" s="13" t="s">
        <v>43</v>
      </c>
      <c r="E124" s="13" t="s">
        <v>49</v>
      </c>
      <c r="F124" s="13" t="s">
        <v>60</v>
      </c>
      <c r="G124" s="13" t="s">
        <v>305</v>
      </c>
      <c r="H124" s="13" t="s">
        <v>306</v>
      </c>
      <c r="I124" s="13" t="s">
        <v>48</v>
      </c>
      <c r="J124" s="33">
        <v>1</v>
      </c>
      <c r="K124" s="33">
        <v>1</v>
      </c>
      <c r="L124" s="11">
        <v>1322.04</v>
      </c>
      <c r="M124" s="11">
        <v>1265.5899999999999</v>
      </c>
    </row>
    <row r="125" spans="1:13" s="26" customFormat="1" x14ac:dyDescent="0.25">
      <c r="A125" s="17" t="s">
        <v>40</v>
      </c>
      <c r="B125" s="13" t="s">
        <v>41</v>
      </c>
      <c r="C125" s="13" t="s">
        <v>42</v>
      </c>
      <c r="D125" s="13" t="s">
        <v>43</v>
      </c>
      <c r="E125" s="13" t="s">
        <v>49</v>
      </c>
      <c r="F125" s="13" t="s">
        <v>60</v>
      </c>
      <c r="G125" s="13" t="s">
        <v>307</v>
      </c>
      <c r="H125" s="13" t="s">
        <v>308</v>
      </c>
      <c r="I125" s="13" t="s">
        <v>161</v>
      </c>
      <c r="J125" s="33">
        <v>1</v>
      </c>
      <c r="K125" s="33">
        <v>1</v>
      </c>
      <c r="L125" s="11">
        <v>1322.04</v>
      </c>
      <c r="M125" s="11">
        <v>1265.5899999999999</v>
      </c>
    </row>
    <row r="126" spans="1:13" s="26" customFormat="1" x14ac:dyDescent="0.25">
      <c r="A126" s="17" t="s">
        <v>40</v>
      </c>
      <c r="B126" s="13" t="s">
        <v>41</v>
      </c>
      <c r="C126" s="13" t="s">
        <v>42</v>
      </c>
      <c r="D126" s="13" t="s">
        <v>43</v>
      </c>
      <c r="E126" s="13" t="s">
        <v>49</v>
      </c>
      <c r="F126" s="13" t="s">
        <v>60</v>
      </c>
      <c r="G126" s="13" t="s">
        <v>309</v>
      </c>
      <c r="H126" s="13" t="s">
        <v>310</v>
      </c>
      <c r="I126" s="13" t="s">
        <v>48</v>
      </c>
      <c r="J126" s="33">
        <v>1</v>
      </c>
      <c r="K126" s="33">
        <v>3</v>
      </c>
      <c r="L126" s="11">
        <v>1156.78</v>
      </c>
      <c r="M126" s="11">
        <v>1170</v>
      </c>
    </row>
  </sheetData>
  <autoFilter ref="A2:M17"/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>
      <selection activeCell="I2" sqref="I2"/>
    </sheetView>
  </sheetViews>
  <sheetFormatPr defaultRowHeight="15" x14ac:dyDescent="0.25"/>
  <cols>
    <col min="1" max="1" width="19" customWidth="1"/>
    <col min="2" max="2" width="21.5703125" customWidth="1"/>
    <col min="3" max="3" width="13.7109375" bestFit="1" customWidth="1"/>
    <col min="4" max="4" width="16.42578125" customWidth="1"/>
    <col min="5" max="5" width="13.85546875" customWidth="1"/>
    <col min="6" max="6" width="13.7109375" customWidth="1"/>
    <col min="7" max="7" width="8.140625" bestFit="1" customWidth="1"/>
    <col min="8" max="8" width="7.42578125" bestFit="1" customWidth="1"/>
    <col min="9" max="11" width="12.140625" bestFit="1" customWidth="1"/>
    <col min="12" max="12" width="9.85546875" customWidth="1"/>
    <col min="13" max="13" width="5.42578125" customWidth="1"/>
    <col min="14" max="16" width="10.85546875" customWidth="1"/>
  </cols>
  <sheetData>
    <row r="1" spans="1:15" s="26" customFormat="1" x14ac:dyDescent="0.25">
      <c r="A1" s="62" t="s">
        <v>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ht="15" customHeight="1" x14ac:dyDescent="0.25">
      <c r="A2" s="64" t="s">
        <v>19</v>
      </c>
      <c r="B2" s="63" t="s">
        <v>2</v>
      </c>
      <c r="C2" s="63" t="s">
        <v>14</v>
      </c>
      <c r="D2" s="63" t="s">
        <v>3</v>
      </c>
      <c r="E2" s="63" t="s">
        <v>4</v>
      </c>
      <c r="F2" s="63" t="s">
        <v>5</v>
      </c>
      <c r="G2" s="63" t="s">
        <v>17</v>
      </c>
      <c r="H2" s="63" t="s">
        <v>6</v>
      </c>
      <c r="I2" s="20">
        <v>40909</v>
      </c>
      <c r="J2" s="20">
        <v>40940</v>
      </c>
      <c r="K2" s="20">
        <v>40969</v>
      </c>
      <c r="L2" s="21" t="s">
        <v>1</v>
      </c>
    </row>
    <row r="3" spans="1:15" s="14" customFormat="1" ht="36.75" customHeight="1" x14ac:dyDescent="0.25">
      <c r="A3" s="65"/>
      <c r="B3" s="63"/>
      <c r="C3" s="63"/>
      <c r="D3" s="63"/>
      <c r="E3" s="63"/>
      <c r="F3" s="63"/>
      <c r="G3" s="63"/>
      <c r="H3" s="63"/>
      <c r="I3" s="22" t="s">
        <v>8</v>
      </c>
      <c r="J3" s="22" t="s">
        <v>8</v>
      </c>
      <c r="K3" s="22" t="s">
        <v>8</v>
      </c>
      <c r="L3" s="22" t="s">
        <v>8</v>
      </c>
    </row>
    <row r="4" spans="1:15" x14ac:dyDescent="0.25">
      <c r="A4" s="23" t="s">
        <v>41</v>
      </c>
      <c r="B4" s="23" t="s">
        <v>42</v>
      </c>
      <c r="C4" s="23" t="s">
        <v>43</v>
      </c>
      <c r="D4" s="23" t="s">
        <v>44</v>
      </c>
      <c r="E4" s="23" t="s">
        <v>82</v>
      </c>
      <c r="F4" s="23" t="s">
        <v>114</v>
      </c>
      <c r="G4" s="23" t="s">
        <v>115</v>
      </c>
      <c r="H4" s="23" t="s">
        <v>48</v>
      </c>
      <c r="I4" s="24">
        <v>9</v>
      </c>
      <c r="J4" s="24"/>
      <c r="K4" s="24"/>
      <c r="L4" s="24">
        <v>9</v>
      </c>
      <c r="N4" s="14"/>
    </row>
    <row r="5" spans="1:15" x14ac:dyDescent="0.25">
      <c r="A5" s="23" t="s">
        <v>41</v>
      </c>
      <c r="B5" s="23" t="s">
        <v>42</v>
      </c>
      <c r="C5" s="23" t="s">
        <v>43</v>
      </c>
      <c r="D5" s="23" t="s">
        <v>44</v>
      </c>
      <c r="E5" s="23" t="s">
        <v>54</v>
      </c>
      <c r="F5" s="23" t="s">
        <v>55</v>
      </c>
      <c r="G5" s="23" t="s">
        <v>56</v>
      </c>
      <c r="H5" s="23" t="s">
        <v>48</v>
      </c>
      <c r="I5" s="24">
        <v>9</v>
      </c>
      <c r="J5" s="24"/>
      <c r="K5" s="24"/>
      <c r="L5" s="24">
        <v>9</v>
      </c>
      <c r="N5" s="25">
        <v>40909</v>
      </c>
      <c r="O5">
        <v>3</v>
      </c>
    </row>
    <row r="6" spans="1:15" x14ac:dyDescent="0.25">
      <c r="A6" s="23" t="s">
        <v>41</v>
      </c>
      <c r="B6" s="23" t="s">
        <v>42</v>
      </c>
      <c r="C6" s="23" t="s">
        <v>43</v>
      </c>
      <c r="D6" s="23" t="s">
        <v>44</v>
      </c>
      <c r="E6" s="23" t="s">
        <v>54</v>
      </c>
      <c r="F6" s="23" t="s">
        <v>68</v>
      </c>
      <c r="G6" s="23" t="s">
        <v>69</v>
      </c>
      <c r="H6" s="23" t="s">
        <v>53</v>
      </c>
      <c r="I6" s="24">
        <v>5</v>
      </c>
      <c r="J6" s="24"/>
      <c r="K6" s="24"/>
      <c r="L6" s="24">
        <v>5</v>
      </c>
      <c r="N6" s="25">
        <v>40940</v>
      </c>
      <c r="O6">
        <v>4</v>
      </c>
    </row>
    <row r="7" spans="1:15" x14ac:dyDescent="0.25">
      <c r="A7" s="23" t="s">
        <v>41</v>
      </c>
      <c r="B7" s="23" t="s">
        <v>42</v>
      </c>
      <c r="C7" s="23" t="s">
        <v>43</v>
      </c>
      <c r="D7" s="23" t="s">
        <v>44</v>
      </c>
      <c r="E7" s="23" t="s">
        <v>54</v>
      </c>
      <c r="F7" s="23" t="s">
        <v>70</v>
      </c>
      <c r="G7" s="23" t="s">
        <v>71</v>
      </c>
      <c r="H7" s="23" t="s">
        <v>48</v>
      </c>
      <c r="I7" s="24">
        <v>8</v>
      </c>
      <c r="J7" s="24"/>
      <c r="K7" s="24"/>
      <c r="L7" s="24">
        <v>8</v>
      </c>
      <c r="N7" s="25">
        <v>40969</v>
      </c>
      <c r="O7">
        <v>5</v>
      </c>
    </row>
    <row r="8" spans="1:15" s="26" customFormat="1" x14ac:dyDescent="0.25">
      <c r="A8" s="23" t="s">
        <v>41</v>
      </c>
      <c r="B8" s="23" t="s">
        <v>42</v>
      </c>
      <c r="C8" s="23" t="s">
        <v>43</v>
      </c>
      <c r="D8" s="23" t="s">
        <v>44</v>
      </c>
      <c r="E8" s="23" t="s">
        <v>72</v>
      </c>
      <c r="F8" s="23" t="s">
        <v>94</v>
      </c>
      <c r="G8" s="23" t="s">
        <v>95</v>
      </c>
      <c r="H8" s="23" t="s">
        <v>48</v>
      </c>
      <c r="I8" s="24">
        <v>12</v>
      </c>
      <c r="J8" s="24"/>
      <c r="K8" s="24"/>
      <c r="L8" s="24">
        <v>12</v>
      </c>
      <c r="N8" s="25"/>
    </row>
    <row r="9" spans="1:15" s="26" customFormat="1" x14ac:dyDescent="0.25">
      <c r="A9" s="23" t="s">
        <v>41</v>
      </c>
      <c r="B9" s="23" t="s">
        <v>42</v>
      </c>
      <c r="C9" s="23" t="s">
        <v>43</v>
      </c>
      <c r="D9" s="23" t="s">
        <v>44</v>
      </c>
      <c r="E9" s="23" t="s">
        <v>72</v>
      </c>
      <c r="F9" s="23" t="s">
        <v>126</v>
      </c>
      <c r="G9" s="23" t="s">
        <v>127</v>
      </c>
      <c r="H9" s="23" t="s">
        <v>48</v>
      </c>
      <c r="I9" s="24">
        <v>7</v>
      </c>
      <c r="J9" s="24"/>
      <c r="K9" s="24"/>
      <c r="L9" s="24">
        <v>7</v>
      </c>
      <c r="N9" s="25"/>
    </row>
    <row r="10" spans="1:15" s="26" customFormat="1" x14ac:dyDescent="0.25">
      <c r="A10" s="23" t="s">
        <v>41</v>
      </c>
      <c r="B10" s="23" t="s">
        <v>42</v>
      </c>
      <c r="C10" s="23" t="s">
        <v>43</v>
      </c>
      <c r="D10" s="23" t="s">
        <v>44</v>
      </c>
      <c r="E10" s="23" t="s">
        <v>45</v>
      </c>
      <c r="F10" s="23" t="s">
        <v>46</v>
      </c>
      <c r="G10" s="23" t="s">
        <v>47</v>
      </c>
      <c r="H10" s="23" t="s">
        <v>48</v>
      </c>
      <c r="I10" s="24">
        <v>11</v>
      </c>
      <c r="J10" s="24"/>
      <c r="K10" s="24"/>
      <c r="L10" s="24">
        <v>11</v>
      </c>
      <c r="N10" s="25"/>
    </row>
    <row r="11" spans="1:15" s="26" customFormat="1" x14ac:dyDescent="0.25">
      <c r="A11" s="23" t="s">
        <v>41</v>
      </c>
      <c r="B11" s="23" t="s">
        <v>42</v>
      </c>
      <c r="C11" s="23" t="s">
        <v>43</v>
      </c>
      <c r="D11" s="23" t="s">
        <v>44</v>
      </c>
      <c r="E11" s="23" t="s">
        <v>45</v>
      </c>
      <c r="F11" s="23" t="s">
        <v>75</v>
      </c>
      <c r="G11" s="23" t="s">
        <v>76</v>
      </c>
      <c r="H11" s="23" t="s">
        <v>48</v>
      </c>
      <c r="I11" s="24">
        <v>10</v>
      </c>
      <c r="J11" s="24"/>
      <c r="K11" s="24"/>
      <c r="L11" s="24">
        <v>10</v>
      </c>
      <c r="N11" s="25"/>
    </row>
    <row r="12" spans="1:15" s="26" customFormat="1" x14ac:dyDescent="0.25">
      <c r="A12" s="23" t="s">
        <v>41</v>
      </c>
      <c r="B12" s="23" t="s">
        <v>42</v>
      </c>
      <c r="C12" s="23" t="s">
        <v>43</v>
      </c>
      <c r="D12" s="23" t="s">
        <v>44</v>
      </c>
      <c r="E12" s="23" t="s">
        <v>136</v>
      </c>
      <c r="F12" s="23" t="s">
        <v>137</v>
      </c>
      <c r="G12" s="23" t="s">
        <v>138</v>
      </c>
      <c r="H12" s="23" t="s">
        <v>48</v>
      </c>
      <c r="I12" s="24">
        <v>6</v>
      </c>
      <c r="J12" s="24"/>
      <c r="K12" s="24"/>
      <c r="L12" s="24">
        <v>6</v>
      </c>
      <c r="N12" s="25"/>
    </row>
    <row r="13" spans="1:15" s="26" customFormat="1" x14ac:dyDescent="0.25">
      <c r="A13" s="23" t="s">
        <v>41</v>
      </c>
      <c r="B13" s="23" t="s">
        <v>42</v>
      </c>
      <c r="C13" s="23" t="s">
        <v>43</v>
      </c>
      <c r="D13" s="23" t="s">
        <v>44</v>
      </c>
      <c r="E13" s="23" t="s">
        <v>57</v>
      </c>
      <c r="F13" s="23" t="s">
        <v>58</v>
      </c>
      <c r="G13" s="23" t="s">
        <v>59</v>
      </c>
      <c r="H13" s="23" t="s">
        <v>48</v>
      </c>
      <c r="I13" s="24">
        <v>4</v>
      </c>
      <c r="J13" s="24"/>
      <c r="K13" s="24"/>
      <c r="L13" s="24">
        <v>4</v>
      </c>
      <c r="N13" s="25"/>
    </row>
    <row r="14" spans="1:15" s="26" customFormat="1" x14ac:dyDescent="0.25">
      <c r="A14" s="23" t="s">
        <v>41</v>
      </c>
      <c r="B14" s="23" t="s">
        <v>42</v>
      </c>
      <c r="C14" s="23" t="s">
        <v>43</v>
      </c>
      <c r="D14" s="23" t="s">
        <v>44</v>
      </c>
      <c r="E14" s="23" t="s">
        <v>57</v>
      </c>
      <c r="F14" s="23" t="s">
        <v>80</v>
      </c>
      <c r="G14" s="23" t="s">
        <v>81</v>
      </c>
      <c r="H14" s="23" t="s">
        <v>48</v>
      </c>
      <c r="I14" s="24">
        <v>3</v>
      </c>
      <c r="J14" s="24"/>
      <c r="K14" s="24"/>
      <c r="L14" s="24">
        <v>3</v>
      </c>
      <c r="N14" s="25"/>
    </row>
    <row r="15" spans="1:15" s="26" customFormat="1" x14ac:dyDescent="0.25">
      <c r="A15" s="23" t="s">
        <v>41</v>
      </c>
      <c r="B15" s="23" t="s">
        <v>42</v>
      </c>
      <c r="C15" s="23" t="s">
        <v>43</v>
      </c>
      <c r="D15" s="23" t="s">
        <v>49</v>
      </c>
      <c r="E15" s="23" t="s">
        <v>50</v>
      </c>
      <c r="F15" s="23" t="s">
        <v>51</v>
      </c>
      <c r="G15" s="23" t="s">
        <v>52</v>
      </c>
      <c r="H15" s="23" t="s">
        <v>53</v>
      </c>
      <c r="I15" s="24">
        <v>9</v>
      </c>
      <c r="J15" s="24"/>
      <c r="K15" s="24"/>
      <c r="L15" s="24">
        <v>9</v>
      </c>
      <c r="N15" s="25"/>
    </row>
    <row r="16" spans="1:15" s="26" customFormat="1" x14ac:dyDescent="0.25">
      <c r="A16" s="23" t="s">
        <v>41</v>
      </c>
      <c r="B16" s="23" t="s">
        <v>42</v>
      </c>
      <c r="C16" s="23" t="s">
        <v>43</v>
      </c>
      <c r="D16" s="23" t="s">
        <v>44</v>
      </c>
      <c r="E16" s="23" t="s">
        <v>82</v>
      </c>
      <c r="F16" s="23" t="s">
        <v>177</v>
      </c>
      <c r="G16" s="23" t="s">
        <v>178</v>
      </c>
      <c r="H16" s="23" t="s">
        <v>48</v>
      </c>
      <c r="I16" s="24">
        <v>4</v>
      </c>
      <c r="J16" s="24"/>
      <c r="K16" s="24"/>
      <c r="L16" s="24">
        <v>4</v>
      </c>
      <c r="N16" s="25"/>
    </row>
    <row r="17" spans="1:14" s="26" customFormat="1" x14ac:dyDescent="0.25">
      <c r="A17" s="23" t="s">
        <v>41</v>
      </c>
      <c r="B17" s="23" t="s">
        <v>42</v>
      </c>
      <c r="C17" s="23" t="s">
        <v>43</v>
      </c>
      <c r="D17" s="23" t="s">
        <v>44</v>
      </c>
      <c r="E17" s="23" t="s">
        <v>82</v>
      </c>
      <c r="F17" s="23" t="s">
        <v>83</v>
      </c>
      <c r="G17" s="23" t="s">
        <v>84</v>
      </c>
      <c r="H17" s="23" t="s">
        <v>48</v>
      </c>
      <c r="I17" s="24">
        <v>2</v>
      </c>
      <c r="J17" s="24"/>
      <c r="K17" s="24"/>
      <c r="L17" s="24">
        <v>2</v>
      </c>
      <c r="N17" s="25"/>
    </row>
    <row r="18" spans="1:14" s="26" customFormat="1" x14ac:dyDescent="0.25">
      <c r="A18" s="23" t="s">
        <v>41</v>
      </c>
      <c r="B18" s="23" t="s">
        <v>42</v>
      </c>
      <c r="C18" s="23" t="s">
        <v>43</v>
      </c>
      <c r="D18" s="23" t="s">
        <v>44</v>
      </c>
      <c r="E18" s="23" t="s">
        <v>82</v>
      </c>
      <c r="F18" s="23" t="s">
        <v>85</v>
      </c>
      <c r="G18" s="23" t="s">
        <v>86</v>
      </c>
      <c r="H18" s="23" t="s">
        <v>48</v>
      </c>
      <c r="I18" s="24">
        <v>6</v>
      </c>
      <c r="J18" s="24"/>
      <c r="K18" s="24"/>
      <c r="L18" s="24">
        <v>6</v>
      </c>
      <c r="N18" s="25"/>
    </row>
    <row r="19" spans="1:14" s="26" customFormat="1" x14ac:dyDescent="0.25">
      <c r="A19" s="23" t="s">
        <v>41</v>
      </c>
      <c r="B19" s="23" t="s">
        <v>42</v>
      </c>
      <c r="C19" s="23" t="s">
        <v>43</v>
      </c>
      <c r="D19" s="23" t="s">
        <v>44</v>
      </c>
      <c r="E19" s="23" t="s">
        <v>82</v>
      </c>
      <c r="F19" s="23" t="s">
        <v>181</v>
      </c>
      <c r="G19" s="23" t="s">
        <v>182</v>
      </c>
      <c r="H19" s="23" t="s">
        <v>161</v>
      </c>
      <c r="I19" s="24">
        <v>4</v>
      </c>
      <c r="J19" s="24"/>
      <c r="K19" s="24"/>
      <c r="L19" s="24">
        <v>4</v>
      </c>
      <c r="N19" s="25"/>
    </row>
    <row r="20" spans="1:14" s="26" customFormat="1" x14ac:dyDescent="0.25">
      <c r="A20" s="23" t="s">
        <v>41</v>
      </c>
      <c r="B20" s="23" t="s">
        <v>42</v>
      </c>
      <c r="C20" s="23" t="s">
        <v>43</v>
      </c>
      <c r="D20" s="23" t="s">
        <v>44</v>
      </c>
      <c r="E20" s="23" t="s">
        <v>82</v>
      </c>
      <c r="F20" s="23" t="s">
        <v>183</v>
      </c>
      <c r="G20" s="23" t="s">
        <v>184</v>
      </c>
      <c r="H20" s="23" t="s">
        <v>161</v>
      </c>
      <c r="I20" s="24">
        <v>4</v>
      </c>
      <c r="J20" s="24"/>
      <c r="K20" s="24"/>
      <c r="L20" s="24">
        <v>4</v>
      </c>
      <c r="N20" s="25"/>
    </row>
    <row r="21" spans="1:14" s="26" customFormat="1" x14ac:dyDescent="0.25">
      <c r="A21" s="23" t="s">
        <v>41</v>
      </c>
      <c r="B21" s="23" t="s">
        <v>42</v>
      </c>
      <c r="C21" s="23" t="s">
        <v>43</v>
      </c>
      <c r="D21" s="23" t="s">
        <v>44</v>
      </c>
      <c r="E21" s="23" t="s">
        <v>63</v>
      </c>
      <c r="F21" s="23" t="s">
        <v>122</v>
      </c>
      <c r="G21" s="23" t="s">
        <v>123</v>
      </c>
      <c r="H21" s="23" t="s">
        <v>48</v>
      </c>
      <c r="I21" s="24">
        <v>4</v>
      </c>
      <c r="J21" s="24"/>
      <c r="K21" s="24"/>
      <c r="L21" s="24">
        <v>4</v>
      </c>
      <c r="N21" s="25"/>
    </row>
    <row r="22" spans="1:14" s="26" customFormat="1" x14ac:dyDescent="0.25">
      <c r="A22" s="23" t="s">
        <v>41</v>
      </c>
      <c r="B22" s="23" t="s">
        <v>42</v>
      </c>
      <c r="C22" s="23" t="s">
        <v>43</v>
      </c>
      <c r="D22" s="23" t="s">
        <v>44</v>
      </c>
      <c r="E22" s="23" t="s">
        <v>63</v>
      </c>
      <c r="F22" s="23" t="s">
        <v>64</v>
      </c>
      <c r="G22" s="23" t="s">
        <v>65</v>
      </c>
      <c r="H22" s="23" t="s">
        <v>48</v>
      </c>
      <c r="I22" s="24">
        <v>6</v>
      </c>
      <c r="J22" s="24"/>
      <c r="K22" s="24"/>
      <c r="L22" s="24">
        <v>6</v>
      </c>
      <c r="N22" s="25"/>
    </row>
    <row r="23" spans="1:14" s="26" customFormat="1" x14ac:dyDescent="0.25">
      <c r="A23" s="23" t="s">
        <v>41</v>
      </c>
      <c r="B23" s="23" t="s">
        <v>42</v>
      </c>
      <c r="C23" s="23" t="s">
        <v>43</v>
      </c>
      <c r="D23" s="23" t="s">
        <v>44</v>
      </c>
      <c r="E23" s="23" t="s">
        <v>63</v>
      </c>
      <c r="F23" s="23" t="s">
        <v>87</v>
      </c>
      <c r="G23" s="23" t="s">
        <v>88</v>
      </c>
      <c r="H23" s="23" t="s">
        <v>48</v>
      </c>
      <c r="I23" s="24">
        <v>7</v>
      </c>
      <c r="J23" s="24"/>
      <c r="K23" s="24"/>
      <c r="L23" s="24">
        <v>7</v>
      </c>
      <c r="N23" s="25"/>
    </row>
    <row r="24" spans="1:14" s="26" customFormat="1" x14ac:dyDescent="0.25">
      <c r="A24" s="23" t="s">
        <v>41</v>
      </c>
      <c r="B24" s="23" t="s">
        <v>42</v>
      </c>
      <c r="C24" s="23" t="s">
        <v>43</v>
      </c>
      <c r="D24" s="23" t="s">
        <v>44</v>
      </c>
      <c r="E24" s="23" t="s">
        <v>63</v>
      </c>
      <c r="F24" s="23" t="s">
        <v>187</v>
      </c>
      <c r="G24" s="23" t="s">
        <v>188</v>
      </c>
      <c r="H24" s="23" t="s">
        <v>161</v>
      </c>
      <c r="I24" s="24">
        <v>3</v>
      </c>
      <c r="J24" s="24"/>
      <c r="K24" s="24"/>
      <c r="L24" s="24">
        <v>3</v>
      </c>
      <c r="N24" s="25"/>
    </row>
    <row r="25" spans="1:14" s="26" customFormat="1" x14ac:dyDescent="0.25">
      <c r="A25" s="23" t="s">
        <v>41</v>
      </c>
      <c r="B25" s="23" t="s">
        <v>42</v>
      </c>
      <c r="C25" s="23" t="s">
        <v>43</v>
      </c>
      <c r="D25" s="23" t="s">
        <v>44</v>
      </c>
      <c r="E25" s="23" t="s">
        <v>54</v>
      </c>
      <c r="F25" s="23" t="s">
        <v>189</v>
      </c>
      <c r="G25" s="23" t="s">
        <v>190</v>
      </c>
      <c r="H25" s="23" t="s">
        <v>161</v>
      </c>
      <c r="I25" s="24">
        <v>4</v>
      </c>
      <c r="J25" s="24"/>
      <c r="K25" s="24"/>
      <c r="L25" s="24">
        <v>4</v>
      </c>
      <c r="N25" s="25"/>
    </row>
    <row r="26" spans="1:14" s="26" customFormat="1" x14ac:dyDescent="0.25">
      <c r="A26" s="23" t="s">
        <v>41</v>
      </c>
      <c r="B26" s="23" t="s">
        <v>42</v>
      </c>
      <c r="C26" s="23" t="s">
        <v>43</v>
      </c>
      <c r="D26" s="23" t="s">
        <v>44</v>
      </c>
      <c r="E26" s="23" t="s">
        <v>54</v>
      </c>
      <c r="F26" s="23" t="s">
        <v>193</v>
      </c>
      <c r="G26" s="23" t="s">
        <v>194</v>
      </c>
      <c r="H26" s="23" t="s">
        <v>48</v>
      </c>
      <c r="I26" s="24">
        <v>3</v>
      </c>
      <c r="J26" s="24"/>
      <c r="K26" s="24"/>
      <c r="L26" s="24">
        <v>3</v>
      </c>
      <c r="N26" s="25"/>
    </row>
    <row r="27" spans="1:14" s="26" customFormat="1" x14ac:dyDescent="0.25">
      <c r="A27" s="23" t="s">
        <v>41</v>
      </c>
      <c r="B27" s="23" t="s">
        <v>42</v>
      </c>
      <c r="C27" s="23" t="s">
        <v>43</v>
      </c>
      <c r="D27" s="23" t="s">
        <v>44</v>
      </c>
      <c r="E27" s="23" t="s">
        <v>72</v>
      </c>
      <c r="F27" s="23" t="s">
        <v>89</v>
      </c>
      <c r="G27" s="23" t="s">
        <v>90</v>
      </c>
      <c r="H27" s="23" t="s">
        <v>91</v>
      </c>
      <c r="I27" s="24">
        <v>7</v>
      </c>
      <c r="J27" s="24"/>
      <c r="K27" s="24"/>
      <c r="L27" s="24">
        <v>7</v>
      </c>
      <c r="N27" s="25"/>
    </row>
    <row r="28" spans="1:14" s="26" customFormat="1" x14ac:dyDescent="0.25">
      <c r="A28" s="23" t="s">
        <v>41</v>
      </c>
      <c r="B28" s="23" t="s">
        <v>42</v>
      </c>
      <c r="C28" s="23" t="s">
        <v>43</v>
      </c>
      <c r="D28" s="23" t="s">
        <v>44</v>
      </c>
      <c r="E28" s="23" t="s">
        <v>72</v>
      </c>
      <c r="F28" s="23" t="s">
        <v>92</v>
      </c>
      <c r="G28" s="23" t="s">
        <v>93</v>
      </c>
      <c r="H28" s="23" t="s">
        <v>48</v>
      </c>
      <c r="I28" s="24">
        <v>5</v>
      </c>
      <c r="J28" s="24"/>
      <c r="K28" s="24"/>
      <c r="L28" s="24">
        <v>5</v>
      </c>
      <c r="N28" s="25"/>
    </row>
    <row r="29" spans="1:14" s="26" customFormat="1" x14ac:dyDescent="0.25">
      <c r="A29" s="23" t="s">
        <v>41</v>
      </c>
      <c r="B29" s="23" t="s">
        <v>42</v>
      </c>
      <c r="C29" s="23" t="s">
        <v>43</v>
      </c>
      <c r="D29" s="23" t="s">
        <v>44</v>
      </c>
      <c r="E29" s="23" t="s">
        <v>72</v>
      </c>
      <c r="F29" s="23" t="s">
        <v>124</v>
      </c>
      <c r="G29" s="23" t="s">
        <v>125</v>
      </c>
      <c r="H29" s="23" t="s">
        <v>48</v>
      </c>
      <c r="I29" s="24">
        <v>3</v>
      </c>
      <c r="J29" s="24"/>
      <c r="K29" s="24"/>
      <c r="L29" s="24">
        <v>3</v>
      </c>
      <c r="N29" s="25"/>
    </row>
    <row r="30" spans="1:14" s="26" customFormat="1" x14ac:dyDescent="0.25">
      <c r="A30" s="23" t="s">
        <v>41</v>
      </c>
      <c r="B30" s="23" t="s">
        <v>42</v>
      </c>
      <c r="C30" s="23" t="s">
        <v>43</v>
      </c>
      <c r="D30" s="23" t="s">
        <v>44</v>
      </c>
      <c r="E30" s="23" t="s">
        <v>72</v>
      </c>
      <c r="F30" s="23" t="s">
        <v>200</v>
      </c>
      <c r="G30" s="23" t="s">
        <v>201</v>
      </c>
      <c r="H30" s="23" t="s">
        <v>161</v>
      </c>
      <c r="I30" s="24">
        <v>4</v>
      </c>
      <c r="J30" s="24"/>
      <c r="K30" s="24"/>
      <c r="L30" s="24">
        <v>4</v>
      </c>
      <c r="N30" s="25"/>
    </row>
    <row r="31" spans="1:14" s="26" customFormat="1" x14ac:dyDescent="0.25">
      <c r="A31" s="23" t="s">
        <v>41</v>
      </c>
      <c r="B31" s="23" t="s">
        <v>42</v>
      </c>
      <c r="C31" s="23" t="s">
        <v>43</v>
      </c>
      <c r="D31" s="23" t="s">
        <v>44</v>
      </c>
      <c r="E31" s="23" t="s">
        <v>72</v>
      </c>
      <c r="F31" s="23" t="s">
        <v>202</v>
      </c>
      <c r="G31" s="23" t="s">
        <v>203</v>
      </c>
      <c r="H31" s="23" t="s">
        <v>161</v>
      </c>
      <c r="I31" s="24">
        <v>2</v>
      </c>
      <c r="J31" s="24"/>
      <c r="K31" s="24"/>
      <c r="L31" s="24">
        <v>2</v>
      </c>
      <c r="N31" s="25"/>
    </row>
    <row r="32" spans="1:14" s="26" customFormat="1" x14ac:dyDescent="0.25">
      <c r="A32" s="23" t="s">
        <v>41</v>
      </c>
      <c r="B32" s="23" t="s">
        <v>42</v>
      </c>
      <c r="C32" s="23" t="s">
        <v>43</v>
      </c>
      <c r="D32" s="23" t="s">
        <v>44</v>
      </c>
      <c r="E32" s="23" t="s">
        <v>72</v>
      </c>
      <c r="F32" s="23" t="s">
        <v>73</v>
      </c>
      <c r="G32" s="23" t="s">
        <v>74</v>
      </c>
      <c r="H32" s="23" t="s">
        <v>48</v>
      </c>
      <c r="I32" s="24">
        <v>6</v>
      </c>
      <c r="J32" s="24"/>
      <c r="K32" s="24"/>
      <c r="L32" s="24">
        <v>6</v>
      </c>
      <c r="N32" s="25"/>
    </row>
    <row r="33" spans="1:14" s="26" customFormat="1" x14ac:dyDescent="0.25">
      <c r="A33" s="23" t="s">
        <v>41</v>
      </c>
      <c r="B33" s="23" t="s">
        <v>42</v>
      </c>
      <c r="C33" s="23" t="s">
        <v>43</v>
      </c>
      <c r="D33" s="23" t="s">
        <v>44</v>
      </c>
      <c r="E33" s="23" t="s">
        <v>45</v>
      </c>
      <c r="F33" s="23" t="s">
        <v>128</v>
      </c>
      <c r="G33" s="23" t="s">
        <v>129</v>
      </c>
      <c r="H33" s="23" t="s">
        <v>48</v>
      </c>
      <c r="I33" s="24">
        <v>4</v>
      </c>
      <c r="J33" s="24"/>
      <c r="K33" s="24"/>
      <c r="L33" s="24">
        <v>4</v>
      </c>
      <c r="N33" s="25"/>
    </row>
    <row r="34" spans="1:14" s="26" customFormat="1" x14ac:dyDescent="0.25">
      <c r="A34" s="23" t="s">
        <v>41</v>
      </c>
      <c r="B34" s="23" t="s">
        <v>42</v>
      </c>
      <c r="C34" s="23" t="s">
        <v>43</v>
      </c>
      <c r="D34" s="23" t="s">
        <v>44</v>
      </c>
      <c r="E34" s="23" t="s">
        <v>45</v>
      </c>
      <c r="F34" s="23" t="s">
        <v>96</v>
      </c>
      <c r="G34" s="23" t="s">
        <v>97</v>
      </c>
      <c r="H34" s="23" t="s">
        <v>48</v>
      </c>
      <c r="I34" s="24">
        <v>5</v>
      </c>
      <c r="J34" s="24"/>
      <c r="K34" s="24"/>
      <c r="L34" s="24">
        <v>5</v>
      </c>
      <c r="N34" s="25"/>
    </row>
    <row r="35" spans="1:14" s="26" customFormat="1" x14ac:dyDescent="0.25">
      <c r="A35" s="23" t="s">
        <v>41</v>
      </c>
      <c r="B35" s="23" t="s">
        <v>42</v>
      </c>
      <c r="C35" s="23" t="s">
        <v>43</v>
      </c>
      <c r="D35" s="23" t="s">
        <v>44</v>
      </c>
      <c r="E35" s="23" t="s">
        <v>45</v>
      </c>
      <c r="F35" s="23" t="s">
        <v>98</v>
      </c>
      <c r="G35" s="23" t="s">
        <v>99</v>
      </c>
      <c r="H35" s="23" t="s">
        <v>48</v>
      </c>
      <c r="I35" s="24">
        <v>7</v>
      </c>
      <c r="J35" s="24"/>
      <c r="K35" s="24"/>
      <c r="L35" s="24">
        <v>7</v>
      </c>
      <c r="N35" s="25"/>
    </row>
    <row r="36" spans="1:14" s="26" customFormat="1" x14ac:dyDescent="0.25">
      <c r="A36" s="23" t="s">
        <v>41</v>
      </c>
      <c r="B36" s="23" t="s">
        <v>42</v>
      </c>
      <c r="C36" s="23" t="s">
        <v>43</v>
      </c>
      <c r="D36" s="23" t="s">
        <v>44</v>
      </c>
      <c r="E36" s="23" t="s">
        <v>100</v>
      </c>
      <c r="F36" s="23" t="s">
        <v>101</v>
      </c>
      <c r="G36" s="23" t="s">
        <v>102</v>
      </c>
      <c r="H36" s="23" t="s">
        <v>48</v>
      </c>
      <c r="I36" s="24">
        <v>5</v>
      </c>
      <c r="J36" s="24"/>
      <c r="K36" s="24"/>
      <c r="L36" s="24">
        <v>5</v>
      </c>
      <c r="N36" s="25"/>
    </row>
    <row r="37" spans="1:14" s="26" customFormat="1" x14ac:dyDescent="0.25">
      <c r="A37" s="23" t="s">
        <v>41</v>
      </c>
      <c r="B37" s="23" t="s">
        <v>42</v>
      </c>
      <c r="C37" s="23" t="s">
        <v>43</v>
      </c>
      <c r="D37" s="23" t="s">
        <v>44</v>
      </c>
      <c r="E37" s="23" t="s">
        <v>100</v>
      </c>
      <c r="F37" s="23" t="s">
        <v>130</v>
      </c>
      <c r="G37" s="23" t="s">
        <v>131</v>
      </c>
      <c r="H37" s="23" t="s">
        <v>48</v>
      </c>
      <c r="I37" s="24">
        <v>5</v>
      </c>
      <c r="J37" s="24"/>
      <c r="K37" s="24"/>
      <c r="L37" s="24">
        <v>5</v>
      </c>
      <c r="N37" s="25"/>
    </row>
    <row r="38" spans="1:14" s="26" customFormat="1" x14ac:dyDescent="0.25">
      <c r="A38" s="23" t="s">
        <v>41</v>
      </c>
      <c r="B38" s="23" t="s">
        <v>42</v>
      </c>
      <c r="C38" s="23" t="s">
        <v>43</v>
      </c>
      <c r="D38" s="23" t="s">
        <v>44</v>
      </c>
      <c r="E38" s="23" t="s">
        <v>100</v>
      </c>
      <c r="F38" s="23" t="s">
        <v>206</v>
      </c>
      <c r="G38" s="23" t="s">
        <v>207</v>
      </c>
      <c r="H38" s="23" t="s">
        <v>161</v>
      </c>
      <c r="I38" s="24">
        <v>3</v>
      </c>
      <c r="J38" s="24"/>
      <c r="K38" s="24"/>
      <c r="L38" s="24">
        <v>3</v>
      </c>
      <c r="N38" s="25"/>
    </row>
    <row r="39" spans="1:14" s="26" customFormat="1" x14ac:dyDescent="0.25">
      <c r="A39" s="23" t="s">
        <v>41</v>
      </c>
      <c r="B39" s="23" t="s">
        <v>42</v>
      </c>
      <c r="C39" s="23" t="s">
        <v>43</v>
      </c>
      <c r="D39" s="23" t="s">
        <v>44</v>
      </c>
      <c r="E39" s="23" t="s">
        <v>100</v>
      </c>
      <c r="F39" s="23" t="s">
        <v>134</v>
      </c>
      <c r="G39" s="23" t="s">
        <v>135</v>
      </c>
      <c r="H39" s="23" t="s">
        <v>48</v>
      </c>
      <c r="I39" s="24">
        <v>6</v>
      </c>
      <c r="J39" s="24"/>
      <c r="K39" s="24"/>
      <c r="L39" s="24">
        <v>6</v>
      </c>
      <c r="N39" s="25"/>
    </row>
    <row r="40" spans="1:14" s="26" customFormat="1" x14ac:dyDescent="0.25">
      <c r="A40" s="23" t="s">
        <v>41</v>
      </c>
      <c r="B40" s="23" t="s">
        <v>42</v>
      </c>
      <c r="C40" s="23" t="s">
        <v>43</v>
      </c>
      <c r="D40" s="23" t="s">
        <v>44</v>
      </c>
      <c r="E40" s="23" t="s">
        <v>77</v>
      </c>
      <c r="F40" s="23" t="s">
        <v>78</v>
      </c>
      <c r="G40" s="23" t="s">
        <v>79</v>
      </c>
      <c r="H40" s="23" t="s">
        <v>48</v>
      </c>
      <c r="I40" s="24">
        <v>5</v>
      </c>
      <c r="J40" s="24"/>
      <c r="K40" s="24"/>
      <c r="L40" s="24">
        <v>5</v>
      </c>
      <c r="N40" s="25"/>
    </row>
    <row r="41" spans="1:14" s="26" customFormat="1" x14ac:dyDescent="0.25">
      <c r="A41" s="23" t="s">
        <v>41</v>
      </c>
      <c r="B41" s="23" t="s">
        <v>42</v>
      </c>
      <c r="C41" s="23" t="s">
        <v>43</v>
      </c>
      <c r="D41" s="23" t="s">
        <v>44</v>
      </c>
      <c r="E41" s="23" t="s">
        <v>77</v>
      </c>
      <c r="F41" s="23" t="s">
        <v>103</v>
      </c>
      <c r="G41" s="23" t="s">
        <v>104</v>
      </c>
      <c r="H41" s="23" t="s">
        <v>53</v>
      </c>
      <c r="I41" s="24">
        <v>4</v>
      </c>
      <c r="J41" s="24"/>
      <c r="K41" s="24"/>
      <c r="L41" s="24">
        <v>4</v>
      </c>
      <c r="N41" s="25"/>
    </row>
    <row r="42" spans="1:14" s="26" customFormat="1" x14ac:dyDescent="0.25">
      <c r="A42" s="23" t="s">
        <v>41</v>
      </c>
      <c r="B42" s="23" t="s">
        <v>42</v>
      </c>
      <c r="C42" s="23" t="s">
        <v>43</v>
      </c>
      <c r="D42" s="23" t="s">
        <v>44</v>
      </c>
      <c r="E42" s="23" t="s">
        <v>77</v>
      </c>
      <c r="F42" s="23" t="s">
        <v>225</v>
      </c>
      <c r="G42" s="23" t="s">
        <v>226</v>
      </c>
      <c r="H42" s="23" t="s">
        <v>161</v>
      </c>
      <c r="I42" s="24">
        <v>3</v>
      </c>
      <c r="J42" s="24"/>
      <c r="K42" s="24"/>
      <c r="L42" s="24">
        <v>3</v>
      </c>
      <c r="N42" s="25"/>
    </row>
    <row r="43" spans="1:14" s="26" customFormat="1" x14ac:dyDescent="0.25">
      <c r="A43" s="23" t="s">
        <v>41</v>
      </c>
      <c r="B43" s="23" t="s">
        <v>42</v>
      </c>
      <c r="C43" s="23" t="s">
        <v>43</v>
      </c>
      <c r="D43" s="23" t="s">
        <v>44</v>
      </c>
      <c r="E43" s="23" t="s">
        <v>77</v>
      </c>
      <c r="F43" s="23" t="s">
        <v>227</v>
      </c>
      <c r="G43" s="23" t="s">
        <v>228</v>
      </c>
      <c r="H43" s="23" t="s">
        <v>161</v>
      </c>
      <c r="I43" s="24">
        <v>3</v>
      </c>
      <c r="J43" s="24"/>
      <c r="K43" s="24"/>
      <c r="L43" s="24">
        <v>3</v>
      </c>
      <c r="N43" s="25"/>
    </row>
    <row r="44" spans="1:14" s="26" customFormat="1" x14ac:dyDescent="0.25">
      <c r="A44" s="23" t="s">
        <v>41</v>
      </c>
      <c r="B44" s="23" t="s">
        <v>42</v>
      </c>
      <c r="C44" s="23" t="s">
        <v>43</v>
      </c>
      <c r="D44" s="23" t="s">
        <v>44</v>
      </c>
      <c r="E44" s="23" t="s">
        <v>77</v>
      </c>
      <c r="F44" s="23" t="s">
        <v>147</v>
      </c>
      <c r="G44" s="23" t="s">
        <v>148</v>
      </c>
      <c r="H44" s="23" t="s">
        <v>48</v>
      </c>
      <c r="I44" s="24">
        <v>5</v>
      </c>
      <c r="J44" s="24"/>
      <c r="K44" s="24"/>
      <c r="L44" s="24">
        <v>5</v>
      </c>
      <c r="N44" s="25"/>
    </row>
    <row r="45" spans="1:14" s="26" customFormat="1" x14ac:dyDescent="0.25">
      <c r="A45" s="23" t="s">
        <v>41</v>
      </c>
      <c r="B45" s="23" t="s">
        <v>42</v>
      </c>
      <c r="C45" s="23" t="s">
        <v>43</v>
      </c>
      <c r="D45" s="23" t="s">
        <v>44</v>
      </c>
      <c r="E45" s="23" t="s">
        <v>57</v>
      </c>
      <c r="F45" s="23" t="s">
        <v>231</v>
      </c>
      <c r="G45" s="23" t="s">
        <v>232</v>
      </c>
      <c r="H45" s="23" t="s">
        <v>48</v>
      </c>
      <c r="I45" s="24">
        <v>2</v>
      </c>
      <c r="J45" s="24"/>
      <c r="K45" s="24"/>
      <c r="L45" s="24">
        <v>2</v>
      </c>
      <c r="N45" s="25"/>
    </row>
    <row r="46" spans="1:14" s="26" customFormat="1" x14ac:dyDescent="0.25">
      <c r="A46" s="23" t="s">
        <v>41</v>
      </c>
      <c r="B46" s="23" t="s">
        <v>42</v>
      </c>
      <c r="C46" s="23" t="s">
        <v>43</v>
      </c>
      <c r="D46" s="23" t="s">
        <v>44</v>
      </c>
      <c r="E46" s="23" t="s">
        <v>57</v>
      </c>
      <c r="F46" s="23" t="s">
        <v>149</v>
      </c>
      <c r="G46" s="23" t="s">
        <v>150</v>
      </c>
      <c r="H46" s="23" t="s">
        <v>48</v>
      </c>
      <c r="I46" s="24">
        <v>2</v>
      </c>
      <c r="J46" s="24"/>
      <c r="K46" s="24"/>
      <c r="L46" s="24">
        <v>2</v>
      </c>
      <c r="N46" s="25"/>
    </row>
    <row r="47" spans="1:14" s="26" customFormat="1" x14ac:dyDescent="0.25">
      <c r="A47" s="23" t="s">
        <v>41</v>
      </c>
      <c r="B47" s="23" t="s">
        <v>42</v>
      </c>
      <c r="C47" s="23" t="s">
        <v>43</v>
      </c>
      <c r="D47" s="23" t="s">
        <v>44</v>
      </c>
      <c r="E47" s="23" t="s">
        <v>57</v>
      </c>
      <c r="F47" s="23" t="s">
        <v>105</v>
      </c>
      <c r="G47" s="23" t="s">
        <v>106</v>
      </c>
      <c r="H47" s="23" t="s">
        <v>48</v>
      </c>
      <c r="I47" s="24">
        <v>3</v>
      </c>
      <c r="J47" s="24"/>
      <c r="K47" s="24"/>
      <c r="L47" s="24">
        <v>3</v>
      </c>
      <c r="N47" s="25"/>
    </row>
    <row r="48" spans="1:14" s="26" customFormat="1" x14ac:dyDescent="0.25">
      <c r="A48" s="23" t="s">
        <v>41</v>
      </c>
      <c r="B48" s="23" t="s">
        <v>42</v>
      </c>
      <c r="C48" s="23" t="s">
        <v>43</v>
      </c>
      <c r="D48" s="23" t="s">
        <v>44</v>
      </c>
      <c r="E48" s="23" t="s">
        <v>57</v>
      </c>
      <c r="F48" s="23" t="s">
        <v>153</v>
      </c>
      <c r="G48" s="23" t="s">
        <v>154</v>
      </c>
      <c r="H48" s="23" t="s">
        <v>48</v>
      </c>
      <c r="I48" s="24">
        <v>2</v>
      </c>
      <c r="J48" s="24"/>
      <c r="K48" s="24"/>
      <c r="L48" s="24">
        <v>2</v>
      </c>
      <c r="N48" s="25"/>
    </row>
    <row r="49" spans="1:14" s="26" customFormat="1" x14ac:dyDescent="0.25">
      <c r="A49" s="23" t="s">
        <v>41</v>
      </c>
      <c r="B49" s="23" t="s">
        <v>42</v>
      </c>
      <c r="C49" s="23" t="s">
        <v>43</v>
      </c>
      <c r="D49" s="23" t="s">
        <v>44</v>
      </c>
      <c r="E49" s="23" t="s">
        <v>57</v>
      </c>
      <c r="F49" s="23" t="s">
        <v>109</v>
      </c>
      <c r="G49" s="23" t="s">
        <v>110</v>
      </c>
      <c r="H49" s="23" t="s">
        <v>48</v>
      </c>
      <c r="I49" s="24">
        <v>4</v>
      </c>
      <c r="J49" s="24"/>
      <c r="K49" s="24"/>
      <c r="L49" s="24">
        <v>4</v>
      </c>
      <c r="N49" s="25"/>
    </row>
    <row r="50" spans="1:14" s="26" customFormat="1" x14ac:dyDescent="0.25">
      <c r="A50" s="23" t="s">
        <v>41</v>
      </c>
      <c r="B50" s="23" t="s">
        <v>42</v>
      </c>
      <c r="C50" s="23" t="s">
        <v>43</v>
      </c>
      <c r="D50" s="23" t="s">
        <v>49</v>
      </c>
      <c r="E50" s="23" t="s">
        <v>60</v>
      </c>
      <c r="F50" s="23" t="s">
        <v>238</v>
      </c>
      <c r="G50" s="23" t="s">
        <v>239</v>
      </c>
      <c r="H50" s="23" t="s">
        <v>161</v>
      </c>
      <c r="I50" s="24">
        <v>3</v>
      </c>
      <c r="J50" s="24"/>
      <c r="K50" s="24"/>
      <c r="L50" s="24">
        <v>3</v>
      </c>
      <c r="N50" s="25"/>
    </row>
    <row r="51" spans="1:14" s="26" customFormat="1" x14ac:dyDescent="0.25">
      <c r="A51" s="23" t="s">
        <v>41</v>
      </c>
      <c r="B51" s="23" t="s">
        <v>42</v>
      </c>
      <c r="C51" s="23" t="s">
        <v>43</v>
      </c>
      <c r="D51" s="23" t="s">
        <v>49</v>
      </c>
      <c r="E51" s="23" t="s">
        <v>60</v>
      </c>
      <c r="F51" s="23" t="s">
        <v>61</v>
      </c>
      <c r="G51" s="23" t="s">
        <v>62</v>
      </c>
      <c r="H51" s="23" t="s">
        <v>53</v>
      </c>
      <c r="I51" s="24">
        <v>3</v>
      </c>
      <c r="J51" s="24"/>
      <c r="K51" s="24"/>
      <c r="L51" s="24">
        <v>3</v>
      </c>
      <c r="N51" s="25"/>
    </row>
    <row r="52" spans="1:14" s="26" customFormat="1" x14ac:dyDescent="0.25">
      <c r="A52" s="23" t="s">
        <v>41</v>
      </c>
      <c r="B52" s="23" t="s">
        <v>42</v>
      </c>
      <c r="C52" s="23" t="s">
        <v>43</v>
      </c>
      <c r="D52" s="23" t="s">
        <v>49</v>
      </c>
      <c r="E52" s="23" t="s">
        <v>60</v>
      </c>
      <c r="F52" s="23" t="s">
        <v>159</v>
      </c>
      <c r="G52" s="23" t="s">
        <v>160</v>
      </c>
      <c r="H52" s="23" t="s">
        <v>161</v>
      </c>
      <c r="I52" s="24">
        <v>2</v>
      </c>
      <c r="J52" s="24"/>
      <c r="K52" s="24"/>
      <c r="L52" s="24">
        <v>2</v>
      </c>
      <c r="N52" s="25"/>
    </row>
    <row r="53" spans="1:14" s="26" customFormat="1" x14ac:dyDescent="0.25">
      <c r="A53" s="23" t="s">
        <v>41</v>
      </c>
      <c r="B53" s="23" t="s">
        <v>42</v>
      </c>
      <c r="C53" s="23" t="s">
        <v>43</v>
      </c>
      <c r="D53" s="23" t="s">
        <v>49</v>
      </c>
      <c r="E53" s="23" t="s">
        <v>50</v>
      </c>
      <c r="F53" s="23" t="s">
        <v>162</v>
      </c>
      <c r="G53" s="23" t="s">
        <v>163</v>
      </c>
      <c r="H53" s="23" t="s">
        <v>164</v>
      </c>
      <c r="I53" s="24">
        <v>2</v>
      </c>
      <c r="J53" s="24"/>
      <c r="K53" s="24"/>
      <c r="L53" s="24">
        <v>2</v>
      </c>
      <c r="N53" s="25"/>
    </row>
    <row r="54" spans="1:14" s="26" customFormat="1" x14ac:dyDescent="0.25">
      <c r="A54" s="23" t="s">
        <v>41</v>
      </c>
      <c r="B54" s="23" t="s">
        <v>42</v>
      </c>
      <c r="C54" s="23" t="s">
        <v>43</v>
      </c>
      <c r="D54" s="23" t="s">
        <v>49</v>
      </c>
      <c r="E54" s="23" t="s">
        <v>50</v>
      </c>
      <c r="F54" s="23" t="s">
        <v>246</v>
      </c>
      <c r="G54" s="23" t="s">
        <v>247</v>
      </c>
      <c r="H54" s="23" t="s">
        <v>48</v>
      </c>
      <c r="I54" s="24">
        <v>3</v>
      </c>
      <c r="J54" s="24"/>
      <c r="K54" s="24"/>
      <c r="L54" s="24">
        <v>3</v>
      </c>
      <c r="N54" s="25"/>
    </row>
    <row r="55" spans="1:14" s="26" customFormat="1" x14ac:dyDescent="0.25">
      <c r="A55" s="23" t="s">
        <v>41</v>
      </c>
      <c r="B55" s="23" t="s">
        <v>42</v>
      </c>
      <c r="C55" s="23" t="s">
        <v>43</v>
      </c>
      <c r="D55" s="23" t="s">
        <v>49</v>
      </c>
      <c r="E55" s="23" t="s">
        <v>50</v>
      </c>
      <c r="F55" s="23" t="s">
        <v>248</v>
      </c>
      <c r="G55" s="23" t="s">
        <v>249</v>
      </c>
      <c r="H55" s="23" t="s">
        <v>161</v>
      </c>
      <c r="I55" s="24">
        <v>2</v>
      </c>
      <c r="J55" s="24"/>
      <c r="K55" s="24"/>
      <c r="L55" s="24">
        <v>2</v>
      </c>
      <c r="N55" s="25"/>
    </row>
    <row r="56" spans="1:14" s="26" customFormat="1" x14ac:dyDescent="0.25">
      <c r="A56" s="23" t="s">
        <v>41</v>
      </c>
      <c r="B56" s="23" t="s">
        <v>42</v>
      </c>
      <c r="C56" s="23" t="s">
        <v>43</v>
      </c>
      <c r="D56" s="23" t="s">
        <v>49</v>
      </c>
      <c r="E56" s="23" t="s">
        <v>50</v>
      </c>
      <c r="F56" s="23" t="s">
        <v>250</v>
      </c>
      <c r="G56" s="23" t="s">
        <v>251</v>
      </c>
      <c r="H56" s="23" t="s">
        <v>252</v>
      </c>
      <c r="I56" s="24">
        <v>3</v>
      </c>
      <c r="J56" s="24"/>
      <c r="K56" s="24"/>
      <c r="L56" s="24">
        <v>3</v>
      </c>
      <c r="N56" s="25"/>
    </row>
    <row r="57" spans="1:14" s="26" customFormat="1" x14ac:dyDescent="0.25">
      <c r="A57" s="23" t="s">
        <v>41</v>
      </c>
      <c r="B57" s="23" t="s">
        <v>42</v>
      </c>
      <c r="C57" s="23" t="s">
        <v>43</v>
      </c>
      <c r="D57" s="23" t="s">
        <v>49</v>
      </c>
      <c r="E57" s="23" t="s">
        <v>50</v>
      </c>
      <c r="F57" s="23" t="s">
        <v>165</v>
      </c>
      <c r="G57" s="23" t="s">
        <v>166</v>
      </c>
      <c r="H57" s="23" t="s">
        <v>53</v>
      </c>
      <c r="I57" s="24">
        <v>2</v>
      </c>
      <c r="J57" s="24"/>
      <c r="K57" s="24"/>
      <c r="L57" s="24">
        <v>2</v>
      </c>
      <c r="N57" s="25"/>
    </row>
    <row r="58" spans="1:14" s="26" customFormat="1" x14ac:dyDescent="0.25">
      <c r="A58" s="23" t="s">
        <v>41</v>
      </c>
      <c r="B58" s="23" t="s">
        <v>42</v>
      </c>
      <c r="C58" s="23" t="s">
        <v>43</v>
      </c>
      <c r="D58" s="23" t="s">
        <v>49</v>
      </c>
      <c r="E58" s="23" t="s">
        <v>50</v>
      </c>
      <c r="F58" s="23" t="s">
        <v>167</v>
      </c>
      <c r="G58" s="23" t="s">
        <v>168</v>
      </c>
      <c r="H58" s="23" t="s">
        <v>48</v>
      </c>
      <c r="I58" s="24">
        <v>5</v>
      </c>
      <c r="J58" s="24"/>
      <c r="K58" s="24"/>
      <c r="L58" s="24">
        <v>5</v>
      </c>
      <c r="N58" s="25"/>
    </row>
    <row r="59" spans="1:14" s="26" customFormat="1" x14ac:dyDescent="0.25">
      <c r="A59" s="23" t="s">
        <v>41</v>
      </c>
      <c r="B59" s="23" t="s">
        <v>42</v>
      </c>
      <c r="C59" s="23" t="s">
        <v>43</v>
      </c>
      <c r="D59" s="23" t="s">
        <v>44</v>
      </c>
      <c r="E59" s="23" t="s">
        <v>82</v>
      </c>
      <c r="F59" s="23" t="s">
        <v>173</v>
      </c>
      <c r="G59" s="23" t="s">
        <v>174</v>
      </c>
      <c r="H59" s="23" t="s">
        <v>48</v>
      </c>
      <c r="I59" s="24">
        <v>1</v>
      </c>
      <c r="J59" s="24"/>
      <c r="K59" s="24"/>
      <c r="L59" s="24">
        <v>1</v>
      </c>
      <c r="N59" s="25"/>
    </row>
    <row r="60" spans="1:14" s="26" customFormat="1" x14ac:dyDescent="0.25">
      <c r="A60" s="23" t="s">
        <v>41</v>
      </c>
      <c r="B60" s="23" t="s">
        <v>42</v>
      </c>
      <c r="C60" s="23" t="s">
        <v>43</v>
      </c>
      <c r="D60" s="23" t="s">
        <v>44</v>
      </c>
      <c r="E60" s="23" t="s">
        <v>82</v>
      </c>
      <c r="F60" s="23" t="s">
        <v>175</v>
      </c>
      <c r="G60" s="23" t="s">
        <v>176</v>
      </c>
      <c r="H60" s="23" t="s">
        <v>48</v>
      </c>
      <c r="I60" s="24">
        <v>1</v>
      </c>
      <c r="J60" s="24"/>
      <c r="K60" s="24"/>
      <c r="L60" s="24">
        <v>1</v>
      </c>
      <c r="N60" s="25"/>
    </row>
    <row r="61" spans="1:14" s="26" customFormat="1" x14ac:dyDescent="0.25">
      <c r="A61" s="23" t="s">
        <v>41</v>
      </c>
      <c r="B61" s="23" t="s">
        <v>42</v>
      </c>
      <c r="C61" s="23" t="s">
        <v>43</v>
      </c>
      <c r="D61" s="23" t="s">
        <v>44</v>
      </c>
      <c r="E61" s="23" t="s">
        <v>82</v>
      </c>
      <c r="F61" s="23" t="s">
        <v>179</v>
      </c>
      <c r="G61" s="23" t="s">
        <v>180</v>
      </c>
      <c r="H61" s="23" t="s">
        <v>48</v>
      </c>
      <c r="I61" s="24">
        <v>2</v>
      </c>
      <c r="J61" s="24"/>
      <c r="K61" s="24"/>
      <c r="L61" s="24">
        <v>2</v>
      </c>
      <c r="N61" s="25"/>
    </row>
    <row r="62" spans="1:14" s="26" customFormat="1" x14ac:dyDescent="0.25">
      <c r="A62" s="23" t="s">
        <v>41</v>
      </c>
      <c r="B62" s="23" t="s">
        <v>42</v>
      </c>
      <c r="C62" s="23" t="s">
        <v>43</v>
      </c>
      <c r="D62" s="23" t="s">
        <v>44</v>
      </c>
      <c r="E62" s="23" t="s">
        <v>82</v>
      </c>
      <c r="F62" s="23" t="s">
        <v>116</v>
      </c>
      <c r="G62" s="23" t="s">
        <v>117</v>
      </c>
      <c r="H62" s="23" t="s">
        <v>48</v>
      </c>
      <c r="I62" s="24">
        <v>2</v>
      </c>
      <c r="J62" s="24"/>
      <c r="K62" s="24"/>
      <c r="L62" s="24">
        <v>2</v>
      </c>
      <c r="N62" s="25"/>
    </row>
    <row r="63" spans="1:14" s="26" customFormat="1" x14ac:dyDescent="0.25">
      <c r="A63" s="23" t="s">
        <v>41</v>
      </c>
      <c r="B63" s="23" t="s">
        <v>42</v>
      </c>
      <c r="C63" s="23" t="s">
        <v>43</v>
      </c>
      <c r="D63" s="23" t="s">
        <v>44</v>
      </c>
      <c r="E63" s="23" t="s">
        <v>82</v>
      </c>
      <c r="F63" s="23" t="s">
        <v>185</v>
      </c>
      <c r="G63" s="23" t="s">
        <v>186</v>
      </c>
      <c r="H63" s="23" t="s">
        <v>48</v>
      </c>
      <c r="I63" s="24">
        <v>1</v>
      </c>
      <c r="J63" s="24"/>
      <c r="K63" s="24"/>
      <c r="L63" s="24">
        <v>1</v>
      </c>
      <c r="N63" s="25"/>
    </row>
    <row r="64" spans="1:14" s="26" customFormat="1" x14ac:dyDescent="0.25">
      <c r="A64" s="23" t="s">
        <v>41</v>
      </c>
      <c r="B64" s="23" t="s">
        <v>42</v>
      </c>
      <c r="C64" s="23" t="s">
        <v>43</v>
      </c>
      <c r="D64" s="23" t="s">
        <v>44</v>
      </c>
      <c r="E64" s="23" t="s">
        <v>82</v>
      </c>
      <c r="F64" s="23" t="s">
        <v>118</v>
      </c>
      <c r="G64" s="23" t="s">
        <v>119</v>
      </c>
      <c r="H64" s="23" t="s">
        <v>48</v>
      </c>
      <c r="I64" s="24">
        <v>2</v>
      </c>
      <c r="J64" s="24"/>
      <c r="K64" s="24"/>
      <c r="L64" s="24">
        <v>2</v>
      </c>
      <c r="N64" s="25"/>
    </row>
    <row r="65" spans="1:14" s="26" customFormat="1" x14ac:dyDescent="0.25">
      <c r="A65" s="23" t="s">
        <v>41</v>
      </c>
      <c r="B65" s="23" t="s">
        <v>42</v>
      </c>
      <c r="C65" s="23" t="s">
        <v>43</v>
      </c>
      <c r="D65" s="23" t="s">
        <v>44</v>
      </c>
      <c r="E65" s="23" t="s">
        <v>63</v>
      </c>
      <c r="F65" s="23" t="s">
        <v>120</v>
      </c>
      <c r="G65" s="23" t="s">
        <v>121</v>
      </c>
      <c r="H65" s="23" t="s">
        <v>48</v>
      </c>
      <c r="I65" s="24">
        <v>2</v>
      </c>
      <c r="J65" s="24"/>
      <c r="K65" s="24"/>
      <c r="L65" s="24">
        <v>2</v>
      </c>
      <c r="N65" s="25"/>
    </row>
    <row r="66" spans="1:14" s="26" customFormat="1" x14ac:dyDescent="0.25">
      <c r="A66" s="23" t="s">
        <v>41</v>
      </c>
      <c r="B66" s="23" t="s">
        <v>42</v>
      </c>
      <c r="C66" s="23" t="s">
        <v>43</v>
      </c>
      <c r="D66" s="23" t="s">
        <v>44</v>
      </c>
      <c r="E66" s="23" t="s">
        <v>63</v>
      </c>
      <c r="F66" s="23" t="s">
        <v>253</v>
      </c>
      <c r="G66" s="23" t="s">
        <v>254</v>
      </c>
      <c r="H66" s="23" t="s">
        <v>48</v>
      </c>
      <c r="I66" s="24">
        <v>3</v>
      </c>
      <c r="J66" s="24"/>
      <c r="K66" s="24"/>
      <c r="L66" s="24">
        <v>3</v>
      </c>
      <c r="N66" s="25"/>
    </row>
    <row r="67" spans="1:14" s="26" customFormat="1" x14ac:dyDescent="0.25">
      <c r="A67" s="23" t="s">
        <v>41</v>
      </c>
      <c r="B67" s="23" t="s">
        <v>42</v>
      </c>
      <c r="C67" s="23" t="s">
        <v>43</v>
      </c>
      <c r="D67" s="23" t="s">
        <v>44</v>
      </c>
      <c r="E67" s="23" t="s">
        <v>63</v>
      </c>
      <c r="F67" s="23" t="s">
        <v>255</v>
      </c>
      <c r="G67" s="23" t="s">
        <v>256</v>
      </c>
      <c r="H67" s="23" t="s">
        <v>161</v>
      </c>
      <c r="I67" s="24">
        <v>2</v>
      </c>
      <c r="J67" s="24"/>
      <c r="K67" s="24"/>
      <c r="L67" s="24">
        <v>2</v>
      </c>
      <c r="N67" s="25"/>
    </row>
    <row r="68" spans="1:14" s="26" customFormat="1" x14ac:dyDescent="0.25">
      <c r="A68" s="23" t="s">
        <v>41</v>
      </c>
      <c r="B68" s="23" t="s">
        <v>42</v>
      </c>
      <c r="C68" s="23" t="s">
        <v>43</v>
      </c>
      <c r="D68" s="23" t="s">
        <v>44</v>
      </c>
      <c r="E68" s="23" t="s">
        <v>54</v>
      </c>
      <c r="F68" s="23" t="s">
        <v>259</v>
      </c>
      <c r="G68" s="23" t="s">
        <v>260</v>
      </c>
      <c r="H68" s="23" t="s">
        <v>113</v>
      </c>
      <c r="I68" s="24">
        <v>1</v>
      </c>
      <c r="J68" s="24"/>
      <c r="K68" s="24"/>
      <c r="L68" s="24">
        <v>1</v>
      </c>
      <c r="N68" s="25"/>
    </row>
    <row r="69" spans="1:14" s="26" customFormat="1" x14ac:dyDescent="0.25">
      <c r="A69" s="23" t="s">
        <v>41</v>
      </c>
      <c r="B69" s="23" t="s">
        <v>42</v>
      </c>
      <c r="C69" s="23" t="s">
        <v>43</v>
      </c>
      <c r="D69" s="23" t="s">
        <v>44</v>
      </c>
      <c r="E69" s="23" t="s">
        <v>54</v>
      </c>
      <c r="F69" s="23" t="s">
        <v>66</v>
      </c>
      <c r="G69" s="23" t="s">
        <v>67</v>
      </c>
      <c r="H69" s="23" t="s">
        <v>48</v>
      </c>
      <c r="I69" s="24">
        <v>3</v>
      </c>
      <c r="J69" s="24"/>
      <c r="K69" s="24"/>
      <c r="L69" s="24">
        <v>3</v>
      </c>
      <c r="N69" s="25"/>
    </row>
    <row r="70" spans="1:14" s="26" customFormat="1" x14ac:dyDescent="0.25">
      <c r="A70" s="23" t="s">
        <v>41</v>
      </c>
      <c r="B70" s="23" t="s">
        <v>42</v>
      </c>
      <c r="C70" s="23" t="s">
        <v>43</v>
      </c>
      <c r="D70" s="23" t="s">
        <v>44</v>
      </c>
      <c r="E70" s="23" t="s">
        <v>54</v>
      </c>
      <c r="F70" s="23" t="s">
        <v>191</v>
      </c>
      <c r="G70" s="23" t="s">
        <v>192</v>
      </c>
      <c r="H70" s="23" t="s">
        <v>48</v>
      </c>
      <c r="I70" s="24">
        <v>1</v>
      </c>
      <c r="J70" s="24"/>
      <c r="K70" s="24"/>
      <c r="L70" s="24">
        <v>1</v>
      </c>
      <c r="N70" s="25"/>
    </row>
    <row r="71" spans="1:14" s="26" customFormat="1" x14ac:dyDescent="0.25">
      <c r="A71" s="23" t="s">
        <v>41</v>
      </c>
      <c r="B71" s="23" t="s">
        <v>42</v>
      </c>
      <c r="C71" s="23" t="s">
        <v>43</v>
      </c>
      <c r="D71" s="23" t="s">
        <v>44</v>
      </c>
      <c r="E71" s="23" t="s">
        <v>54</v>
      </c>
      <c r="F71" s="23" t="s">
        <v>265</v>
      </c>
      <c r="G71" s="23" t="s">
        <v>266</v>
      </c>
      <c r="H71" s="23" t="s">
        <v>48</v>
      </c>
      <c r="I71" s="24">
        <v>5</v>
      </c>
      <c r="J71" s="24"/>
      <c r="K71" s="24"/>
      <c r="L71" s="24">
        <v>5</v>
      </c>
      <c r="N71" s="25"/>
    </row>
    <row r="72" spans="1:14" s="26" customFormat="1" x14ac:dyDescent="0.25">
      <c r="A72" s="23" t="s">
        <v>41</v>
      </c>
      <c r="B72" s="23" t="s">
        <v>42</v>
      </c>
      <c r="C72" s="23" t="s">
        <v>43</v>
      </c>
      <c r="D72" s="23" t="s">
        <v>44</v>
      </c>
      <c r="E72" s="23" t="s">
        <v>54</v>
      </c>
      <c r="F72" s="23" t="s">
        <v>267</v>
      </c>
      <c r="G72" s="23" t="s">
        <v>268</v>
      </c>
      <c r="H72" s="23" t="s">
        <v>48</v>
      </c>
      <c r="I72" s="24">
        <v>3</v>
      </c>
      <c r="J72" s="24"/>
      <c r="K72" s="24"/>
      <c r="L72" s="24">
        <v>3</v>
      </c>
      <c r="N72" s="25"/>
    </row>
    <row r="73" spans="1:14" s="26" customFormat="1" x14ac:dyDescent="0.25">
      <c r="A73" s="23" t="s">
        <v>41</v>
      </c>
      <c r="B73" s="23" t="s">
        <v>42</v>
      </c>
      <c r="C73" s="23" t="s">
        <v>43</v>
      </c>
      <c r="D73" s="23" t="s">
        <v>44</v>
      </c>
      <c r="E73" s="23" t="s">
        <v>54</v>
      </c>
      <c r="F73" s="23" t="s">
        <v>197</v>
      </c>
      <c r="G73" s="23" t="s">
        <v>198</v>
      </c>
      <c r="H73" s="23" t="s">
        <v>199</v>
      </c>
      <c r="I73" s="24">
        <v>1</v>
      </c>
      <c r="J73" s="24"/>
      <c r="K73" s="24"/>
      <c r="L73" s="24">
        <v>1</v>
      </c>
      <c r="N73" s="25"/>
    </row>
    <row r="74" spans="1:14" s="26" customFormat="1" x14ac:dyDescent="0.25">
      <c r="A74" s="23" t="s">
        <v>41</v>
      </c>
      <c r="B74" s="23" t="s">
        <v>42</v>
      </c>
      <c r="C74" s="23" t="s">
        <v>43</v>
      </c>
      <c r="D74" s="23" t="s">
        <v>44</v>
      </c>
      <c r="E74" s="23" t="s">
        <v>72</v>
      </c>
      <c r="F74" s="23" t="s">
        <v>269</v>
      </c>
      <c r="G74" s="23" t="s">
        <v>270</v>
      </c>
      <c r="H74" s="23" t="s">
        <v>161</v>
      </c>
      <c r="I74" s="24">
        <v>2</v>
      </c>
      <c r="J74" s="24"/>
      <c r="K74" s="24"/>
      <c r="L74" s="24">
        <v>2</v>
      </c>
      <c r="N74" s="25"/>
    </row>
    <row r="75" spans="1:14" s="26" customFormat="1" x14ac:dyDescent="0.25">
      <c r="A75" s="23" t="s">
        <v>41</v>
      </c>
      <c r="B75" s="23" t="s">
        <v>42</v>
      </c>
      <c r="C75" s="23" t="s">
        <v>43</v>
      </c>
      <c r="D75" s="23" t="s">
        <v>44</v>
      </c>
      <c r="E75" s="23" t="s">
        <v>72</v>
      </c>
      <c r="F75" s="23" t="s">
        <v>271</v>
      </c>
      <c r="G75" s="23" t="s">
        <v>272</v>
      </c>
      <c r="H75" s="23" t="s">
        <v>48</v>
      </c>
      <c r="I75" s="24">
        <v>4</v>
      </c>
      <c r="J75" s="24"/>
      <c r="K75" s="24"/>
      <c r="L75" s="24">
        <v>4</v>
      </c>
      <c r="N75" s="25"/>
    </row>
    <row r="76" spans="1:14" s="26" customFormat="1" x14ac:dyDescent="0.25">
      <c r="A76" s="23" t="s">
        <v>41</v>
      </c>
      <c r="B76" s="23" t="s">
        <v>42</v>
      </c>
      <c r="C76" s="23" t="s">
        <v>43</v>
      </c>
      <c r="D76" s="23" t="s">
        <v>44</v>
      </c>
      <c r="E76" s="23" t="s">
        <v>100</v>
      </c>
      <c r="F76" s="23" t="s">
        <v>275</v>
      </c>
      <c r="G76" s="23" t="s">
        <v>276</v>
      </c>
      <c r="H76" s="23" t="s">
        <v>48</v>
      </c>
      <c r="I76" s="24">
        <v>1</v>
      </c>
      <c r="J76" s="24"/>
      <c r="K76" s="24"/>
      <c r="L76" s="24">
        <v>1</v>
      </c>
      <c r="N76" s="25"/>
    </row>
    <row r="77" spans="1:14" s="26" customFormat="1" x14ac:dyDescent="0.25">
      <c r="A77" s="23" t="s">
        <v>41</v>
      </c>
      <c r="B77" s="23" t="s">
        <v>42</v>
      </c>
      <c r="C77" s="23" t="s">
        <v>43</v>
      </c>
      <c r="D77" s="23" t="s">
        <v>44</v>
      </c>
      <c r="E77" s="23" t="s">
        <v>100</v>
      </c>
      <c r="F77" s="23" t="s">
        <v>277</v>
      </c>
      <c r="G77" s="23" t="s">
        <v>278</v>
      </c>
      <c r="H77" s="23" t="s">
        <v>161</v>
      </c>
      <c r="I77" s="24">
        <v>1</v>
      </c>
      <c r="J77" s="24"/>
      <c r="K77" s="24"/>
      <c r="L77" s="24">
        <v>1</v>
      </c>
      <c r="N77" s="25"/>
    </row>
    <row r="78" spans="1:14" s="26" customFormat="1" x14ac:dyDescent="0.25">
      <c r="A78" s="23" t="s">
        <v>41</v>
      </c>
      <c r="B78" s="23" t="s">
        <v>42</v>
      </c>
      <c r="C78" s="23" t="s">
        <v>43</v>
      </c>
      <c r="D78" s="23" t="s">
        <v>44</v>
      </c>
      <c r="E78" s="23" t="s">
        <v>100</v>
      </c>
      <c r="F78" s="23" t="s">
        <v>132</v>
      </c>
      <c r="G78" s="23" t="s">
        <v>133</v>
      </c>
      <c r="H78" s="23" t="s">
        <v>48</v>
      </c>
      <c r="I78" s="24">
        <v>2</v>
      </c>
      <c r="J78" s="24"/>
      <c r="K78" s="24"/>
      <c r="L78" s="24">
        <v>2</v>
      </c>
      <c r="N78" s="25"/>
    </row>
    <row r="79" spans="1:14" s="26" customFormat="1" x14ac:dyDescent="0.25">
      <c r="A79" s="23" t="s">
        <v>41</v>
      </c>
      <c r="B79" s="23" t="s">
        <v>42</v>
      </c>
      <c r="C79" s="23" t="s">
        <v>43</v>
      </c>
      <c r="D79" s="23" t="s">
        <v>44</v>
      </c>
      <c r="E79" s="23" t="s">
        <v>136</v>
      </c>
      <c r="F79" s="23" t="s">
        <v>208</v>
      </c>
      <c r="G79" s="23" t="s">
        <v>209</v>
      </c>
      <c r="H79" s="23" t="s">
        <v>48</v>
      </c>
      <c r="I79" s="24">
        <v>2</v>
      </c>
      <c r="J79" s="24"/>
      <c r="K79" s="24"/>
      <c r="L79" s="24">
        <v>2</v>
      </c>
      <c r="N79" s="25"/>
    </row>
    <row r="80" spans="1:14" s="26" customFormat="1" x14ac:dyDescent="0.25">
      <c r="A80" s="23" t="s">
        <v>41</v>
      </c>
      <c r="B80" s="23" t="s">
        <v>42</v>
      </c>
      <c r="C80" s="23" t="s">
        <v>43</v>
      </c>
      <c r="D80" s="23" t="s">
        <v>44</v>
      </c>
      <c r="E80" s="23" t="s">
        <v>77</v>
      </c>
      <c r="F80" s="23" t="s">
        <v>214</v>
      </c>
      <c r="G80" s="23" t="s">
        <v>215</v>
      </c>
      <c r="H80" s="23" t="s">
        <v>48</v>
      </c>
      <c r="I80" s="24">
        <v>1</v>
      </c>
      <c r="J80" s="24"/>
      <c r="K80" s="24"/>
      <c r="L80" s="24">
        <v>1</v>
      </c>
      <c r="N80" s="25"/>
    </row>
    <row r="81" spans="1:14" s="26" customFormat="1" x14ac:dyDescent="0.25">
      <c r="A81" s="23" t="s">
        <v>41</v>
      </c>
      <c r="B81" s="23" t="s">
        <v>42</v>
      </c>
      <c r="C81" s="23" t="s">
        <v>43</v>
      </c>
      <c r="D81" s="23" t="s">
        <v>44</v>
      </c>
      <c r="E81" s="23" t="s">
        <v>77</v>
      </c>
      <c r="F81" s="23" t="s">
        <v>139</v>
      </c>
      <c r="G81" s="23" t="s">
        <v>140</v>
      </c>
      <c r="H81" s="23" t="s">
        <v>48</v>
      </c>
      <c r="I81" s="24">
        <v>2</v>
      </c>
      <c r="J81" s="24"/>
      <c r="K81" s="24"/>
      <c r="L81" s="24">
        <v>2</v>
      </c>
      <c r="N81" s="25"/>
    </row>
    <row r="82" spans="1:14" s="26" customFormat="1" x14ac:dyDescent="0.25">
      <c r="A82" s="23" t="s">
        <v>41</v>
      </c>
      <c r="B82" s="23" t="s">
        <v>42</v>
      </c>
      <c r="C82" s="23" t="s">
        <v>43</v>
      </c>
      <c r="D82" s="23" t="s">
        <v>44</v>
      </c>
      <c r="E82" s="23" t="s">
        <v>77</v>
      </c>
      <c r="F82" s="23" t="s">
        <v>216</v>
      </c>
      <c r="G82" s="23" t="s">
        <v>217</v>
      </c>
      <c r="H82" s="23" t="s">
        <v>48</v>
      </c>
      <c r="I82" s="24">
        <v>1</v>
      </c>
      <c r="J82" s="24"/>
      <c r="K82" s="24"/>
      <c r="L82" s="24">
        <v>1</v>
      </c>
      <c r="N82" s="25"/>
    </row>
    <row r="83" spans="1:14" s="26" customFormat="1" x14ac:dyDescent="0.25">
      <c r="A83" s="23" t="s">
        <v>41</v>
      </c>
      <c r="B83" s="23" t="s">
        <v>42</v>
      </c>
      <c r="C83" s="23" t="s">
        <v>43</v>
      </c>
      <c r="D83" s="23" t="s">
        <v>44</v>
      </c>
      <c r="E83" s="23" t="s">
        <v>77</v>
      </c>
      <c r="F83" s="23" t="s">
        <v>218</v>
      </c>
      <c r="G83" s="23" t="s">
        <v>219</v>
      </c>
      <c r="H83" s="23" t="s">
        <v>48</v>
      </c>
      <c r="I83" s="24">
        <v>1</v>
      </c>
      <c r="J83" s="24"/>
      <c r="K83" s="24"/>
      <c r="L83" s="24">
        <v>1</v>
      </c>
      <c r="N83" s="25"/>
    </row>
    <row r="84" spans="1:14" s="26" customFormat="1" x14ac:dyDescent="0.25">
      <c r="A84" s="23" t="s">
        <v>41</v>
      </c>
      <c r="B84" s="23" t="s">
        <v>42</v>
      </c>
      <c r="C84" s="23" t="s">
        <v>43</v>
      </c>
      <c r="D84" s="23" t="s">
        <v>44</v>
      </c>
      <c r="E84" s="23" t="s">
        <v>77</v>
      </c>
      <c r="F84" s="23" t="s">
        <v>220</v>
      </c>
      <c r="G84" s="23" t="s">
        <v>221</v>
      </c>
      <c r="H84" s="23" t="s">
        <v>48</v>
      </c>
      <c r="I84" s="24">
        <v>1</v>
      </c>
      <c r="J84" s="24"/>
      <c r="K84" s="24"/>
      <c r="L84" s="24">
        <v>1</v>
      </c>
      <c r="N84" s="25"/>
    </row>
    <row r="85" spans="1:14" s="26" customFormat="1" x14ac:dyDescent="0.25">
      <c r="A85" s="23" t="s">
        <v>41</v>
      </c>
      <c r="B85" s="23" t="s">
        <v>42</v>
      </c>
      <c r="C85" s="23" t="s">
        <v>43</v>
      </c>
      <c r="D85" s="23" t="s">
        <v>44</v>
      </c>
      <c r="E85" s="23" t="s">
        <v>77</v>
      </c>
      <c r="F85" s="23" t="s">
        <v>143</v>
      </c>
      <c r="G85" s="23" t="s">
        <v>144</v>
      </c>
      <c r="H85" s="23" t="s">
        <v>48</v>
      </c>
      <c r="I85" s="24">
        <v>1</v>
      </c>
      <c r="J85" s="24"/>
      <c r="K85" s="24"/>
      <c r="L85" s="24">
        <v>1</v>
      </c>
      <c r="N85" s="25"/>
    </row>
    <row r="86" spans="1:14" s="26" customFormat="1" x14ac:dyDescent="0.25">
      <c r="A86" s="23" t="s">
        <v>41</v>
      </c>
      <c r="B86" s="23" t="s">
        <v>42</v>
      </c>
      <c r="C86" s="23" t="s">
        <v>43</v>
      </c>
      <c r="D86" s="23" t="s">
        <v>44</v>
      </c>
      <c r="E86" s="23" t="s">
        <v>77</v>
      </c>
      <c r="F86" s="23" t="s">
        <v>145</v>
      </c>
      <c r="G86" s="23" t="s">
        <v>146</v>
      </c>
      <c r="H86" s="23" t="s">
        <v>48</v>
      </c>
      <c r="I86" s="24">
        <v>1</v>
      </c>
      <c r="J86" s="24"/>
      <c r="K86" s="24"/>
      <c r="L86" s="24">
        <v>1</v>
      </c>
      <c r="N86" s="25"/>
    </row>
    <row r="87" spans="1:14" s="26" customFormat="1" x14ac:dyDescent="0.25">
      <c r="A87" s="23" t="s">
        <v>41</v>
      </c>
      <c r="B87" s="23" t="s">
        <v>42</v>
      </c>
      <c r="C87" s="23" t="s">
        <v>43</v>
      </c>
      <c r="D87" s="23" t="s">
        <v>44</v>
      </c>
      <c r="E87" s="23" t="s">
        <v>77</v>
      </c>
      <c r="F87" s="23" t="s">
        <v>222</v>
      </c>
      <c r="G87" s="23" t="s">
        <v>223</v>
      </c>
      <c r="H87" s="23" t="s">
        <v>48</v>
      </c>
      <c r="I87" s="24">
        <v>1</v>
      </c>
      <c r="J87" s="24"/>
      <c r="K87" s="24"/>
      <c r="L87" s="24">
        <v>1</v>
      </c>
      <c r="N87" s="25"/>
    </row>
    <row r="88" spans="1:14" s="26" customFormat="1" x14ac:dyDescent="0.25">
      <c r="A88" s="23" t="s">
        <v>41</v>
      </c>
      <c r="B88" s="23" t="s">
        <v>42</v>
      </c>
      <c r="C88" s="23" t="s">
        <v>43</v>
      </c>
      <c r="D88" s="23" t="s">
        <v>44</v>
      </c>
      <c r="E88" s="23" t="s">
        <v>77</v>
      </c>
      <c r="F88" s="23" t="s">
        <v>284</v>
      </c>
      <c r="G88" s="23" t="s">
        <v>285</v>
      </c>
      <c r="H88" s="23" t="s">
        <v>48</v>
      </c>
      <c r="I88" s="24">
        <v>4</v>
      </c>
      <c r="J88" s="24"/>
      <c r="K88" s="24"/>
      <c r="L88" s="24">
        <v>4</v>
      </c>
      <c r="N88" s="25"/>
    </row>
    <row r="89" spans="1:14" s="26" customFormat="1" x14ac:dyDescent="0.25">
      <c r="A89" s="23" t="s">
        <v>41</v>
      </c>
      <c r="B89" s="23" t="s">
        <v>42</v>
      </c>
      <c r="C89" s="23" t="s">
        <v>43</v>
      </c>
      <c r="D89" s="23" t="s">
        <v>44</v>
      </c>
      <c r="E89" s="23" t="s">
        <v>77</v>
      </c>
      <c r="F89" s="23" t="s">
        <v>83</v>
      </c>
      <c r="G89" s="23" t="s">
        <v>224</v>
      </c>
      <c r="H89" s="23" t="s">
        <v>48</v>
      </c>
      <c r="I89" s="24">
        <v>1</v>
      </c>
      <c r="J89" s="24"/>
      <c r="K89" s="24"/>
      <c r="L89" s="24">
        <v>1</v>
      </c>
      <c r="N89" s="25"/>
    </row>
    <row r="90" spans="1:14" s="26" customFormat="1" x14ac:dyDescent="0.25">
      <c r="A90" s="23" t="s">
        <v>41</v>
      </c>
      <c r="B90" s="23" t="s">
        <v>42</v>
      </c>
      <c r="C90" s="23" t="s">
        <v>43</v>
      </c>
      <c r="D90" s="23" t="s">
        <v>44</v>
      </c>
      <c r="E90" s="23" t="s">
        <v>77</v>
      </c>
      <c r="F90" s="23" t="s">
        <v>286</v>
      </c>
      <c r="G90" s="23" t="s">
        <v>287</v>
      </c>
      <c r="H90" s="23" t="s">
        <v>161</v>
      </c>
      <c r="I90" s="24">
        <v>1</v>
      </c>
      <c r="J90" s="24"/>
      <c r="K90" s="24"/>
      <c r="L90" s="24">
        <v>1</v>
      </c>
      <c r="N90" s="25"/>
    </row>
    <row r="91" spans="1:14" s="26" customFormat="1" x14ac:dyDescent="0.25">
      <c r="A91" s="23" t="s">
        <v>41</v>
      </c>
      <c r="B91" s="23" t="s">
        <v>42</v>
      </c>
      <c r="C91" s="23" t="s">
        <v>43</v>
      </c>
      <c r="D91" s="23" t="s">
        <v>44</v>
      </c>
      <c r="E91" s="23" t="s">
        <v>57</v>
      </c>
      <c r="F91" s="23" t="s">
        <v>288</v>
      </c>
      <c r="G91" s="23" t="s">
        <v>289</v>
      </c>
      <c r="H91" s="23" t="s">
        <v>48</v>
      </c>
      <c r="I91" s="24">
        <v>1</v>
      </c>
      <c r="J91" s="24"/>
      <c r="K91" s="24"/>
      <c r="L91" s="24">
        <v>1</v>
      </c>
      <c r="N91" s="25"/>
    </row>
    <row r="92" spans="1:14" s="26" customFormat="1" x14ac:dyDescent="0.25">
      <c r="A92" s="23" t="s">
        <v>41</v>
      </c>
      <c r="B92" s="23" t="s">
        <v>42</v>
      </c>
      <c r="C92" s="23" t="s">
        <v>43</v>
      </c>
      <c r="D92" s="23" t="s">
        <v>44</v>
      </c>
      <c r="E92" s="23" t="s">
        <v>57</v>
      </c>
      <c r="F92" s="23" t="s">
        <v>107</v>
      </c>
      <c r="G92" s="23" t="s">
        <v>108</v>
      </c>
      <c r="H92" s="23" t="s">
        <v>48</v>
      </c>
      <c r="I92" s="24">
        <v>3</v>
      </c>
      <c r="J92" s="24"/>
      <c r="K92" s="24"/>
      <c r="L92" s="24">
        <v>3</v>
      </c>
      <c r="N92" s="25"/>
    </row>
    <row r="93" spans="1:14" s="26" customFormat="1" x14ac:dyDescent="0.25">
      <c r="A93" s="23" t="s">
        <v>41</v>
      </c>
      <c r="B93" s="23" t="s">
        <v>42</v>
      </c>
      <c r="C93" s="23" t="s">
        <v>43</v>
      </c>
      <c r="D93" s="23" t="s">
        <v>44</v>
      </c>
      <c r="E93" s="23" t="s">
        <v>57</v>
      </c>
      <c r="F93" s="23" t="s">
        <v>155</v>
      </c>
      <c r="G93" s="23" t="s">
        <v>156</v>
      </c>
      <c r="H93" s="23" t="s">
        <v>48</v>
      </c>
      <c r="I93" s="24">
        <v>1</v>
      </c>
      <c r="J93" s="24"/>
      <c r="K93" s="24"/>
      <c r="L93" s="24">
        <v>1</v>
      </c>
      <c r="N93" s="25"/>
    </row>
    <row r="94" spans="1:14" s="26" customFormat="1" x14ac:dyDescent="0.25">
      <c r="A94" s="23" t="s">
        <v>41</v>
      </c>
      <c r="B94" s="23" t="s">
        <v>42</v>
      </c>
      <c r="C94" s="23" t="s">
        <v>43</v>
      </c>
      <c r="D94" s="23" t="s">
        <v>44</v>
      </c>
      <c r="E94" s="23" t="s">
        <v>57</v>
      </c>
      <c r="F94" s="23" t="s">
        <v>157</v>
      </c>
      <c r="G94" s="23" t="s">
        <v>158</v>
      </c>
      <c r="H94" s="23" t="s">
        <v>48</v>
      </c>
      <c r="I94" s="24">
        <v>1</v>
      </c>
      <c r="J94" s="24"/>
      <c r="K94" s="24"/>
      <c r="L94" s="24">
        <v>1</v>
      </c>
      <c r="N94" s="25"/>
    </row>
    <row r="95" spans="1:14" s="26" customFormat="1" x14ac:dyDescent="0.25">
      <c r="A95" s="23" t="s">
        <v>41</v>
      </c>
      <c r="B95" s="23" t="s">
        <v>42</v>
      </c>
      <c r="C95" s="23" t="s">
        <v>43</v>
      </c>
      <c r="D95" s="23" t="s">
        <v>44</v>
      </c>
      <c r="E95" s="23" t="s">
        <v>57</v>
      </c>
      <c r="F95" s="23" t="s">
        <v>233</v>
      </c>
      <c r="G95" s="23" t="s">
        <v>234</v>
      </c>
      <c r="H95" s="23" t="s">
        <v>48</v>
      </c>
      <c r="I95" s="24">
        <v>1</v>
      </c>
      <c r="J95" s="24"/>
      <c r="K95" s="24"/>
      <c r="L95" s="24">
        <v>1</v>
      </c>
      <c r="N95" s="25"/>
    </row>
    <row r="96" spans="1:14" s="26" customFormat="1" x14ac:dyDescent="0.25">
      <c r="A96" s="23" t="s">
        <v>41</v>
      </c>
      <c r="B96" s="23" t="s">
        <v>42</v>
      </c>
      <c r="C96" s="23" t="s">
        <v>43</v>
      </c>
      <c r="D96" s="23" t="s">
        <v>49</v>
      </c>
      <c r="E96" s="23" t="s">
        <v>290</v>
      </c>
      <c r="F96" s="23" t="s">
        <v>291</v>
      </c>
      <c r="G96" s="23" t="s">
        <v>292</v>
      </c>
      <c r="H96" s="23" t="s">
        <v>113</v>
      </c>
      <c r="I96" s="24">
        <v>1</v>
      </c>
      <c r="J96" s="24"/>
      <c r="K96" s="24"/>
      <c r="L96" s="24">
        <v>1</v>
      </c>
      <c r="N96" s="25"/>
    </row>
    <row r="97" spans="1:14" s="26" customFormat="1" x14ac:dyDescent="0.25">
      <c r="A97" s="23" t="s">
        <v>41</v>
      </c>
      <c r="B97" s="23" t="s">
        <v>42</v>
      </c>
      <c r="C97" s="23" t="s">
        <v>43</v>
      </c>
      <c r="D97" s="23" t="s">
        <v>49</v>
      </c>
      <c r="E97" s="23" t="s">
        <v>60</v>
      </c>
      <c r="F97" s="23" t="s">
        <v>293</v>
      </c>
      <c r="G97" s="23" t="s">
        <v>294</v>
      </c>
      <c r="H97" s="23" t="s">
        <v>161</v>
      </c>
      <c r="I97" s="24">
        <v>1</v>
      </c>
      <c r="J97" s="24"/>
      <c r="K97" s="24"/>
      <c r="L97" s="24">
        <v>1</v>
      </c>
      <c r="N97" s="25"/>
    </row>
    <row r="98" spans="1:14" s="26" customFormat="1" x14ac:dyDescent="0.25">
      <c r="A98" s="23" t="s">
        <v>41</v>
      </c>
      <c r="B98" s="23" t="s">
        <v>42</v>
      </c>
      <c r="C98" s="23" t="s">
        <v>43</v>
      </c>
      <c r="D98" s="23" t="s">
        <v>49</v>
      </c>
      <c r="E98" s="23" t="s">
        <v>60</v>
      </c>
      <c r="F98" s="23" t="s">
        <v>295</v>
      </c>
      <c r="G98" s="23" t="s">
        <v>296</v>
      </c>
      <c r="H98" s="23" t="s">
        <v>252</v>
      </c>
      <c r="I98" s="24">
        <v>1</v>
      </c>
      <c r="J98" s="24"/>
      <c r="K98" s="24"/>
      <c r="L98" s="24">
        <v>1</v>
      </c>
      <c r="N98" s="25"/>
    </row>
    <row r="99" spans="1:14" s="26" customFormat="1" x14ac:dyDescent="0.25">
      <c r="A99" s="23" t="s">
        <v>41</v>
      </c>
      <c r="B99" s="23" t="s">
        <v>42</v>
      </c>
      <c r="C99" s="23" t="s">
        <v>43</v>
      </c>
      <c r="D99" s="23" t="s">
        <v>49</v>
      </c>
      <c r="E99" s="23" t="s">
        <v>60</v>
      </c>
      <c r="F99" s="23" t="s">
        <v>297</v>
      </c>
      <c r="G99" s="23" t="s">
        <v>298</v>
      </c>
      <c r="H99" s="23" t="s">
        <v>161</v>
      </c>
      <c r="I99" s="24">
        <v>1</v>
      </c>
      <c r="J99" s="24"/>
      <c r="K99" s="24"/>
      <c r="L99" s="24">
        <v>1</v>
      </c>
      <c r="N99" s="25"/>
    </row>
    <row r="100" spans="1:14" s="26" customFormat="1" x14ac:dyDescent="0.25">
      <c r="A100" s="23" t="s">
        <v>41</v>
      </c>
      <c r="B100" s="23" t="s">
        <v>42</v>
      </c>
      <c r="C100" s="23" t="s">
        <v>43</v>
      </c>
      <c r="D100" s="23" t="s">
        <v>49</v>
      </c>
      <c r="E100" s="23" t="s">
        <v>60</v>
      </c>
      <c r="F100" s="23" t="s">
        <v>299</v>
      </c>
      <c r="G100" s="23" t="s">
        <v>300</v>
      </c>
      <c r="H100" s="23" t="s">
        <v>161</v>
      </c>
      <c r="I100" s="24">
        <v>1</v>
      </c>
      <c r="J100" s="24"/>
      <c r="K100" s="24"/>
      <c r="L100" s="24">
        <v>1</v>
      </c>
      <c r="N100" s="25"/>
    </row>
    <row r="101" spans="1:14" s="26" customFormat="1" x14ac:dyDescent="0.25">
      <c r="A101" s="23" t="s">
        <v>41</v>
      </c>
      <c r="B101" s="23" t="s">
        <v>42</v>
      </c>
      <c r="C101" s="23" t="s">
        <v>43</v>
      </c>
      <c r="D101" s="23" t="s">
        <v>49</v>
      </c>
      <c r="E101" s="23" t="s">
        <v>60</v>
      </c>
      <c r="F101" s="23" t="s">
        <v>301</v>
      </c>
      <c r="G101" s="23" t="s">
        <v>302</v>
      </c>
      <c r="H101" s="23" t="s">
        <v>161</v>
      </c>
      <c r="I101" s="24">
        <v>1</v>
      </c>
      <c r="J101" s="24"/>
      <c r="K101" s="24"/>
      <c r="L101" s="24">
        <v>1</v>
      </c>
      <c r="N101" s="25"/>
    </row>
    <row r="102" spans="1:14" s="26" customFormat="1" x14ac:dyDescent="0.25">
      <c r="A102" s="23" t="s">
        <v>41</v>
      </c>
      <c r="B102" s="23" t="s">
        <v>42</v>
      </c>
      <c r="C102" s="23" t="s">
        <v>43</v>
      </c>
      <c r="D102" s="23" t="s">
        <v>49</v>
      </c>
      <c r="E102" s="23" t="s">
        <v>60</v>
      </c>
      <c r="F102" s="23" t="s">
        <v>303</v>
      </c>
      <c r="G102" s="23" t="s">
        <v>304</v>
      </c>
      <c r="H102" s="23" t="s">
        <v>48</v>
      </c>
      <c r="I102" s="24">
        <v>1</v>
      </c>
      <c r="J102" s="24"/>
      <c r="K102" s="24"/>
      <c r="L102" s="24">
        <v>1</v>
      </c>
      <c r="N102" s="25"/>
    </row>
    <row r="103" spans="1:14" s="26" customFormat="1" x14ac:dyDescent="0.25">
      <c r="A103" s="23" t="s">
        <v>41</v>
      </c>
      <c r="B103" s="23" t="s">
        <v>42</v>
      </c>
      <c r="C103" s="23" t="s">
        <v>43</v>
      </c>
      <c r="D103" s="23" t="s">
        <v>49</v>
      </c>
      <c r="E103" s="23" t="s">
        <v>60</v>
      </c>
      <c r="F103" s="23" t="s">
        <v>305</v>
      </c>
      <c r="G103" s="23" t="s">
        <v>306</v>
      </c>
      <c r="H103" s="23" t="s">
        <v>48</v>
      </c>
      <c r="I103" s="24">
        <v>1</v>
      </c>
      <c r="J103" s="24"/>
      <c r="K103" s="24"/>
      <c r="L103" s="24">
        <v>1</v>
      </c>
      <c r="N103" s="25"/>
    </row>
    <row r="104" spans="1:14" s="26" customFormat="1" x14ac:dyDescent="0.25">
      <c r="A104" s="23" t="s">
        <v>41</v>
      </c>
      <c r="B104" s="23" t="s">
        <v>42</v>
      </c>
      <c r="C104" s="23" t="s">
        <v>43</v>
      </c>
      <c r="D104" s="23" t="s">
        <v>49</v>
      </c>
      <c r="E104" s="23" t="s">
        <v>60</v>
      </c>
      <c r="F104" s="23" t="s">
        <v>240</v>
      </c>
      <c r="G104" s="23" t="s">
        <v>241</v>
      </c>
      <c r="H104" s="23" t="s">
        <v>48</v>
      </c>
      <c r="I104" s="24">
        <v>2</v>
      </c>
      <c r="J104" s="24"/>
      <c r="K104" s="24"/>
      <c r="L104" s="24">
        <v>2</v>
      </c>
      <c r="N104" s="25"/>
    </row>
    <row r="105" spans="1:14" s="26" customFormat="1" x14ac:dyDescent="0.25">
      <c r="A105" s="23" t="s">
        <v>41</v>
      </c>
      <c r="B105" s="23" t="s">
        <v>42</v>
      </c>
      <c r="C105" s="23" t="s">
        <v>43</v>
      </c>
      <c r="D105" s="23" t="s">
        <v>49</v>
      </c>
      <c r="E105" s="23" t="s">
        <v>60</v>
      </c>
      <c r="F105" s="23" t="s">
        <v>307</v>
      </c>
      <c r="G105" s="23" t="s">
        <v>308</v>
      </c>
      <c r="H105" s="23" t="s">
        <v>161</v>
      </c>
      <c r="I105" s="24">
        <v>1</v>
      </c>
      <c r="J105" s="24"/>
      <c r="K105" s="24"/>
      <c r="L105" s="24">
        <v>1</v>
      </c>
      <c r="N105" s="25"/>
    </row>
    <row r="106" spans="1:14" s="26" customFormat="1" x14ac:dyDescent="0.25">
      <c r="A106" s="23" t="s">
        <v>41</v>
      </c>
      <c r="B106" s="23" t="s">
        <v>42</v>
      </c>
      <c r="C106" s="23" t="s">
        <v>43</v>
      </c>
      <c r="D106" s="23" t="s">
        <v>49</v>
      </c>
      <c r="E106" s="23" t="s">
        <v>60</v>
      </c>
      <c r="F106" s="23" t="s">
        <v>242</v>
      </c>
      <c r="G106" s="23" t="s">
        <v>243</v>
      </c>
      <c r="H106" s="23" t="s">
        <v>48</v>
      </c>
      <c r="I106" s="24">
        <v>3</v>
      </c>
      <c r="J106" s="24"/>
      <c r="K106" s="24"/>
      <c r="L106" s="24">
        <v>3</v>
      </c>
      <c r="N106" s="25"/>
    </row>
    <row r="107" spans="1:14" s="26" customFormat="1" x14ac:dyDescent="0.25">
      <c r="A107" s="23" t="s">
        <v>41</v>
      </c>
      <c r="B107" s="23" t="s">
        <v>42</v>
      </c>
      <c r="C107" s="23" t="s">
        <v>43</v>
      </c>
      <c r="D107" s="23" t="s">
        <v>49</v>
      </c>
      <c r="E107" s="23" t="s">
        <v>60</v>
      </c>
      <c r="F107" s="23" t="s">
        <v>309</v>
      </c>
      <c r="G107" s="23" t="s">
        <v>310</v>
      </c>
      <c r="H107" s="23" t="s">
        <v>48</v>
      </c>
      <c r="I107" s="24">
        <v>3</v>
      </c>
      <c r="J107" s="24"/>
      <c r="K107" s="24"/>
      <c r="L107" s="24">
        <v>3</v>
      </c>
      <c r="N107" s="25"/>
    </row>
    <row r="108" spans="1:14" s="26" customFormat="1" x14ac:dyDescent="0.25">
      <c r="A108" s="23" t="s">
        <v>41</v>
      </c>
      <c r="B108" s="23" t="s">
        <v>42</v>
      </c>
      <c r="C108" s="23" t="s">
        <v>43</v>
      </c>
      <c r="D108" s="23" t="s">
        <v>49</v>
      </c>
      <c r="E108" s="23" t="s">
        <v>50</v>
      </c>
      <c r="F108" s="23" t="s">
        <v>244</v>
      </c>
      <c r="G108" s="23" t="s">
        <v>245</v>
      </c>
      <c r="H108" s="23" t="s">
        <v>53</v>
      </c>
      <c r="I108" s="24">
        <v>1</v>
      </c>
      <c r="J108" s="24"/>
      <c r="K108" s="24"/>
      <c r="L108" s="24">
        <v>1</v>
      </c>
      <c r="N108" s="25"/>
    </row>
  </sheetData>
  <mergeCells count="9">
    <mergeCell ref="A1:L1"/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5"/>
  <sheetViews>
    <sheetView workbookViewId="0">
      <pane ySplit="2" topLeftCell="A3" activePane="bottomLeft" state="frozen"/>
      <selection pane="bottomLeft" activeCell="A116" sqref="A116"/>
    </sheetView>
  </sheetViews>
  <sheetFormatPr defaultRowHeight="15" x14ac:dyDescent="0.25"/>
  <cols>
    <col min="1" max="1" width="14.28515625" bestFit="1" customWidth="1"/>
    <col min="2" max="2" width="10.85546875" bestFit="1" customWidth="1"/>
    <col min="3" max="3" width="9.5703125" bestFit="1" customWidth="1"/>
    <col min="4" max="4" width="13.7109375" bestFit="1" customWidth="1"/>
    <col min="5" max="5" width="4.5703125" bestFit="1" customWidth="1"/>
    <col min="6" max="6" width="5.85546875" bestFit="1" customWidth="1"/>
    <col min="7" max="7" width="14.140625" bestFit="1" customWidth="1"/>
    <col min="8" max="8" width="8.140625" bestFit="1" customWidth="1"/>
    <col min="9" max="9" width="7.42578125" bestFit="1" customWidth="1"/>
    <col min="10" max="10" width="5.85546875" bestFit="1" customWidth="1"/>
    <col min="11" max="11" width="7.140625" bestFit="1" customWidth="1"/>
    <col min="12" max="12" width="11.85546875" customWidth="1"/>
    <col min="13" max="13" width="9" bestFit="1" customWidth="1"/>
    <col min="14" max="14" width="12.85546875" bestFit="1" customWidth="1"/>
    <col min="15" max="15" width="21.42578125" bestFit="1" customWidth="1"/>
  </cols>
  <sheetData>
    <row r="1" spans="1:15" s="26" customFormat="1" ht="20.25" customHeight="1" x14ac:dyDescent="0.25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6" t="s">
        <v>37</v>
      </c>
      <c r="O1" s="66"/>
    </row>
    <row r="2" spans="1:15" ht="36" x14ac:dyDescent="0.25">
      <c r="A2" s="3" t="s">
        <v>15</v>
      </c>
      <c r="B2" s="3" t="s">
        <v>16</v>
      </c>
      <c r="C2" s="4" t="s">
        <v>12</v>
      </c>
      <c r="D2" s="4" t="s">
        <v>14</v>
      </c>
      <c r="E2" s="4" t="s">
        <v>13</v>
      </c>
      <c r="F2" s="4" t="s">
        <v>11</v>
      </c>
      <c r="G2" s="4" t="s">
        <v>5</v>
      </c>
      <c r="H2" s="4" t="s">
        <v>18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20</v>
      </c>
      <c r="N2" s="5" t="s">
        <v>10</v>
      </c>
      <c r="O2" s="37" t="s">
        <v>38</v>
      </c>
    </row>
    <row r="3" spans="1:15" x14ac:dyDescent="0.25">
      <c r="A3" s="56">
        <v>40909</v>
      </c>
      <c r="B3" s="1" t="s">
        <v>41</v>
      </c>
      <c r="C3" s="2" t="s">
        <v>42</v>
      </c>
      <c r="D3" s="2" t="s">
        <v>43</v>
      </c>
      <c r="E3" s="2" t="s">
        <v>44</v>
      </c>
      <c r="F3" s="2" t="s">
        <v>45</v>
      </c>
      <c r="G3" s="2" t="s">
        <v>46</v>
      </c>
      <c r="H3" s="2" t="s">
        <v>47</v>
      </c>
      <c r="I3" s="2" t="s">
        <v>48</v>
      </c>
      <c r="J3" s="6">
        <v>1</v>
      </c>
      <c r="K3" s="6">
        <v>17</v>
      </c>
      <c r="L3" s="35">
        <v>4568.6400000000003</v>
      </c>
      <c r="M3" s="35">
        <v>4249.01</v>
      </c>
      <c r="N3" s="55">
        <f>IFERROR(VLOOKUP(H3,'Шаг 2 Акция (Кол-во SKU из MML)'!$G$4:$L$108,VLOOKUP(A3,'Шаг 2 Акция (Кол-во SKU из MML)'!$N$5:$O$108,2,0),0),0)</f>
        <v>11</v>
      </c>
      <c r="O3" s="39" t="str">
        <f>IF((L3&lt;0)*OR(M3&lt;0),"Удалить стоку!",IF(K3&lt;3,"Количество SKU меньше 3",IF(N3&lt;1,"Нет коробок из MML","")))</f>
        <v/>
      </c>
    </row>
    <row r="4" spans="1:15" x14ac:dyDescent="0.25">
      <c r="A4" s="56">
        <v>40909</v>
      </c>
      <c r="B4" s="1" t="s">
        <v>41</v>
      </c>
      <c r="C4" s="2" t="s">
        <v>42</v>
      </c>
      <c r="D4" s="2" t="s">
        <v>43</v>
      </c>
      <c r="E4" s="2" t="s">
        <v>49</v>
      </c>
      <c r="F4" s="2" t="s">
        <v>50</v>
      </c>
      <c r="G4" s="2" t="s">
        <v>51</v>
      </c>
      <c r="H4" s="2" t="s">
        <v>52</v>
      </c>
      <c r="I4" s="2" t="s">
        <v>53</v>
      </c>
      <c r="J4" s="6">
        <v>1</v>
      </c>
      <c r="K4" s="6">
        <v>17</v>
      </c>
      <c r="L4" s="35">
        <v>8021.52</v>
      </c>
      <c r="M4" s="35">
        <v>8209.66</v>
      </c>
      <c r="N4" s="55">
        <f>IFERROR(VLOOKUP(H4,'Шаг 2 Акция (Кол-во SKU из MML)'!$G$4:$L$108,VLOOKUP(A4,'Шаг 2 Акция (Кол-во SKU из MML)'!$N$5:$O$108,2,0),0),0)</f>
        <v>9</v>
      </c>
      <c r="O4" s="39" t="str">
        <f>IF((L4&lt;0)*OR(M4&lt;0),"Удалить стоку!",IF(K4&lt;3,"Количество SKU меньше 3",IF(N4&lt;1,"Нет коробок из MML","")))</f>
        <v/>
      </c>
    </row>
    <row r="5" spans="1:15" x14ac:dyDescent="0.25">
      <c r="A5" s="56">
        <v>40909</v>
      </c>
      <c r="B5" s="2" t="s">
        <v>41</v>
      </c>
      <c r="C5" s="2" t="s">
        <v>42</v>
      </c>
      <c r="D5" s="2" t="s">
        <v>43</v>
      </c>
      <c r="E5" s="2" t="s">
        <v>44</v>
      </c>
      <c r="F5" s="2" t="s">
        <v>54</v>
      </c>
      <c r="G5" s="2" t="s">
        <v>55</v>
      </c>
      <c r="H5" s="2" t="s">
        <v>56</v>
      </c>
      <c r="I5" s="2" t="s">
        <v>48</v>
      </c>
      <c r="J5" s="6">
        <v>1</v>
      </c>
      <c r="K5" s="24">
        <v>14</v>
      </c>
      <c r="L5" s="35">
        <v>9159.32</v>
      </c>
      <c r="M5" s="35">
        <v>9434.08</v>
      </c>
      <c r="N5" s="55">
        <f>IFERROR(VLOOKUP(H5,'Шаг 2 Акция (Кол-во SKU из MML)'!$G$4:$L$108,VLOOKUP(A5,'Шаг 2 Акция (Кол-во SKU из MML)'!$N$5:$O$108,2,0),0),0)</f>
        <v>9</v>
      </c>
      <c r="O5" s="39" t="str">
        <f t="shared" ref="O5:O68" si="0">IF((L5&lt;0)*OR(M5&lt;0),"Удалить стоку!",IF(K5&lt;3,"Количество SKU меньше 3",IF(N5&lt;1,"Нет коробок из MML","")))</f>
        <v/>
      </c>
    </row>
    <row r="6" spans="1:15" x14ac:dyDescent="0.25">
      <c r="A6" s="56">
        <v>40909</v>
      </c>
      <c r="B6" s="1" t="s">
        <v>41</v>
      </c>
      <c r="C6" s="2" t="s">
        <v>42</v>
      </c>
      <c r="D6" s="2" t="s">
        <v>43</v>
      </c>
      <c r="E6" s="2" t="s">
        <v>44</v>
      </c>
      <c r="F6" s="2" t="s">
        <v>57</v>
      </c>
      <c r="G6" s="2" t="s">
        <v>58</v>
      </c>
      <c r="H6" s="2" t="s">
        <v>59</v>
      </c>
      <c r="I6" s="2" t="s">
        <v>48</v>
      </c>
      <c r="J6" s="6">
        <v>1</v>
      </c>
      <c r="K6" s="24">
        <v>8</v>
      </c>
      <c r="L6" s="35">
        <v>1026.4100000000001</v>
      </c>
      <c r="M6" s="35">
        <v>1057.23</v>
      </c>
      <c r="N6" s="55">
        <f>IFERROR(VLOOKUP(H6,'Шаг 2 Акция (Кол-во SKU из MML)'!$G$4:$L$108,VLOOKUP(A6,'Шаг 2 Акция (Кол-во SKU из MML)'!$N$5:$O$108,2,0),0),0)</f>
        <v>4</v>
      </c>
      <c r="O6" s="39" t="str">
        <f t="shared" si="0"/>
        <v/>
      </c>
    </row>
    <row r="7" spans="1:15" x14ac:dyDescent="0.25">
      <c r="A7" s="56">
        <v>40909</v>
      </c>
      <c r="B7" s="29" t="s">
        <v>41</v>
      </c>
      <c r="C7" s="30" t="s">
        <v>42</v>
      </c>
      <c r="D7" s="30" t="s">
        <v>43</v>
      </c>
      <c r="E7" s="30" t="s">
        <v>49</v>
      </c>
      <c r="F7" s="30" t="s">
        <v>60</v>
      </c>
      <c r="G7" s="30" t="s">
        <v>61</v>
      </c>
      <c r="H7" s="30" t="s">
        <v>62</v>
      </c>
      <c r="I7" s="30" t="s">
        <v>53</v>
      </c>
      <c r="J7" s="31">
        <v>1</v>
      </c>
      <c r="K7" s="31">
        <v>9</v>
      </c>
      <c r="L7" s="36">
        <v>754.24</v>
      </c>
      <c r="M7" s="36">
        <v>776.87</v>
      </c>
      <c r="N7" s="55">
        <f>IFERROR(VLOOKUP(H7,'Шаг 2 Акция (Кол-во SKU из MML)'!$G$4:$L$108,VLOOKUP(A7,'Шаг 2 Акция (Кол-во SKU из MML)'!$N$5:$O$108,2,0),0),0)</f>
        <v>3</v>
      </c>
      <c r="O7" s="39" t="str">
        <f t="shared" si="0"/>
        <v/>
      </c>
    </row>
    <row r="8" spans="1:15" x14ac:dyDescent="0.25">
      <c r="A8" s="56">
        <v>40909</v>
      </c>
      <c r="B8" s="29" t="s">
        <v>41</v>
      </c>
      <c r="C8" s="30" t="s">
        <v>42</v>
      </c>
      <c r="D8" s="30" t="s">
        <v>43</v>
      </c>
      <c r="E8" s="30" t="s">
        <v>44</v>
      </c>
      <c r="F8" s="30" t="s">
        <v>63</v>
      </c>
      <c r="G8" s="30" t="s">
        <v>64</v>
      </c>
      <c r="H8" s="30" t="s">
        <v>65</v>
      </c>
      <c r="I8" s="30" t="s">
        <v>48</v>
      </c>
      <c r="J8" s="31">
        <v>1</v>
      </c>
      <c r="K8" s="31">
        <v>10</v>
      </c>
      <c r="L8" s="36">
        <v>3077.12</v>
      </c>
      <c r="M8" s="36">
        <v>3169.41</v>
      </c>
      <c r="N8" s="55">
        <f>IFERROR(VLOOKUP(H8,'Шаг 2 Акция (Кол-во SKU из MML)'!$G$4:$L$108,VLOOKUP(A8,'Шаг 2 Акция (Кол-во SKU из MML)'!$N$5:$O$108,2,0),0),0)</f>
        <v>6</v>
      </c>
      <c r="O8" s="39" t="str">
        <f t="shared" si="0"/>
        <v/>
      </c>
    </row>
    <row r="9" spans="1:15" x14ac:dyDescent="0.25">
      <c r="A9" s="56">
        <v>40909</v>
      </c>
      <c r="B9" s="30" t="s">
        <v>41</v>
      </c>
      <c r="C9" s="30" t="s">
        <v>42</v>
      </c>
      <c r="D9" s="30" t="s">
        <v>43</v>
      </c>
      <c r="E9" s="30" t="s">
        <v>44</v>
      </c>
      <c r="F9" s="30" t="s">
        <v>54</v>
      </c>
      <c r="G9" s="30" t="s">
        <v>66</v>
      </c>
      <c r="H9" s="30" t="s">
        <v>67</v>
      </c>
      <c r="I9" s="30" t="s">
        <v>48</v>
      </c>
      <c r="J9" s="31">
        <v>1</v>
      </c>
      <c r="K9" s="31">
        <v>8</v>
      </c>
      <c r="L9" s="36">
        <v>2575.42</v>
      </c>
      <c r="M9" s="36">
        <v>2652.77</v>
      </c>
      <c r="N9" s="55">
        <f>IFERROR(VLOOKUP(H9,'Шаг 2 Акция (Кол-во SKU из MML)'!$G$4:$L$108,VLOOKUP(A9,'Шаг 2 Акция (Кол-во SKU из MML)'!$N$5:$O$108,2,0),0),0)</f>
        <v>3</v>
      </c>
      <c r="O9" s="39" t="str">
        <f t="shared" si="0"/>
        <v/>
      </c>
    </row>
    <row r="10" spans="1:15" x14ac:dyDescent="0.25">
      <c r="A10" s="56">
        <v>40909</v>
      </c>
      <c r="B10" s="29" t="s">
        <v>41</v>
      </c>
      <c r="C10" s="30" t="s">
        <v>42</v>
      </c>
      <c r="D10" s="30" t="s">
        <v>43</v>
      </c>
      <c r="E10" s="30" t="s">
        <v>44</v>
      </c>
      <c r="F10" s="30" t="s">
        <v>54</v>
      </c>
      <c r="G10" s="30" t="s">
        <v>68</v>
      </c>
      <c r="H10" s="30" t="s">
        <v>69</v>
      </c>
      <c r="I10" s="30" t="s">
        <v>53</v>
      </c>
      <c r="J10" s="31">
        <v>1</v>
      </c>
      <c r="K10" s="31">
        <v>8</v>
      </c>
      <c r="L10" s="36">
        <v>3907.63</v>
      </c>
      <c r="M10" s="36">
        <v>4065.17</v>
      </c>
      <c r="N10" s="55">
        <f>IFERROR(VLOOKUP(H10,'Шаг 2 Акция (Кол-во SKU из MML)'!$G$4:$L$108,VLOOKUP(A10,'Шаг 2 Акция (Кол-во SKU из MML)'!$N$5:$O$108,2,0),0),0)</f>
        <v>5</v>
      </c>
      <c r="O10" s="39" t="str">
        <f t="shared" si="0"/>
        <v/>
      </c>
    </row>
    <row r="11" spans="1:15" x14ac:dyDescent="0.25">
      <c r="A11" s="56">
        <v>40909</v>
      </c>
      <c r="B11" s="27" t="s">
        <v>41</v>
      </c>
      <c r="C11" s="28" t="s">
        <v>42</v>
      </c>
      <c r="D11" s="28" t="s">
        <v>43</v>
      </c>
      <c r="E11" s="28" t="s">
        <v>44</v>
      </c>
      <c r="F11" s="28" t="s">
        <v>54</v>
      </c>
      <c r="G11" s="28" t="s">
        <v>70</v>
      </c>
      <c r="H11" s="28" t="s">
        <v>71</v>
      </c>
      <c r="I11" s="28" t="s">
        <v>48</v>
      </c>
      <c r="J11" s="32">
        <v>1</v>
      </c>
      <c r="K11" s="32">
        <v>11</v>
      </c>
      <c r="L11" s="35">
        <v>1261.02</v>
      </c>
      <c r="M11" s="35">
        <v>1172.76</v>
      </c>
      <c r="N11" s="55">
        <f>IFERROR(VLOOKUP(H11,'Шаг 2 Акция (Кол-во SKU из MML)'!$G$4:$L$108,VLOOKUP(A11,'Шаг 2 Акция (Кол-во SKU из MML)'!$N$5:$O$108,2,0),0),0)</f>
        <v>8</v>
      </c>
      <c r="O11" s="39" t="str">
        <f t="shared" si="0"/>
        <v/>
      </c>
    </row>
    <row r="12" spans="1:15" x14ac:dyDescent="0.25">
      <c r="A12" s="56">
        <v>40909</v>
      </c>
      <c r="B12" s="27" t="s">
        <v>41</v>
      </c>
      <c r="C12" s="28" t="s">
        <v>42</v>
      </c>
      <c r="D12" s="28" t="s">
        <v>43</v>
      </c>
      <c r="E12" s="28" t="s">
        <v>44</v>
      </c>
      <c r="F12" s="28" t="s">
        <v>72</v>
      </c>
      <c r="G12" s="28" t="s">
        <v>73</v>
      </c>
      <c r="H12" s="28" t="s">
        <v>74</v>
      </c>
      <c r="I12" s="28" t="s">
        <v>48</v>
      </c>
      <c r="J12" s="32">
        <v>1</v>
      </c>
      <c r="K12" s="32">
        <v>10</v>
      </c>
      <c r="L12" s="35">
        <v>5671.17</v>
      </c>
      <c r="M12" s="35">
        <v>5327.78</v>
      </c>
      <c r="N12" s="55">
        <f>IFERROR(VLOOKUP(H12,'Шаг 2 Акция (Кол-во SKU из MML)'!$G$4:$L$108,VLOOKUP(A12,'Шаг 2 Акция (Кол-во SKU из MML)'!$N$5:$O$108,2,0),0),0)</f>
        <v>6</v>
      </c>
      <c r="O12" s="39" t="str">
        <f t="shared" si="0"/>
        <v/>
      </c>
    </row>
    <row r="13" spans="1:15" x14ac:dyDescent="0.25">
      <c r="A13" s="56">
        <v>40909</v>
      </c>
      <c r="B13" s="28" t="s">
        <v>41</v>
      </c>
      <c r="C13" s="28" t="s">
        <v>42</v>
      </c>
      <c r="D13" s="28" t="s">
        <v>43</v>
      </c>
      <c r="E13" s="28" t="s">
        <v>44</v>
      </c>
      <c r="F13" s="28" t="s">
        <v>45</v>
      </c>
      <c r="G13" s="28" t="s">
        <v>75</v>
      </c>
      <c r="H13" s="28" t="s">
        <v>76</v>
      </c>
      <c r="I13" s="28" t="s">
        <v>48</v>
      </c>
      <c r="J13" s="32">
        <v>1</v>
      </c>
      <c r="K13" s="32">
        <v>13</v>
      </c>
      <c r="L13" s="35">
        <v>6054.24</v>
      </c>
      <c r="M13" s="35">
        <v>5630.54</v>
      </c>
      <c r="N13" s="55">
        <f>IFERROR(VLOOKUP(H13,'Шаг 2 Акция (Кол-во SKU из MML)'!$G$4:$L$108,VLOOKUP(A13,'Шаг 2 Акция (Кол-во SKU из MML)'!$N$5:$O$108,2,0),0),0)</f>
        <v>10</v>
      </c>
      <c r="O13" s="39" t="str">
        <f t="shared" si="0"/>
        <v/>
      </c>
    </row>
    <row r="14" spans="1:15" x14ac:dyDescent="0.25">
      <c r="A14" s="56">
        <v>40909</v>
      </c>
      <c r="B14" s="27" t="s">
        <v>41</v>
      </c>
      <c r="C14" s="28" t="s">
        <v>42</v>
      </c>
      <c r="D14" s="28" t="s">
        <v>43</v>
      </c>
      <c r="E14" s="28" t="s">
        <v>44</v>
      </c>
      <c r="F14" s="28" t="s">
        <v>77</v>
      </c>
      <c r="G14" s="28" t="s">
        <v>78</v>
      </c>
      <c r="H14" s="28" t="s">
        <v>79</v>
      </c>
      <c r="I14" s="28" t="s">
        <v>48</v>
      </c>
      <c r="J14" s="32">
        <v>1</v>
      </c>
      <c r="K14" s="32">
        <v>9</v>
      </c>
      <c r="L14" s="35">
        <v>821.19</v>
      </c>
      <c r="M14" s="35">
        <v>862.71</v>
      </c>
      <c r="N14" s="55">
        <f>IFERROR(VLOOKUP(H14,'Шаг 2 Акция (Кол-во SKU из MML)'!$G$4:$L$108,VLOOKUP(A14,'Шаг 2 Акция (Кол-во SKU из MML)'!$N$5:$O$108,2,0),0),0)</f>
        <v>5</v>
      </c>
      <c r="O14" s="39" t="str">
        <f t="shared" si="0"/>
        <v/>
      </c>
    </row>
    <row r="15" spans="1:15" s="26" customFormat="1" x14ac:dyDescent="0.25">
      <c r="A15" s="56">
        <v>40909</v>
      </c>
      <c r="B15" s="27" t="s">
        <v>41</v>
      </c>
      <c r="C15" s="28" t="s">
        <v>42</v>
      </c>
      <c r="D15" s="28" t="s">
        <v>43</v>
      </c>
      <c r="E15" s="28" t="s">
        <v>44</v>
      </c>
      <c r="F15" s="28" t="s">
        <v>57</v>
      </c>
      <c r="G15" s="28" t="s">
        <v>80</v>
      </c>
      <c r="H15" s="28" t="s">
        <v>81</v>
      </c>
      <c r="I15" s="28" t="s">
        <v>48</v>
      </c>
      <c r="J15" s="32">
        <v>1</v>
      </c>
      <c r="K15" s="32">
        <v>5</v>
      </c>
      <c r="L15" s="35">
        <v>805.08</v>
      </c>
      <c r="M15" s="35">
        <v>829.28</v>
      </c>
      <c r="N15" s="55">
        <f>IFERROR(VLOOKUP(H15,'Шаг 2 Акция (Кол-во SKU из MML)'!$G$4:$L$108,VLOOKUP(A15,'Шаг 2 Акция (Кол-во SKU из MML)'!$N$5:$O$108,2,0),0),0)</f>
        <v>3</v>
      </c>
      <c r="O15" s="39" t="str">
        <f t="shared" si="0"/>
        <v/>
      </c>
    </row>
    <row r="16" spans="1:15" s="26" customFormat="1" x14ac:dyDescent="0.25">
      <c r="A16" s="56">
        <v>40909</v>
      </c>
      <c r="B16" s="27" t="s">
        <v>41</v>
      </c>
      <c r="C16" s="28" t="s">
        <v>42</v>
      </c>
      <c r="D16" s="28" t="s">
        <v>43</v>
      </c>
      <c r="E16" s="28" t="s">
        <v>44</v>
      </c>
      <c r="F16" s="28" t="s">
        <v>82</v>
      </c>
      <c r="G16" s="28" t="s">
        <v>83</v>
      </c>
      <c r="H16" s="28" t="s">
        <v>84</v>
      </c>
      <c r="I16" s="28" t="s">
        <v>48</v>
      </c>
      <c r="J16" s="32">
        <v>1</v>
      </c>
      <c r="K16" s="32">
        <v>4</v>
      </c>
      <c r="L16" s="35">
        <v>288.14</v>
      </c>
      <c r="M16" s="35">
        <v>296.76</v>
      </c>
      <c r="N16" s="55">
        <f>IFERROR(VLOOKUP(H16,'Шаг 2 Акция (Кол-во SKU из MML)'!$G$4:$L$108,VLOOKUP(A16,'Шаг 2 Акция (Кол-во SKU из MML)'!$N$5:$O$108,2,0),0),0)</f>
        <v>2</v>
      </c>
      <c r="O16" s="39" t="str">
        <f t="shared" si="0"/>
        <v/>
      </c>
    </row>
    <row r="17" spans="1:15" s="26" customFormat="1" x14ac:dyDescent="0.25">
      <c r="A17" s="56">
        <v>40909</v>
      </c>
      <c r="B17" s="27" t="s">
        <v>41</v>
      </c>
      <c r="C17" s="28" t="s">
        <v>42</v>
      </c>
      <c r="D17" s="28" t="s">
        <v>43</v>
      </c>
      <c r="E17" s="28" t="s">
        <v>44</v>
      </c>
      <c r="F17" s="28" t="s">
        <v>82</v>
      </c>
      <c r="G17" s="28" t="s">
        <v>85</v>
      </c>
      <c r="H17" s="28" t="s">
        <v>86</v>
      </c>
      <c r="I17" s="28" t="s">
        <v>48</v>
      </c>
      <c r="J17" s="32">
        <v>1</v>
      </c>
      <c r="K17" s="32">
        <v>9</v>
      </c>
      <c r="L17" s="35">
        <v>2529.86</v>
      </c>
      <c r="M17" s="35">
        <v>2605.3000000000002</v>
      </c>
      <c r="N17" s="55">
        <f>IFERROR(VLOOKUP(H17,'Шаг 2 Акция (Кол-во SKU из MML)'!$G$4:$L$108,VLOOKUP(A17,'Шаг 2 Акция (Кол-во SKU из MML)'!$N$5:$O$108,2,0),0),0)</f>
        <v>6</v>
      </c>
      <c r="O17" s="39" t="str">
        <f t="shared" si="0"/>
        <v/>
      </c>
    </row>
    <row r="18" spans="1:15" s="26" customFormat="1" x14ac:dyDescent="0.25">
      <c r="A18" s="56">
        <v>40909</v>
      </c>
      <c r="B18" s="27" t="s">
        <v>41</v>
      </c>
      <c r="C18" s="28" t="s">
        <v>42</v>
      </c>
      <c r="D18" s="28" t="s">
        <v>43</v>
      </c>
      <c r="E18" s="28" t="s">
        <v>44</v>
      </c>
      <c r="F18" s="28" t="s">
        <v>63</v>
      </c>
      <c r="G18" s="28" t="s">
        <v>87</v>
      </c>
      <c r="H18" s="28" t="s">
        <v>88</v>
      </c>
      <c r="I18" s="28" t="s">
        <v>48</v>
      </c>
      <c r="J18" s="32">
        <v>1</v>
      </c>
      <c r="K18" s="32">
        <v>10</v>
      </c>
      <c r="L18" s="35">
        <v>1954.24</v>
      </c>
      <c r="M18" s="35">
        <v>2012.83</v>
      </c>
      <c r="N18" s="55">
        <f>IFERROR(VLOOKUP(H18,'Шаг 2 Акция (Кол-во SKU из MML)'!$G$4:$L$108,VLOOKUP(A18,'Шаг 2 Акция (Кол-во SKU из MML)'!$N$5:$O$108,2,0),0),0)</f>
        <v>7</v>
      </c>
      <c r="O18" s="39" t="str">
        <f t="shared" si="0"/>
        <v/>
      </c>
    </row>
    <row r="19" spans="1:15" s="26" customFormat="1" x14ac:dyDescent="0.25">
      <c r="A19" s="56">
        <v>40909</v>
      </c>
      <c r="B19" s="27" t="s">
        <v>41</v>
      </c>
      <c r="C19" s="28" t="s">
        <v>42</v>
      </c>
      <c r="D19" s="28" t="s">
        <v>43</v>
      </c>
      <c r="E19" s="28" t="s">
        <v>44</v>
      </c>
      <c r="F19" s="28" t="s">
        <v>72</v>
      </c>
      <c r="G19" s="28" t="s">
        <v>89</v>
      </c>
      <c r="H19" s="28" t="s">
        <v>90</v>
      </c>
      <c r="I19" s="28" t="s">
        <v>91</v>
      </c>
      <c r="J19" s="32">
        <v>1</v>
      </c>
      <c r="K19" s="32">
        <v>9</v>
      </c>
      <c r="L19" s="35">
        <v>936.51</v>
      </c>
      <c r="M19" s="35">
        <v>974.27</v>
      </c>
      <c r="N19" s="55">
        <f>IFERROR(VLOOKUP(H19,'Шаг 2 Акция (Кол-во SKU из MML)'!$G$4:$L$108,VLOOKUP(A19,'Шаг 2 Акция (Кол-во SKU из MML)'!$N$5:$O$108,2,0),0),0)</f>
        <v>7</v>
      </c>
      <c r="O19" s="39" t="str">
        <f t="shared" si="0"/>
        <v/>
      </c>
    </row>
    <row r="20" spans="1:15" s="26" customFormat="1" x14ac:dyDescent="0.25">
      <c r="A20" s="56">
        <v>40909</v>
      </c>
      <c r="B20" s="27" t="s">
        <v>41</v>
      </c>
      <c r="C20" s="28" t="s">
        <v>42</v>
      </c>
      <c r="D20" s="28" t="s">
        <v>43</v>
      </c>
      <c r="E20" s="28" t="s">
        <v>44</v>
      </c>
      <c r="F20" s="28" t="s">
        <v>72</v>
      </c>
      <c r="G20" s="28" t="s">
        <v>92</v>
      </c>
      <c r="H20" s="28" t="s">
        <v>93</v>
      </c>
      <c r="I20" s="28" t="s">
        <v>48</v>
      </c>
      <c r="J20" s="32">
        <v>1</v>
      </c>
      <c r="K20" s="32">
        <v>8</v>
      </c>
      <c r="L20" s="35">
        <v>1173.73</v>
      </c>
      <c r="M20" s="35">
        <v>1185.5999999999999</v>
      </c>
      <c r="N20" s="55">
        <f>IFERROR(VLOOKUP(H20,'Шаг 2 Акция (Кол-во SKU из MML)'!$G$4:$L$108,VLOOKUP(A20,'Шаг 2 Акция (Кол-во SKU из MML)'!$N$5:$O$108,2,0),0),0)</f>
        <v>5</v>
      </c>
      <c r="O20" s="39" t="str">
        <f t="shared" si="0"/>
        <v/>
      </c>
    </row>
    <row r="21" spans="1:15" s="26" customFormat="1" x14ac:dyDescent="0.25">
      <c r="A21" s="56">
        <v>40909</v>
      </c>
      <c r="B21" s="27" t="s">
        <v>41</v>
      </c>
      <c r="C21" s="28" t="s">
        <v>42</v>
      </c>
      <c r="D21" s="28" t="s">
        <v>43</v>
      </c>
      <c r="E21" s="28" t="s">
        <v>44</v>
      </c>
      <c r="F21" s="28" t="s">
        <v>72</v>
      </c>
      <c r="G21" s="28" t="s">
        <v>94</v>
      </c>
      <c r="H21" s="28" t="s">
        <v>95</v>
      </c>
      <c r="I21" s="28" t="s">
        <v>48</v>
      </c>
      <c r="J21" s="32">
        <v>1</v>
      </c>
      <c r="K21" s="32">
        <v>13</v>
      </c>
      <c r="L21" s="35">
        <v>1854.24</v>
      </c>
      <c r="M21" s="35">
        <v>1872.92</v>
      </c>
      <c r="N21" s="55">
        <f>IFERROR(VLOOKUP(H21,'Шаг 2 Акция (Кол-во SKU из MML)'!$G$4:$L$108,VLOOKUP(A21,'Шаг 2 Акция (Кол-во SKU из MML)'!$N$5:$O$108,2,0),0),0)</f>
        <v>12</v>
      </c>
      <c r="O21" s="39" t="str">
        <f t="shared" si="0"/>
        <v/>
      </c>
    </row>
    <row r="22" spans="1:15" s="26" customFormat="1" x14ac:dyDescent="0.25">
      <c r="A22" s="56">
        <v>40909</v>
      </c>
      <c r="B22" s="27" t="s">
        <v>41</v>
      </c>
      <c r="C22" s="28" t="s">
        <v>42</v>
      </c>
      <c r="D22" s="28" t="s">
        <v>43</v>
      </c>
      <c r="E22" s="28" t="s">
        <v>44</v>
      </c>
      <c r="F22" s="28" t="s">
        <v>45</v>
      </c>
      <c r="G22" s="28" t="s">
        <v>96</v>
      </c>
      <c r="H22" s="28" t="s">
        <v>97</v>
      </c>
      <c r="I22" s="28" t="s">
        <v>48</v>
      </c>
      <c r="J22" s="32">
        <v>1</v>
      </c>
      <c r="K22" s="32">
        <v>8</v>
      </c>
      <c r="L22" s="35">
        <v>1470.34</v>
      </c>
      <c r="M22" s="35">
        <v>1529.65</v>
      </c>
      <c r="N22" s="55">
        <f>IFERROR(VLOOKUP(H22,'Шаг 2 Акция (Кол-во SKU из MML)'!$G$4:$L$108,VLOOKUP(A22,'Шаг 2 Акция (Кол-во SKU из MML)'!$N$5:$O$108,2,0),0),0)</f>
        <v>5</v>
      </c>
      <c r="O22" s="39" t="str">
        <f t="shared" si="0"/>
        <v/>
      </c>
    </row>
    <row r="23" spans="1:15" s="26" customFormat="1" x14ac:dyDescent="0.25">
      <c r="A23" s="56">
        <v>40909</v>
      </c>
      <c r="B23" s="27" t="s">
        <v>41</v>
      </c>
      <c r="C23" s="28" t="s">
        <v>42</v>
      </c>
      <c r="D23" s="28" t="s">
        <v>43</v>
      </c>
      <c r="E23" s="28" t="s">
        <v>44</v>
      </c>
      <c r="F23" s="28" t="s">
        <v>45</v>
      </c>
      <c r="G23" s="28" t="s">
        <v>98</v>
      </c>
      <c r="H23" s="28" t="s">
        <v>99</v>
      </c>
      <c r="I23" s="28" t="s">
        <v>48</v>
      </c>
      <c r="J23" s="32">
        <v>1</v>
      </c>
      <c r="K23" s="32">
        <v>10</v>
      </c>
      <c r="L23" s="35">
        <v>1870.34</v>
      </c>
      <c r="M23" s="35">
        <v>1739.55</v>
      </c>
      <c r="N23" s="55">
        <f>IFERROR(VLOOKUP(H23,'Шаг 2 Акция (Кол-во SKU из MML)'!$G$4:$L$108,VLOOKUP(A23,'Шаг 2 Акция (Кол-во SKU из MML)'!$N$5:$O$108,2,0),0),0)</f>
        <v>7</v>
      </c>
      <c r="O23" s="39" t="str">
        <f t="shared" si="0"/>
        <v/>
      </c>
    </row>
    <row r="24" spans="1:15" s="26" customFormat="1" x14ac:dyDescent="0.25">
      <c r="A24" s="56">
        <v>40909</v>
      </c>
      <c r="B24" s="27" t="s">
        <v>41</v>
      </c>
      <c r="C24" s="28" t="s">
        <v>42</v>
      </c>
      <c r="D24" s="28" t="s">
        <v>43</v>
      </c>
      <c r="E24" s="28" t="s">
        <v>44</v>
      </c>
      <c r="F24" s="28" t="s">
        <v>100</v>
      </c>
      <c r="G24" s="28" t="s">
        <v>101</v>
      </c>
      <c r="H24" s="28" t="s">
        <v>102</v>
      </c>
      <c r="I24" s="28" t="s">
        <v>48</v>
      </c>
      <c r="J24" s="32">
        <v>1</v>
      </c>
      <c r="K24" s="32">
        <v>8</v>
      </c>
      <c r="L24" s="35">
        <v>882.2</v>
      </c>
      <c r="M24" s="35">
        <v>917.85</v>
      </c>
      <c r="N24" s="55">
        <f>IFERROR(VLOOKUP(H24,'Шаг 2 Акция (Кол-во SKU из MML)'!$G$4:$L$108,VLOOKUP(A24,'Шаг 2 Акция (Кол-во SKU из MML)'!$N$5:$O$108,2,0),0),0)</f>
        <v>5</v>
      </c>
      <c r="O24" s="39" t="str">
        <f t="shared" si="0"/>
        <v/>
      </c>
    </row>
    <row r="25" spans="1:15" s="26" customFormat="1" x14ac:dyDescent="0.25">
      <c r="A25" s="56">
        <v>40909</v>
      </c>
      <c r="B25" s="27" t="s">
        <v>41</v>
      </c>
      <c r="C25" s="28" t="s">
        <v>42</v>
      </c>
      <c r="D25" s="28" t="s">
        <v>43</v>
      </c>
      <c r="E25" s="28" t="s">
        <v>44</v>
      </c>
      <c r="F25" s="28" t="s">
        <v>77</v>
      </c>
      <c r="G25" s="28" t="s">
        <v>103</v>
      </c>
      <c r="H25" s="28" t="s">
        <v>104</v>
      </c>
      <c r="I25" s="28" t="s">
        <v>53</v>
      </c>
      <c r="J25" s="32">
        <v>1</v>
      </c>
      <c r="K25" s="32">
        <v>6</v>
      </c>
      <c r="L25" s="35">
        <v>566.24</v>
      </c>
      <c r="M25" s="35">
        <v>583.19000000000005</v>
      </c>
      <c r="N25" s="55">
        <f>IFERROR(VLOOKUP(H25,'Шаг 2 Акция (Кол-во SKU из MML)'!$G$4:$L$108,VLOOKUP(A25,'Шаг 2 Акция (Кол-во SKU из MML)'!$N$5:$O$108,2,0),0),0)</f>
        <v>4</v>
      </c>
      <c r="O25" s="39" t="str">
        <f t="shared" si="0"/>
        <v/>
      </c>
    </row>
    <row r="26" spans="1:15" s="26" customFormat="1" x14ac:dyDescent="0.25">
      <c r="A26" s="56">
        <v>40909</v>
      </c>
      <c r="B26" s="27" t="s">
        <v>41</v>
      </c>
      <c r="C26" s="28" t="s">
        <v>42</v>
      </c>
      <c r="D26" s="28" t="s">
        <v>43</v>
      </c>
      <c r="E26" s="28" t="s">
        <v>44</v>
      </c>
      <c r="F26" s="28" t="s">
        <v>57</v>
      </c>
      <c r="G26" s="28" t="s">
        <v>105</v>
      </c>
      <c r="H26" s="28" t="s">
        <v>106</v>
      </c>
      <c r="I26" s="28" t="s">
        <v>48</v>
      </c>
      <c r="J26" s="32">
        <v>1</v>
      </c>
      <c r="K26" s="32">
        <v>5</v>
      </c>
      <c r="L26" s="35">
        <v>666.24</v>
      </c>
      <c r="M26" s="35">
        <v>672.53</v>
      </c>
      <c r="N26" s="55">
        <f>IFERROR(VLOOKUP(H26,'Шаг 2 Акция (Кол-во SKU из MML)'!$G$4:$L$108,VLOOKUP(A26,'Шаг 2 Акция (Кол-во SKU из MML)'!$N$5:$O$108,2,0),0),0)</f>
        <v>3</v>
      </c>
      <c r="O26" s="39" t="str">
        <f t="shared" si="0"/>
        <v/>
      </c>
    </row>
    <row r="27" spans="1:15" s="26" customFormat="1" x14ac:dyDescent="0.25">
      <c r="A27" s="56">
        <v>40909</v>
      </c>
      <c r="B27" s="27" t="s">
        <v>41</v>
      </c>
      <c r="C27" s="28" t="s">
        <v>42</v>
      </c>
      <c r="D27" s="28" t="s">
        <v>43</v>
      </c>
      <c r="E27" s="28" t="s">
        <v>44</v>
      </c>
      <c r="F27" s="28" t="s">
        <v>57</v>
      </c>
      <c r="G27" s="28" t="s">
        <v>107</v>
      </c>
      <c r="H27" s="28" t="s">
        <v>108</v>
      </c>
      <c r="I27" s="28" t="s">
        <v>48</v>
      </c>
      <c r="J27" s="32">
        <v>1</v>
      </c>
      <c r="K27" s="32">
        <v>7</v>
      </c>
      <c r="L27" s="35">
        <v>1747.66</v>
      </c>
      <c r="M27" s="35">
        <v>1799.99</v>
      </c>
      <c r="N27" s="55">
        <f>IFERROR(VLOOKUP(H27,'Шаг 2 Акция (Кол-во SKU из MML)'!$G$4:$L$108,VLOOKUP(A27,'Шаг 2 Акция (Кол-во SKU из MML)'!$N$5:$O$108,2,0),0),0)</f>
        <v>3</v>
      </c>
      <c r="O27" s="39" t="str">
        <f t="shared" si="0"/>
        <v/>
      </c>
    </row>
    <row r="28" spans="1:15" s="26" customFormat="1" x14ac:dyDescent="0.25">
      <c r="A28" s="56">
        <v>40909</v>
      </c>
      <c r="B28" s="27" t="s">
        <v>41</v>
      </c>
      <c r="C28" s="28" t="s">
        <v>42</v>
      </c>
      <c r="D28" s="28" t="s">
        <v>43</v>
      </c>
      <c r="E28" s="28" t="s">
        <v>44</v>
      </c>
      <c r="F28" s="28" t="s">
        <v>57</v>
      </c>
      <c r="G28" s="28" t="s">
        <v>109</v>
      </c>
      <c r="H28" s="28" t="s">
        <v>110</v>
      </c>
      <c r="I28" s="28" t="s">
        <v>48</v>
      </c>
      <c r="J28" s="32">
        <v>1</v>
      </c>
      <c r="K28" s="32">
        <v>6</v>
      </c>
      <c r="L28" s="35">
        <v>743.36</v>
      </c>
      <c r="M28" s="35">
        <v>773.35</v>
      </c>
      <c r="N28" s="55">
        <f>IFERROR(VLOOKUP(H28,'Шаг 2 Акция (Кол-во SKU из MML)'!$G$4:$L$108,VLOOKUP(A28,'Шаг 2 Акция (Кол-во SKU из MML)'!$N$5:$O$108,2,0),0),0)</f>
        <v>4</v>
      </c>
      <c r="O28" s="39" t="str">
        <f t="shared" si="0"/>
        <v/>
      </c>
    </row>
    <row r="29" spans="1:15" s="26" customFormat="1" x14ac:dyDescent="0.25">
      <c r="A29" s="56">
        <v>40909</v>
      </c>
      <c r="B29" s="27" t="s">
        <v>41</v>
      </c>
      <c r="C29" s="28" t="s">
        <v>42</v>
      </c>
      <c r="D29" s="28" t="s">
        <v>43</v>
      </c>
      <c r="E29" s="28" t="s">
        <v>44</v>
      </c>
      <c r="F29" s="28" t="s">
        <v>82</v>
      </c>
      <c r="G29" s="28" t="s">
        <v>111</v>
      </c>
      <c r="H29" s="28" t="s">
        <v>112</v>
      </c>
      <c r="I29" s="28" t="s">
        <v>113</v>
      </c>
      <c r="J29" s="32">
        <v>1</v>
      </c>
      <c r="K29" s="32">
        <v>3</v>
      </c>
      <c r="L29" s="35">
        <v>1055.42</v>
      </c>
      <c r="M29" s="35">
        <v>981.57</v>
      </c>
      <c r="N29" s="55">
        <f>IFERROR(VLOOKUP(H29,'Шаг 2 Акция (Кол-во SKU из MML)'!$G$4:$L$108,VLOOKUP(A29,'Шаг 2 Акция (Кол-во SKU из MML)'!$N$5:$O$108,2,0),0),0)</f>
        <v>0</v>
      </c>
      <c r="O29" s="39" t="str">
        <f t="shared" si="0"/>
        <v>Нет коробок из MML</v>
      </c>
    </row>
    <row r="30" spans="1:15" s="26" customFormat="1" x14ac:dyDescent="0.25">
      <c r="A30" s="56">
        <v>40909</v>
      </c>
      <c r="B30" s="27" t="s">
        <v>41</v>
      </c>
      <c r="C30" s="28" t="s">
        <v>42</v>
      </c>
      <c r="D30" s="28" t="s">
        <v>43</v>
      </c>
      <c r="E30" s="28" t="s">
        <v>44</v>
      </c>
      <c r="F30" s="28" t="s">
        <v>82</v>
      </c>
      <c r="G30" s="28" t="s">
        <v>114</v>
      </c>
      <c r="H30" s="28" t="s">
        <v>115</v>
      </c>
      <c r="I30" s="28" t="s">
        <v>48</v>
      </c>
      <c r="J30" s="32">
        <v>1</v>
      </c>
      <c r="K30" s="32">
        <v>9</v>
      </c>
      <c r="L30" s="35">
        <v>1035.5899999999999</v>
      </c>
      <c r="M30" s="35">
        <v>1077.33</v>
      </c>
      <c r="N30" s="55">
        <f>IFERROR(VLOOKUP(H30,'Шаг 2 Акция (Кол-во SKU из MML)'!$G$4:$L$108,VLOOKUP(A30,'Шаг 2 Акция (Кол-во SKU из MML)'!$N$5:$O$108,2,0),0),0)</f>
        <v>9</v>
      </c>
      <c r="O30" s="39" t="str">
        <f t="shared" si="0"/>
        <v/>
      </c>
    </row>
    <row r="31" spans="1:15" s="26" customFormat="1" x14ac:dyDescent="0.25">
      <c r="A31" s="56">
        <v>40909</v>
      </c>
      <c r="B31" s="27" t="s">
        <v>41</v>
      </c>
      <c r="C31" s="28" t="s">
        <v>42</v>
      </c>
      <c r="D31" s="28" t="s">
        <v>43</v>
      </c>
      <c r="E31" s="28" t="s">
        <v>44</v>
      </c>
      <c r="F31" s="28" t="s">
        <v>82</v>
      </c>
      <c r="G31" s="28" t="s">
        <v>116</v>
      </c>
      <c r="H31" s="28" t="s">
        <v>117</v>
      </c>
      <c r="I31" s="28" t="s">
        <v>48</v>
      </c>
      <c r="J31" s="32">
        <v>1</v>
      </c>
      <c r="K31" s="32">
        <v>4</v>
      </c>
      <c r="L31" s="35">
        <v>392.44</v>
      </c>
      <c r="M31" s="35">
        <v>372.31</v>
      </c>
      <c r="N31" s="55">
        <f>IFERROR(VLOOKUP(H31,'Шаг 2 Акция (Кол-во SKU из MML)'!$G$4:$L$108,VLOOKUP(A31,'Шаг 2 Акция (Кол-во SKU из MML)'!$N$5:$O$108,2,0),0),0)</f>
        <v>2</v>
      </c>
      <c r="O31" s="39" t="str">
        <f t="shared" si="0"/>
        <v/>
      </c>
    </row>
    <row r="32" spans="1:15" s="26" customFormat="1" x14ac:dyDescent="0.25">
      <c r="A32" s="56">
        <v>40909</v>
      </c>
      <c r="B32" s="27" t="s">
        <v>41</v>
      </c>
      <c r="C32" s="28" t="s">
        <v>42</v>
      </c>
      <c r="D32" s="28" t="s">
        <v>43</v>
      </c>
      <c r="E32" s="28" t="s">
        <v>44</v>
      </c>
      <c r="F32" s="28" t="s">
        <v>82</v>
      </c>
      <c r="G32" s="28" t="s">
        <v>118</v>
      </c>
      <c r="H32" s="28" t="s">
        <v>119</v>
      </c>
      <c r="I32" s="28" t="s">
        <v>48</v>
      </c>
      <c r="J32" s="32">
        <v>1</v>
      </c>
      <c r="K32" s="32">
        <v>4</v>
      </c>
      <c r="L32" s="35">
        <v>512</v>
      </c>
      <c r="M32" s="35">
        <v>476.27</v>
      </c>
      <c r="N32" s="55">
        <f>IFERROR(VLOOKUP(H32,'Шаг 2 Акция (Кол-во SKU из MML)'!$G$4:$L$108,VLOOKUP(A32,'Шаг 2 Акция (Кол-во SKU из MML)'!$N$5:$O$108,2,0),0),0)</f>
        <v>2</v>
      </c>
      <c r="O32" s="39" t="str">
        <f t="shared" si="0"/>
        <v/>
      </c>
    </row>
    <row r="33" spans="1:15" s="26" customFormat="1" x14ac:dyDescent="0.25">
      <c r="A33" s="56">
        <v>40909</v>
      </c>
      <c r="B33" s="27" t="s">
        <v>41</v>
      </c>
      <c r="C33" s="28" t="s">
        <v>42</v>
      </c>
      <c r="D33" s="28" t="s">
        <v>43</v>
      </c>
      <c r="E33" s="28" t="s">
        <v>44</v>
      </c>
      <c r="F33" s="28" t="s">
        <v>63</v>
      </c>
      <c r="G33" s="28" t="s">
        <v>120</v>
      </c>
      <c r="H33" s="28" t="s">
        <v>121</v>
      </c>
      <c r="I33" s="28" t="s">
        <v>48</v>
      </c>
      <c r="J33" s="32">
        <v>1</v>
      </c>
      <c r="K33" s="32">
        <v>4</v>
      </c>
      <c r="L33" s="35">
        <v>5071.1899999999996</v>
      </c>
      <c r="M33" s="35">
        <v>4716.3599999999997</v>
      </c>
      <c r="N33" s="55">
        <f>IFERROR(VLOOKUP(H33,'Шаг 2 Акция (Кол-во SKU из MML)'!$G$4:$L$108,VLOOKUP(A33,'Шаг 2 Акция (Кол-во SKU из MML)'!$N$5:$O$108,2,0),0),0)</f>
        <v>2</v>
      </c>
      <c r="O33" s="39" t="str">
        <f t="shared" si="0"/>
        <v/>
      </c>
    </row>
    <row r="34" spans="1:15" s="26" customFormat="1" x14ac:dyDescent="0.25">
      <c r="A34" s="56">
        <v>40909</v>
      </c>
      <c r="B34" s="27" t="s">
        <v>41</v>
      </c>
      <c r="C34" s="28" t="s">
        <v>42</v>
      </c>
      <c r="D34" s="28" t="s">
        <v>43</v>
      </c>
      <c r="E34" s="28" t="s">
        <v>44</v>
      </c>
      <c r="F34" s="28" t="s">
        <v>63</v>
      </c>
      <c r="G34" s="28" t="s">
        <v>122</v>
      </c>
      <c r="H34" s="28" t="s">
        <v>123</v>
      </c>
      <c r="I34" s="28" t="s">
        <v>48</v>
      </c>
      <c r="J34" s="32">
        <v>1</v>
      </c>
      <c r="K34" s="32">
        <v>6</v>
      </c>
      <c r="L34" s="35">
        <v>1396.61</v>
      </c>
      <c r="M34" s="35">
        <v>1438.51</v>
      </c>
      <c r="N34" s="55">
        <f>IFERROR(VLOOKUP(H34,'Шаг 2 Акция (Кол-во SKU из MML)'!$G$4:$L$108,VLOOKUP(A34,'Шаг 2 Акция (Кол-во SKU из MML)'!$N$5:$O$108,2,0),0),0)</f>
        <v>4</v>
      </c>
      <c r="O34" s="39" t="str">
        <f t="shared" si="0"/>
        <v/>
      </c>
    </row>
    <row r="35" spans="1:15" s="26" customFormat="1" x14ac:dyDescent="0.25">
      <c r="A35" s="56">
        <v>40909</v>
      </c>
      <c r="B35" s="27" t="s">
        <v>41</v>
      </c>
      <c r="C35" s="28" t="s">
        <v>42</v>
      </c>
      <c r="D35" s="28" t="s">
        <v>43</v>
      </c>
      <c r="E35" s="28" t="s">
        <v>44</v>
      </c>
      <c r="F35" s="28" t="s">
        <v>72</v>
      </c>
      <c r="G35" s="28" t="s">
        <v>124</v>
      </c>
      <c r="H35" s="28" t="s">
        <v>125</v>
      </c>
      <c r="I35" s="28" t="s">
        <v>48</v>
      </c>
      <c r="J35" s="32">
        <v>1</v>
      </c>
      <c r="K35" s="32">
        <v>4</v>
      </c>
      <c r="L35" s="35">
        <v>375.49</v>
      </c>
      <c r="M35" s="35">
        <v>349.22</v>
      </c>
      <c r="N35" s="55">
        <f>IFERROR(VLOOKUP(H35,'Шаг 2 Акция (Кол-во SKU из MML)'!$G$4:$L$108,VLOOKUP(A35,'Шаг 2 Акция (Кол-во SKU из MML)'!$N$5:$O$108,2,0),0),0)</f>
        <v>3</v>
      </c>
      <c r="O35" s="39" t="str">
        <f t="shared" si="0"/>
        <v/>
      </c>
    </row>
    <row r="36" spans="1:15" s="26" customFormat="1" x14ac:dyDescent="0.25">
      <c r="A36" s="56">
        <v>40909</v>
      </c>
      <c r="B36" s="27" t="s">
        <v>41</v>
      </c>
      <c r="C36" s="28" t="s">
        <v>42</v>
      </c>
      <c r="D36" s="28" t="s">
        <v>43</v>
      </c>
      <c r="E36" s="28" t="s">
        <v>44</v>
      </c>
      <c r="F36" s="28" t="s">
        <v>72</v>
      </c>
      <c r="G36" s="28" t="s">
        <v>126</v>
      </c>
      <c r="H36" s="28" t="s">
        <v>127</v>
      </c>
      <c r="I36" s="28" t="s">
        <v>48</v>
      </c>
      <c r="J36" s="32">
        <v>1</v>
      </c>
      <c r="K36" s="32">
        <v>7</v>
      </c>
      <c r="L36" s="35">
        <v>1388.14</v>
      </c>
      <c r="M36" s="35">
        <v>1444.1</v>
      </c>
      <c r="N36" s="55">
        <f>IFERROR(VLOOKUP(H36,'Шаг 2 Акция (Кол-во SKU из MML)'!$G$4:$L$108,VLOOKUP(A36,'Шаг 2 Акция (Кол-во SKU из MML)'!$N$5:$O$108,2,0),0),0)</f>
        <v>7</v>
      </c>
      <c r="O36" s="39" t="str">
        <f t="shared" si="0"/>
        <v/>
      </c>
    </row>
    <row r="37" spans="1:15" s="26" customFormat="1" x14ac:dyDescent="0.25">
      <c r="A37" s="56">
        <v>40909</v>
      </c>
      <c r="B37" s="27" t="s">
        <v>41</v>
      </c>
      <c r="C37" s="28" t="s">
        <v>42</v>
      </c>
      <c r="D37" s="28" t="s">
        <v>43</v>
      </c>
      <c r="E37" s="28" t="s">
        <v>44</v>
      </c>
      <c r="F37" s="28" t="s">
        <v>45</v>
      </c>
      <c r="G37" s="28" t="s">
        <v>128</v>
      </c>
      <c r="H37" s="28" t="s">
        <v>129</v>
      </c>
      <c r="I37" s="28" t="s">
        <v>48</v>
      </c>
      <c r="J37" s="32">
        <v>1</v>
      </c>
      <c r="K37" s="32">
        <v>6</v>
      </c>
      <c r="L37" s="35">
        <v>1311.86</v>
      </c>
      <c r="M37" s="35">
        <v>1364.72</v>
      </c>
      <c r="N37" s="55">
        <f>IFERROR(VLOOKUP(H37,'Шаг 2 Акция (Кол-во SKU из MML)'!$G$4:$L$108,VLOOKUP(A37,'Шаг 2 Акция (Кол-во SKU из MML)'!$N$5:$O$108,2,0),0),0)</f>
        <v>4</v>
      </c>
      <c r="O37" s="39" t="str">
        <f t="shared" si="0"/>
        <v/>
      </c>
    </row>
    <row r="38" spans="1:15" s="26" customFormat="1" x14ac:dyDescent="0.25">
      <c r="A38" s="56">
        <v>40909</v>
      </c>
      <c r="B38" s="27" t="s">
        <v>41</v>
      </c>
      <c r="C38" s="28" t="s">
        <v>42</v>
      </c>
      <c r="D38" s="28" t="s">
        <v>43</v>
      </c>
      <c r="E38" s="28" t="s">
        <v>44</v>
      </c>
      <c r="F38" s="28" t="s">
        <v>100</v>
      </c>
      <c r="G38" s="28" t="s">
        <v>130</v>
      </c>
      <c r="H38" s="28" t="s">
        <v>131</v>
      </c>
      <c r="I38" s="28" t="s">
        <v>48</v>
      </c>
      <c r="J38" s="32">
        <v>1</v>
      </c>
      <c r="K38" s="32">
        <v>6</v>
      </c>
      <c r="L38" s="35">
        <v>965.25</v>
      </c>
      <c r="M38" s="35">
        <v>994.16</v>
      </c>
      <c r="N38" s="55">
        <f>IFERROR(VLOOKUP(H38,'Шаг 2 Акция (Кол-во SKU из MML)'!$G$4:$L$108,VLOOKUP(A38,'Шаг 2 Акция (Кол-во SKU из MML)'!$N$5:$O$108,2,0),0),0)</f>
        <v>5</v>
      </c>
      <c r="O38" s="39" t="str">
        <f t="shared" si="0"/>
        <v/>
      </c>
    </row>
    <row r="39" spans="1:15" s="26" customFormat="1" x14ac:dyDescent="0.25">
      <c r="A39" s="56">
        <v>40909</v>
      </c>
      <c r="B39" s="27" t="s">
        <v>41</v>
      </c>
      <c r="C39" s="28" t="s">
        <v>42</v>
      </c>
      <c r="D39" s="28" t="s">
        <v>43</v>
      </c>
      <c r="E39" s="28" t="s">
        <v>44</v>
      </c>
      <c r="F39" s="28" t="s">
        <v>100</v>
      </c>
      <c r="G39" s="28" t="s">
        <v>132</v>
      </c>
      <c r="H39" s="28" t="s">
        <v>133</v>
      </c>
      <c r="I39" s="28" t="s">
        <v>48</v>
      </c>
      <c r="J39" s="32">
        <v>1</v>
      </c>
      <c r="K39" s="32">
        <v>4</v>
      </c>
      <c r="L39" s="35">
        <v>461.02</v>
      </c>
      <c r="M39" s="35">
        <v>479.64</v>
      </c>
      <c r="N39" s="55">
        <f>IFERROR(VLOOKUP(H39,'Шаг 2 Акция (Кол-во SKU из MML)'!$G$4:$L$108,VLOOKUP(A39,'Шаг 2 Акция (Кол-во SKU из MML)'!$N$5:$O$108,2,0),0),0)</f>
        <v>2</v>
      </c>
      <c r="O39" s="39" t="str">
        <f t="shared" si="0"/>
        <v/>
      </c>
    </row>
    <row r="40" spans="1:15" s="26" customFormat="1" x14ac:dyDescent="0.25">
      <c r="A40" s="56">
        <v>40909</v>
      </c>
      <c r="B40" s="27" t="s">
        <v>41</v>
      </c>
      <c r="C40" s="28" t="s">
        <v>42</v>
      </c>
      <c r="D40" s="28" t="s">
        <v>43</v>
      </c>
      <c r="E40" s="28" t="s">
        <v>44</v>
      </c>
      <c r="F40" s="28" t="s">
        <v>100</v>
      </c>
      <c r="G40" s="28" t="s">
        <v>134</v>
      </c>
      <c r="H40" s="28" t="s">
        <v>135</v>
      </c>
      <c r="I40" s="28" t="s">
        <v>48</v>
      </c>
      <c r="J40" s="32">
        <v>1</v>
      </c>
      <c r="K40" s="32">
        <v>8</v>
      </c>
      <c r="L40" s="35">
        <v>739.83</v>
      </c>
      <c r="M40" s="35">
        <v>769.65</v>
      </c>
      <c r="N40" s="55">
        <f>IFERROR(VLOOKUP(H40,'Шаг 2 Акция (Кол-во SKU из MML)'!$G$4:$L$108,VLOOKUP(A40,'Шаг 2 Акция (Кол-во SKU из MML)'!$N$5:$O$108,2,0),0),0)</f>
        <v>6</v>
      </c>
      <c r="O40" s="39" t="str">
        <f t="shared" si="0"/>
        <v/>
      </c>
    </row>
    <row r="41" spans="1:15" s="26" customFormat="1" x14ac:dyDescent="0.25">
      <c r="A41" s="56">
        <v>40909</v>
      </c>
      <c r="B41" s="27" t="s">
        <v>41</v>
      </c>
      <c r="C41" s="28" t="s">
        <v>42</v>
      </c>
      <c r="D41" s="28" t="s">
        <v>43</v>
      </c>
      <c r="E41" s="28" t="s">
        <v>44</v>
      </c>
      <c r="F41" s="28" t="s">
        <v>136</v>
      </c>
      <c r="G41" s="28" t="s">
        <v>137</v>
      </c>
      <c r="H41" s="28" t="s">
        <v>138</v>
      </c>
      <c r="I41" s="28" t="s">
        <v>48</v>
      </c>
      <c r="J41" s="32">
        <v>1</v>
      </c>
      <c r="K41" s="32">
        <v>6</v>
      </c>
      <c r="L41" s="35">
        <v>809.32</v>
      </c>
      <c r="M41" s="35">
        <v>841.94</v>
      </c>
      <c r="N41" s="55">
        <f>IFERROR(VLOOKUP(H41,'Шаг 2 Акция (Кол-во SKU из MML)'!$G$4:$L$108,VLOOKUP(A41,'Шаг 2 Акция (Кол-во SKU из MML)'!$N$5:$O$108,2,0),0),0)</f>
        <v>6</v>
      </c>
      <c r="O41" s="39" t="str">
        <f t="shared" si="0"/>
        <v/>
      </c>
    </row>
    <row r="42" spans="1:15" s="26" customFormat="1" x14ac:dyDescent="0.25">
      <c r="A42" s="56">
        <v>40909</v>
      </c>
      <c r="B42" s="27" t="s">
        <v>41</v>
      </c>
      <c r="C42" s="28" t="s">
        <v>42</v>
      </c>
      <c r="D42" s="28" t="s">
        <v>43</v>
      </c>
      <c r="E42" s="28" t="s">
        <v>44</v>
      </c>
      <c r="F42" s="28" t="s">
        <v>77</v>
      </c>
      <c r="G42" s="28" t="s">
        <v>139</v>
      </c>
      <c r="H42" s="28" t="s">
        <v>140</v>
      </c>
      <c r="I42" s="28" t="s">
        <v>48</v>
      </c>
      <c r="J42" s="32">
        <v>1</v>
      </c>
      <c r="K42" s="32">
        <v>5</v>
      </c>
      <c r="L42" s="35">
        <v>648.30999999999995</v>
      </c>
      <c r="M42" s="35">
        <v>674.4</v>
      </c>
      <c r="N42" s="55">
        <f>IFERROR(VLOOKUP(H42,'Шаг 2 Акция (Кол-во SKU из MML)'!$G$4:$L$108,VLOOKUP(A42,'Шаг 2 Акция (Кол-во SKU из MML)'!$N$5:$O$108,2,0),0),0)</f>
        <v>2</v>
      </c>
      <c r="O42" s="39" t="str">
        <f t="shared" si="0"/>
        <v/>
      </c>
    </row>
    <row r="43" spans="1:15" s="26" customFormat="1" x14ac:dyDescent="0.25">
      <c r="A43" s="56">
        <v>40909</v>
      </c>
      <c r="B43" s="27" t="s">
        <v>41</v>
      </c>
      <c r="C43" s="28" t="s">
        <v>42</v>
      </c>
      <c r="D43" s="28" t="s">
        <v>43</v>
      </c>
      <c r="E43" s="28" t="s">
        <v>44</v>
      </c>
      <c r="F43" s="28" t="s">
        <v>77</v>
      </c>
      <c r="G43" s="28" t="s">
        <v>141</v>
      </c>
      <c r="H43" s="28" t="s">
        <v>142</v>
      </c>
      <c r="I43" s="28" t="s">
        <v>48</v>
      </c>
      <c r="J43" s="32">
        <v>1</v>
      </c>
      <c r="K43" s="32">
        <v>3</v>
      </c>
      <c r="L43" s="35">
        <v>286.51</v>
      </c>
      <c r="M43" s="35">
        <v>298.02</v>
      </c>
      <c r="N43" s="55">
        <f>IFERROR(VLOOKUP(H43,'Шаг 2 Акция (Кол-во SKU из MML)'!$G$4:$L$108,VLOOKUP(A43,'Шаг 2 Акция (Кол-во SKU из MML)'!$N$5:$O$108,2,0),0),0)</f>
        <v>0</v>
      </c>
      <c r="O43" s="39" t="str">
        <f t="shared" si="0"/>
        <v>Нет коробок из MML</v>
      </c>
    </row>
    <row r="44" spans="1:15" s="26" customFormat="1" x14ac:dyDescent="0.25">
      <c r="A44" s="56">
        <v>40909</v>
      </c>
      <c r="B44" s="27" t="s">
        <v>41</v>
      </c>
      <c r="C44" s="28" t="s">
        <v>42</v>
      </c>
      <c r="D44" s="28" t="s">
        <v>43</v>
      </c>
      <c r="E44" s="28" t="s">
        <v>44</v>
      </c>
      <c r="F44" s="28" t="s">
        <v>77</v>
      </c>
      <c r="G44" s="28" t="s">
        <v>143</v>
      </c>
      <c r="H44" s="28" t="s">
        <v>144</v>
      </c>
      <c r="I44" s="28" t="s">
        <v>48</v>
      </c>
      <c r="J44" s="32">
        <v>1</v>
      </c>
      <c r="K44" s="32">
        <v>3</v>
      </c>
      <c r="L44" s="35">
        <v>211.02</v>
      </c>
      <c r="M44" s="35">
        <v>217.33</v>
      </c>
      <c r="N44" s="55">
        <f>IFERROR(VLOOKUP(H44,'Шаг 2 Акция (Кол-во SKU из MML)'!$G$4:$L$108,VLOOKUP(A44,'Шаг 2 Акция (Кол-во SKU из MML)'!$N$5:$O$108,2,0),0),0)</f>
        <v>1</v>
      </c>
      <c r="O44" s="39" t="str">
        <f t="shared" si="0"/>
        <v/>
      </c>
    </row>
    <row r="45" spans="1:15" s="26" customFormat="1" x14ac:dyDescent="0.25">
      <c r="A45" s="56">
        <v>40909</v>
      </c>
      <c r="B45" s="27" t="s">
        <v>41</v>
      </c>
      <c r="C45" s="28" t="s">
        <v>42</v>
      </c>
      <c r="D45" s="28" t="s">
        <v>43</v>
      </c>
      <c r="E45" s="28" t="s">
        <v>44</v>
      </c>
      <c r="F45" s="28" t="s">
        <v>77</v>
      </c>
      <c r="G45" s="28" t="s">
        <v>145</v>
      </c>
      <c r="H45" s="28" t="s">
        <v>146</v>
      </c>
      <c r="I45" s="28" t="s">
        <v>48</v>
      </c>
      <c r="J45" s="32">
        <v>1</v>
      </c>
      <c r="K45" s="32">
        <v>3</v>
      </c>
      <c r="L45" s="35">
        <v>392.44</v>
      </c>
      <c r="M45" s="35">
        <v>408.21</v>
      </c>
      <c r="N45" s="55">
        <f>IFERROR(VLOOKUP(H45,'Шаг 2 Акция (Кол-во SKU из MML)'!$G$4:$L$108,VLOOKUP(A45,'Шаг 2 Акция (Кол-во SKU из MML)'!$N$5:$O$108,2,0),0),0)</f>
        <v>1</v>
      </c>
      <c r="O45" s="39" t="str">
        <f t="shared" si="0"/>
        <v/>
      </c>
    </row>
    <row r="46" spans="1:15" s="26" customFormat="1" x14ac:dyDescent="0.25">
      <c r="A46" s="56">
        <v>40909</v>
      </c>
      <c r="B46" s="27" t="s">
        <v>41</v>
      </c>
      <c r="C46" s="28" t="s">
        <v>42</v>
      </c>
      <c r="D46" s="28" t="s">
        <v>43</v>
      </c>
      <c r="E46" s="28" t="s">
        <v>44</v>
      </c>
      <c r="F46" s="28" t="s">
        <v>77</v>
      </c>
      <c r="G46" s="28" t="s">
        <v>147</v>
      </c>
      <c r="H46" s="28" t="s">
        <v>148</v>
      </c>
      <c r="I46" s="28" t="s">
        <v>48</v>
      </c>
      <c r="J46" s="32">
        <v>1</v>
      </c>
      <c r="K46" s="32">
        <v>6</v>
      </c>
      <c r="L46" s="35">
        <v>579.66</v>
      </c>
      <c r="M46" s="35">
        <v>603</v>
      </c>
      <c r="N46" s="55">
        <f>IFERROR(VLOOKUP(H46,'Шаг 2 Акция (Кол-во SKU из MML)'!$G$4:$L$108,VLOOKUP(A46,'Шаг 2 Акция (Кол-во SKU из MML)'!$N$5:$O$108,2,0),0),0)</f>
        <v>5</v>
      </c>
      <c r="O46" s="39" t="str">
        <f t="shared" si="0"/>
        <v/>
      </c>
    </row>
    <row r="47" spans="1:15" s="26" customFormat="1" x14ac:dyDescent="0.25">
      <c r="A47" s="56">
        <v>40909</v>
      </c>
      <c r="B47" s="27" t="s">
        <v>41</v>
      </c>
      <c r="C47" s="28" t="s">
        <v>42</v>
      </c>
      <c r="D47" s="28" t="s">
        <v>43</v>
      </c>
      <c r="E47" s="28" t="s">
        <v>44</v>
      </c>
      <c r="F47" s="28" t="s">
        <v>57</v>
      </c>
      <c r="G47" s="28" t="s">
        <v>149</v>
      </c>
      <c r="H47" s="28" t="s">
        <v>150</v>
      </c>
      <c r="I47" s="28" t="s">
        <v>48</v>
      </c>
      <c r="J47" s="32">
        <v>1</v>
      </c>
      <c r="K47" s="32">
        <v>3</v>
      </c>
      <c r="L47" s="35">
        <v>538.98</v>
      </c>
      <c r="M47" s="35">
        <v>555.20000000000005</v>
      </c>
      <c r="N47" s="55">
        <f>IFERROR(VLOOKUP(H47,'Шаг 2 Акция (Кол-во SKU из MML)'!$G$4:$L$108,VLOOKUP(A47,'Шаг 2 Акция (Кол-во SKU из MML)'!$N$5:$O$108,2,0),0),0)</f>
        <v>2</v>
      </c>
      <c r="O47" s="39" t="str">
        <f t="shared" si="0"/>
        <v/>
      </c>
    </row>
    <row r="48" spans="1:15" s="26" customFormat="1" x14ac:dyDescent="0.25">
      <c r="A48" s="56">
        <v>40909</v>
      </c>
      <c r="B48" s="27" t="s">
        <v>41</v>
      </c>
      <c r="C48" s="28" t="s">
        <v>42</v>
      </c>
      <c r="D48" s="28" t="s">
        <v>43</v>
      </c>
      <c r="E48" s="28" t="s">
        <v>44</v>
      </c>
      <c r="F48" s="28" t="s">
        <v>57</v>
      </c>
      <c r="G48" s="28" t="s">
        <v>151</v>
      </c>
      <c r="H48" s="28" t="s">
        <v>152</v>
      </c>
      <c r="I48" s="28" t="s">
        <v>48</v>
      </c>
      <c r="J48" s="32">
        <v>1</v>
      </c>
      <c r="K48" s="32">
        <v>3</v>
      </c>
      <c r="L48" s="35">
        <v>398.44</v>
      </c>
      <c r="M48" s="35">
        <v>410.41</v>
      </c>
      <c r="N48" s="55">
        <f>IFERROR(VLOOKUP(H48,'Шаг 2 Акция (Кол-во SKU из MML)'!$G$4:$L$108,VLOOKUP(A48,'Шаг 2 Акция (Кол-во SKU из MML)'!$N$5:$O$108,2,0),0),0)</f>
        <v>0</v>
      </c>
      <c r="O48" s="39" t="str">
        <f t="shared" si="0"/>
        <v>Нет коробок из MML</v>
      </c>
    </row>
    <row r="49" spans="1:15" s="26" customFormat="1" x14ac:dyDescent="0.25">
      <c r="A49" s="56">
        <v>40909</v>
      </c>
      <c r="B49" s="27" t="s">
        <v>41</v>
      </c>
      <c r="C49" s="28" t="s">
        <v>42</v>
      </c>
      <c r="D49" s="28" t="s">
        <v>43</v>
      </c>
      <c r="E49" s="28" t="s">
        <v>44</v>
      </c>
      <c r="F49" s="28" t="s">
        <v>57</v>
      </c>
      <c r="G49" s="28" t="s">
        <v>153</v>
      </c>
      <c r="H49" s="28" t="s">
        <v>154</v>
      </c>
      <c r="I49" s="28" t="s">
        <v>48</v>
      </c>
      <c r="J49" s="32">
        <v>1</v>
      </c>
      <c r="K49" s="32">
        <v>3</v>
      </c>
      <c r="L49" s="35">
        <v>269.49</v>
      </c>
      <c r="M49" s="35">
        <v>280.38</v>
      </c>
      <c r="N49" s="55">
        <f>IFERROR(VLOOKUP(H49,'Шаг 2 Акция (Кол-во SKU из MML)'!$G$4:$L$108,VLOOKUP(A49,'Шаг 2 Акция (Кол-во SKU из MML)'!$N$5:$O$108,2,0),0),0)</f>
        <v>2</v>
      </c>
      <c r="O49" s="39" t="str">
        <f t="shared" si="0"/>
        <v/>
      </c>
    </row>
    <row r="50" spans="1:15" s="26" customFormat="1" x14ac:dyDescent="0.25">
      <c r="A50" s="56">
        <v>40909</v>
      </c>
      <c r="B50" s="27" t="s">
        <v>41</v>
      </c>
      <c r="C50" s="28" t="s">
        <v>42</v>
      </c>
      <c r="D50" s="28" t="s">
        <v>43</v>
      </c>
      <c r="E50" s="28" t="s">
        <v>44</v>
      </c>
      <c r="F50" s="28" t="s">
        <v>57</v>
      </c>
      <c r="G50" s="28" t="s">
        <v>155</v>
      </c>
      <c r="H50" s="28" t="s">
        <v>156</v>
      </c>
      <c r="I50" s="28" t="s">
        <v>48</v>
      </c>
      <c r="J50" s="32">
        <v>1</v>
      </c>
      <c r="K50" s="32">
        <v>3</v>
      </c>
      <c r="L50" s="35">
        <v>473.02</v>
      </c>
      <c r="M50" s="35">
        <v>492.1</v>
      </c>
      <c r="N50" s="55">
        <f>IFERROR(VLOOKUP(H50,'Шаг 2 Акция (Кол-во SKU из MML)'!$G$4:$L$108,VLOOKUP(A50,'Шаг 2 Акция (Кол-во SKU из MML)'!$N$5:$O$108,2,0),0),0)</f>
        <v>1</v>
      </c>
      <c r="O50" s="39" t="str">
        <f t="shared" si="0"/>
        <v/>
      </c>
    </row>
    <row r="51" spans="1:15" s="26" customFormat="1" x14ac:dyDescent="0.25">
      <c r="A51" s="56">
        <v>40909</v>
      </c>
      <c r="B51" s="27" t="s">
        <v>41</v>
      </c>
      <c r="C51" s="28" t="s">
        <v>42</v>
      </c>
      <c r="D51" s="28" t="s">
        <v>43</v>
      </c>
      <c r="E51" s="28" t="s">
        <v>44</v>
      </c>
      <c r="F51" s="28" t="s">
        <v>57</v>
      </c>
      <c r="G51" s="28" t="s">
        <v>157</v>
      </c>
      <c r="H51" s="28" t="s">
        <v>158</v>
      </c>
      <c r="I51" s="28" t="s">
        <v>48</v>
      </c>
      <c r="J51" s="32">
        <v>1</v>
      </c>
      <c r="K51" s="32">
        <v>3</v>
      </c>
      <c r="L51" s="35">
        <v>439.97</v>
      </c>
      <c r="M51" s="35">
        <v>457.73</v>
      </c>
      <c r="N51" s="55">
        <f>IFERROR(VLOOKUP(H51,'Шаг 2 Акция (Кол-во SKU из MML)'!$G$4:$L$108,VLOOKUP(A51,'Шаг 2 Акция (Кол-во SKU из MML)'!$N$5:$O$108,2,0),0),0)</f>
        <v>1</v>
      </c>
      <c r="O51" s="39" t="str">
        <f t="shared" si="0"/>
        <v/>
      </c>
    </row>
    <row r="52" spans="1:15" s="26" customFormat="1" x14ac:dyDescent="0.25">
      <c r="A52" s="56">
        <v>40909</v>
      </c>
      <c r="B52" s="27" t="s">
        <v>41</v>
      </c>
      <c r="C52" s="28" t="s">
        <v>42</v>
      </c>
      <c r="D52" s="28" t="s">
        <v>43</v>
      </c>
      <c r="E52" s="28" t="s">
        <v>49</v>
      </c>
      <c r="F52" s="28" t="s">
        <v>60</v>
      </c>
      <c r="G52" s="28" t="s">
        <v>159</v>
      </c>
      <c r="H52" s="28" t="s">
        <v>160</v>
      </c>
      <c r="I52" s="28" t="s">
        <v>161</v>
      </c>
      <c r="J52" s="32">
        <v>1</v>
      </c>
      <c r="K52" s="32">
        <v>4</v>
      </c>
      <c r="L52" s="35">
        <v>17398.18</v>
      </c>
      <c r="M52" s="35">
        <v>15224.58</v>
      </c>
      <c r="N52" s="55">
        <f>IFERROR(VLOOKUP(H52,'Шаг 2 Акция (Кол-во SKU из MML)'!$G$4:$L$108,VLOOKUP(A52,'Шаг 2 Акция (Кол-во SKU из MML)'!$N$5:$O$108,2,0),0),0)</f>
        <v>2</v>
      </c>
      <c r="O52" s="39" t="str">
        <f t="shared" si="0"/>
        <v/>
      </c>
    </row>
    <row r="53" spans="1:15" s="26" customFormat="1" x14ac:dyDescent="0.25">
      <c r="A53" s="56">
        <v>40909</v>
      </c>
      <c r="B53" s="27" t="s">
        <v>41</v>
      </c>
      <c r="C53" s="28" t="s">
        <v>42</v>
      </c>
      <c r="D53" s="28" t="s">
        <v>43</v>
      </c>
      <c r="E53" s="28" t="s">
        <v>49</v>
      </c>
      <c r="F53" s="28" t="s">
        <v>50</v>
      </c>
      <c r="G53" s="28" t="s">
        <v>162</v>
      </c>
      <c r="H53" s="28" t="s">
        <v>163</v>
      </c>
      <c r="I53" s="28" t="s">
        <v>164</v>
      </c>
      <c r="J53" s="32">
        <v>1</v>
      </c>
      <c r="K53" s="32">
        <v>3</v>
      </c>
      <c r="L53" s="35">
        <v>593.22</v>
      </c>
      <c r="M53" s="35">
        <v>611</v>
      </c>
      <c r="N53" s="55">
        <f>IFERROR(VLOOKUP(H53,'Шаг 2 Акция (Кол-во SKU из MML)'!$G$4:$L$108,VLOOKUP(A53,'Шаг 2 Акция (Кол-во SKU из MML)'!$N$5:$O$108,2,0),0),0)</f>
        <v>2</v>
      </c>
      <c r="O53" s="39" t="str">
        <f t="shared" si="0"/>
        <v/>
      </c>
    </row>
    <row r="54" spans="1:15" s="26" customFormat="1" x14ac:dyDescent="0.25">
      <c r="A54" s="56">
        <v>40909</v>
      </c>
      <c r="B54" s="27" t="s">
        <v>41</v>
      </c>
      <c r="C54" s="28" t="s">
        <v>42</v>
      </c>
      <c r="D54" s="28" t="s">
        <v>43</v>
      </c>
      <c r="E54" s="28" t="s">
        <v>49</v>
      </c>
      <c r="F54" s="28" t="s">
        <v>50</v>
      </c>
      <c r="G54" s="28" t="s">
        <v>165</v>
      </c>
      <c r="H54" s="28" t="s">
        <v>166</v>
      </c>
      <c r="I54" s="28" t="s">
        <v>53</v>
      </c>
      <c r="J54" s="32">
        <v>1</v>
      </c>
      <c r="K54" s="32">
        <v>3</v>
      </c>
      <c r="L54" s="35">
        <v>591.53</v>
      </c>
      <c r="M54" s="35">
        <v>609.27</v>
      </c>
      <c r="N54" s="55">
        <f>IFERROR(VLOOKUP(H54,'Шаг 2 Акция (Кол-во SKU из MML)'!$G$4:$L$108,VLOOKUP(A54,'Шаг 2 Акция (Кол-во SKU из MML)'!$N$5:$O$108,2,0),0),0)</f>
        <v>2</v>
      </c>
      <c r="O54" s="39" t="str">
        <f t="shared" si="0"/>
        <v/>
      </c>
    </row>
    <row r="55" spans="1:15" s="26" customFormat="1" x14ac:dyDescent="0.25">
      <c r="A55" s="56">
        <v>40909</v>
      </c>
      <c r="B55" s="27" t="s">
        <v>41</v>
      </c>
      <c r="C55" s="28" t="s">
        <v>42</v>
      </c>
      <c r="D55" s="28" t="s">
        <v>43</v>
      </c>
      <c r="E55" s="28" t="s">
        <v>49</v>
      </c>
      <c r="F55" s="28" t="s">
        <v>50</v>
      </c>
      <c r="G55" s="28" t="s">
        <v>167</v>
      </c>
      <c r="H55" s="28" t="s">
        <v>168</v>
      </c>
      <c r="I55" s="28" t="s">
        <v>48</v>
      </c>
      <c r="J55" s="32">
        <v>1</v>
      </c>
      <c r="K55" s="32">
        <v>7</v>
      </c>
      <c r="L55" s="35">
        <v>4287.3100000000004</v>
      </c>
      <c r="M55" s="35">
        <v>4415.8599999999997</v>
      </c>
      <c r="N55" s="55">
        <f>IFERROR(VLOOKUP(H55,'Шаг 2 Акция (Кол-во SKU из MML)'!$G$4:$L$108,VLOOKUP(A55,'Шаг 2 Акция (Кол-во SKU из MML)'!$N$5:$O$108,2,0),0),0)</f>
        <v>5</v>
      </c>
      <c r="O55" s="39" t="str">
        <f t="shared" si="0"/>
        <v/>
      </c>
    </row>
    <row r="56" spans="1:15" s="26" customFormat="1" x14ac:dyDescent="0.25">
      <c r="A56" s="56">
        <v>40909</v>
      </c>
      <c r="B56" s="27" t="s">
        <v>41</v>
      </c>
      <c r="C56" s="28" t="s">
        <v>42</v>
      </c>
      <c r="D56" s="28" t="s">
        <v>43</v>
      </c>
      <c r="E56" s="28" t="s">
        <v>44</v>
      </c>
      <c r="F56" s="28" t="s">
        <v>82</v>
      </c>
      <c r="G56" s="28" t="s">
        <v>169</v>
      </c>
      <c r="H56" s="28" t="s">
        <v>170</v>
      </c>
      <c r="I56" s="28" t="s">
        <v>48</v>
      </c>
      <c r="J56" s="32">
        <v>1</v>
      </c>
      <c r="K56" s="32">
        <v>3</v>
      </c>
      <c r="L56" s="35">
        <v>3063.14</v>
      </c>
      <c r="M56" s="35">
        <v>3281.24</v>
      </c>
      <c r="N56" s="55">
        <f>IFERROR(VLOOKUP(H56,'Шаг 2 Акция (Кол-во SKU из MML)'!$G$4:$L$108,VLOOKUP(A56,'Шаг 2 Акция (Кол-во SKU из MML)'!$N$5:$O$108,2,0),0),0)</f>
        <v>0</v>
      </c>
      <c r="O56" s="39" t="str">
        <f t="shared" si="0"/>
        <v>Нет коробок из MML</v>
      </c>
    </row>
    <row r="57" spans="1:15" s="26" customFormat="1" x14ac:dyDescent="0.25">
      <c r="A57" s="56">
        <v>40909</v>
      </c>
      <c r="B57" s="27" t="s">
        <v>41</v>
      </c>
      <c r="C57" s="28" t="s">
        <v>42</v>
      </c>
      <c r="D57" s="28" t="s">
        <v>43</v>
      </c>
      <c r="E57" s="28" t="s">
        <v>44</v>
      </c>
      <c r="F57" s="28" t="s">
        <v>82</v>
      </c>
      <c r="G57" s="28" t="s">
        <v>171</v>
      </c>
      <c r="H57" s="28" t="s">
        <v>172</v>
      </c>
      <c r="I57" s="28" t="s">
        <v>48</v>
      </c>
      <c r="J57" s="32">
        <v>1</v>
      </c>
      <c r="K57" s="32">
        <v>2</v>
      </c>
      <c r="L57" s="35">
        <v>2205.09</v>
      </c>
      <c r="M57" s="35">
        <v>2051.44</v>
      </c>
      <c r="N57" s="55">
        <f>IFERROR(VLOOKUP(H57,'Шаг 2 Акция (Кол-во SKU из MML)'!$G$4:$L$108,VLOOKUP(A57,'Шаг 2 Акция (Кол-во SKU из MML)'!$N$5:$O$108,2,0),0),0)</f>
        <v>0</v>
      </c>
      <c r="O57" s="39" t="str">
        <f t="shared" si="0"/>
        <v>Количество SKU меньше 3</v>
      </c>
    </row>
    <row r="58" spans="1:15" s="26" customFormat="1" x14ac:dyDescent="0.25">
      <c r="A58" s="56">
        <v>40909</v>
      </c>
      <c r="B58" s="27" t="s">
        <v>41</v>
      </c>
      <c r="C58" s="28" t="s">
        <v>42</v>
      </c>
      <c r="D58" s="28" t="s">
        <v>43</v>
      </c>
      <c r="E58" s="28" t="s">
        <v>44</v>
      </c>
      <c r="F58" s="28" t="s">
        <v>82</v>
      </c>
      <c r="G58" s="28" t="s">
        <v>173</v>
      </c>
      <c r="H58" s="28" t="s">
        <v>174</v>
      </c>
      <c r="I58" s="28" t="s">
        <v>48</v>
      </c>
      <c r="J58" s="32">
        <v>1</v>
      </c>
      <c r="K58" s="32">
        <v>2</v>
      </c>
      <c r="L58" s="35">
        <v>662.71</v>
      </c>
      <c r="M58" s="35">
        <v>682.69</v>
      </c>
      <c r="N58" s="55">
        <f>IFERROR(VLOOKUP(H58,'Шаг 2 Акция (Кол-во SKU из MML)'!$G$4:$L$108,VLOOKUP(A58,'Шаг 2 Акция (Кол-во SKU из MML)'!$N$5:$O$108,2,0),0),0)</f>
        <v>1</v>
      </c>
      <c r="O58" s="39" t="str">
        <f t="shared" si="0"/>
        <v>Количество SKU меньше 3</v>
      </c>
    </row>
    <row r="59" spans="1:15" s="26" customFormat="1" x14ac:dyDescent="0.25">
      <c r="A59" s="56">
        <v>40909</v>
      </c>
      <c r="B59" s="27" t="s">
        <v>41</v>
      </c>
      <c r="C59" s="28" t="s">
        <v>42</v>
      </c>
      <c r="D59" s="28" t="s">
        <v>43</v>
      </c>
      <c r="E59" s="28" t="s">
        <v>44</v>
      </c>
      <c r="F59" s="28" t="s">
        <v>82</v>
      </c>
      <c r="G59" s="28" t="s">
        <v>175</v>
      </c>
      <c r="H59" s="28" t="s">
        <v>176</v>
      </c>
      <c r="I59" s="28" t="s">
        <v>48</v>
      </c>
      <c r="J59" s="32">
        <v>1</v>
      </c>
      <c r="K59" s="32">
        <v>2</v>
      </c>
      <c r="L59" s="35">
        <v>140.68</v>
      </c>
      <c r="M59" s="35">
        <v>133.46</v>
      </c>
      <c r="N59" s="55">
        <f>IFERROR(VLOOKUP(H59,'Шаг 2 Акция (Кол-во SKU из MML)'!$G$4:$L$108,VLOOKUP(A59,'Шаг 2 Акция (Кол-во SKU из MML)'!$N$5:$O$108,2,0),0),0)</f>
        <v>1</v>
      </c>
      <c r="O59" s="39" t="str">
        <f t="shared" si="0"/>
        <v>Количество SKU меньше 3</v>
      </c>
    </row>
    <row r="60" spans="1:15" s="26" customFormat="1" x14ac:dyDescent="0.25">
      <c r="A60" s="56">
        <v>40909</v>
      </c>
      <c r="B60" s="27" t="s">
        <v>41</v>
      </c>
      <c r="C60" s="28" t="s">
        <v>42</v>
      </c>
      <c r="D60" s="28" t="s">
        <v>43</v>
      </c>
      <c r="E60" s="28" t="s">
        <v>44</v>
      </c>
      <c r="F60" s="28" t="s">
        <v>82</v>
      </c>
      <c r="G60" s="28" t="s">
        <v>177</v>
      </c>
      <c r="H60" s="28" t="s">
        <v>178</v>
      </c>
      <c r="I60" s="28" t="s">
        <v>48</v>
      </c>
      <c r="J60" s="32">
        <v>1</v>
      </c>
      <c r="K60" s="32">
        <v>4</v>
      </c>
      <c r="L60" s="35">
        <v>557.63</v>
      </c>
      <c r="M60" s="35">
        <v>580.08000000000004</v>
      </c>
      <c r="N60" s="55">
        <f>IFERROR(VLOOKUP(H60,'Шаг 2 Акция (Кол-во SKU из MML)'!$G$4:$L$108,VLOOKUP(A60,'Шаг 2 Акция (Кол-во SKU из MML)'!$N$5:$O$108,2,0),0),0)</f>
        <v>4</v>
      </c>
      <c r="O60" s="39" t="str">
        <f t="shared" si="0"/>
        <v/>
      </c>
    </row>
    <row r="61" spans="1:15" s="26" customFormat="1" x14ac:dyDescent="0.25">
      <c r="A61" s="56">
        <v>40909</v>
      </c>
      <c r="B61" s="27" t="s">
        <v>41</v>
      </c>
      <c r="C61" s="28" t="s">
        <v>42</v>
      </c>
      <c r="D61" s="28" t="s">
        <v>43</v>
      </c>
      <c r="E61" s="28" t="s">
        <v>44</v>
      </c>
      <c r="F61" s="28" t="s">
        <v>82</v>
      </c>
      <c r="G61" s="28" t="s">
        <v>179</v>
      </c>
      <c r="H61" s="28" t="s">
        <v>180</v>
      </c>
      <c r="I61" s="28" t="s">
        <v>48</v>
      </c>
      <c r="J61" s="32">
        <v>1</v>
      </c>
      <c r="K61" s="32">
        <v>4</v>
      </c>
      <c r="L61" s="35">
        <v>786.44</v>
      </c>
      <c r="M61" s="35">
        <v>810</v>
      </c>
      <c r="N61" s="55">
        <f>IFERROR(VLOOKUP(H61,'Шаг 2 Акция (Кол-во SKU из MML)'!$G$4:$L$108,VLOOKUP(A61,'Шаг 2 Акция (Кол-во SKU из MML)'!$N$5:$O$108,2,0),0),0)</f>
        <v>2</v>
      </c>
      <c r="O61" s="39" t="str">
        <f t="shared" si="0"/>
        <v/>
      </c>
    </row>
    <row r="62" spans="1:15" s="26" customFormat="1" x14ac:dyDescent="0.25">
      <c r="A62" s="56">
        <v>40909</v>
      </c>
      <c r="B62" s="27" t="s">
        <v>41</v>
      </c>
      <c r="C62" s="28" t="s">
        <v>42</v>
      </c>
      <c r="D62" s="28" t="s">
        <v>43</v>
      </c>
      <c r="E62" s="28" t="s">
        <v>44</v>
      </c>
      <c r="F62" s="28" t="s">
        <v>82</v>
      </c>
      <c r="G62" s="28" t="s">
        <v>181</v>
      </c>
      <c r="H62" s="28" t="s">
        <v>182</v>
      </c>
      <c r="I62" s="28" t="s">
        <v>161</v>
      </c>
      <c r="J62" s="32">
        <v>1</v>
      </c>
      <c r="K62" s="32">
        <v>4</v>
      </c>
      <c r="L62" s="35">
        <v>2625.44</v>
      </c>
      <c r="M62" s="35">
        <v>2704.19</v>
      </c>
      <c r="N62" s="55">
        <f>IFERROR(VLOOKUP(H62,'Шаг 2 Акция (Кол-во SKU из MML)'!$G$4:$L$108,VLOOKUP(A62,'Шаг 2 Акция (Кол-во SKU из MML)'!$N$5:$O$108,2,0),0),0)</f>
        <v>4</v>
      </c>
      <c r="O62" s="39" t="str">
        <f t="shared" si="0"/>
        <v/>
      </c>
    </row>
    <row r="63" spans="1:15" s="26" customFormat="1" x14ac:dyDescent="0.25">
      <c r="A63" s="56">
        <v>40909</v>
      </c>
      <c r="B63" s="27" t="s">
        <v>41</v>
      </c>
      <c r="C63" s="28" t="s">
        <v>42</v>
      </c>
      <c r="D63" s="28" t="s">
        <v>43</v>
      </c>
      <c r="E63" s="28" t="s">
        <v>44</v>
      </c>
      <c r="F63" s="28" t="s">
        <v>82</v>
      </c>
      <c r="G63" s="28" t="s">
        <v>183</v>
      </c>
      <c r="H63" s="28" t="s">
        <v>184</v>
      </c>
      <c r="I63" s="28" t="s">
        <v>161</v>
      </c>
      <c r="J63" s="32">
        <v>1</v>
      </c>
      <c r="K63" s="32">
        <v>4</v>
      </c>
      <c r="L63" s="35">
        <v>1493.22</v>
      </c>
      <c r="M63" s="35">
        <v>1538.02</v>
      </c>
      <c r="N63" s="55">
        <f>IFERROR(VLOOKUP(H63,'Шаг 2 Акция (Кол-во SKU из MML)'!$G$4:$L$108,VLOOKUP(A63,'Шаг 2 Акция (Кол-во SKU из MML)'!$N$5:$O$108,2,0),0),0)</f>
        <v>4</v>
      </c>
      <c r="O63" s="39" t="str">
        <f t="shared" si="0"/>
        <v/>
      </c>
    </row>
    <row r="64" spans="1:15" s="26" customFormat="1" x14ac:dyDescent="0.25">
      <c r="A64" s="56">
        <v>40909</v>
      </c>
      <c r="B64" s="27" t="s">
        <v>41</v>
      </c>
      <c r="C64" s="28" t="s">
        <v>42</v>
      </c>
      <c r="D64" s="28" t="s">
        <v>43</v>
      </c>
      <c r="E64" s="28" t="s">
        <v>44</v>
      </c>
      <c r="F64" s="28" t="s">
        <v>82</v>
      </c>
      <c r="G64" s="28" t="s">
        <v>185</v>
      </c>
      <c r="H64" s="28" t="s">
        <v>186</v>
      </c>
      <c r="I64" s="28" t="s">
        <v>48</v>
      </c>
      <c r="J64" s="32">
        <v>1</v>
      </c>
      <c r="K64" s="32">
        <v>2</v>
      </c>
      <c r="L64" s="35">
        <v>123.73</v>
      </c>
      <c r="M64" s="35">
        <v>117.36</v>
      </c>
      <c r="N64" s="55">
        <f>IFERROR(VLOOKUP(H64,'Шаг 2 Акция (Кол-во SKU из MML)'!$G$4:$L$108,VLOOKUP(A64,'Шаг 2 Акция (Кол-во SKU из MML)'!$N$5:$O$108,2,0),0),0)</f>
        <v>1</v>
      </c>
      <c r="O64" s="39" t="str">
        <f t="shared" si="0"/>
        <v>Количество SKU меньше 3</v>
      </c>
    </row>
    <row r="65" spans="1:15" s="26" customFormat="1" x14ac:dyDescent="0.25">
      <c r="A65" s="56">
        <v>40909</v>
      </c>
      <c r="B65" s="27" t="s">
        <v>41</v>
      </c>
      <c r="C65" s="28" t="s">
        <v>42</v>
      </c>
      <c r="D65" s="28" t="s">
        <v>43</v>
      </c>
      <c r="E65" s="28" t="s">
        <v>44</v>
      </c>
      <c r="F65" s="28" t="s">
        <v>63</v>
      </c>
      <c r="G65" s="28" t="s">
        <v>187</v>
      </c>
      <c r="H65" s="28" t="s">
        <v>188</v>
      </c>
      <c r="I65" s="28" t="s">
        <v>161</v>
      </c>
      <c r="J65" s="32">
        <v>1</v>
      </c>
      <c r="K65" s="32">
        <v>3</v>
      </c>
      <c r="L65" s="35">
        <v>1064.4100000000001</v>
      </c>
      <c r="M65" s="35">
        <v>1096.3399999999999</v>
      </c>
      <c r="N65" s="55">
        <f>IFERROR(VLOOKUP(H65,'Шаг 2 Акция (Кол-во SKU из MML)'!$G$4:$L$108,VLOOKUP(A65,'Шаг 2 Акция (Кол-во SKU из MML)'!$N$5:$O$108,2,0),0),0)</f>
        <v>3</v>
      </c>
      <c r="O65" s="39" t="str">
        <f t="shared" si="0"/>
        <v/>
      </c>
    </row>
    <row r="66" spans="1:15" s="26" customFormat="1" x14ac:dyDescent="0.25">
      <c r="A66" s="56">
        <v>40909</v>
      </c>
      <c r="B66" s="27" t="s">
        <v>41</v>
      </c>
      <c r="C66" s="28" t="s">
        <v>42</v>
      </c>
      <c r="D66" s="28" t="s">
        <v>43</v>
      </c>
      <c r="E66" s="28" t="s">
        <v>44</v>
      </c>
      <c r="F66" s="28" t="s">
        <v>54</v>
      </c>
      <c r="G66" s="28" t="s">
        <v>189</v>
      </c>
      <c r="H66" s="28" t="s">
        <v>190</v>
      </c>
      <c r="I66" s="28" t="s">
        <v>161</v>
      </c>
      <c r="J66" s="32">
        <v>1</v>
      </c>
      <c r="K66" s="32">
        <v>4</v>
      </c>
      <c r="L66" s="35">
        <v>789.83</v>
      </c>
      <c r="M66" s="35">
        <v>813.53</v>
      </c>
      <c r="N66" s="55">
        <f>IFERROR(VLOOKUP(H66,'Шаг 2 Акция (Кол-во SKU из MML)'!$G$4:$L$108,VLOOKUP(A66,'Шаг 2 Акция (Кол-во SKU из MML)'!$N$5:$O$108,2,0),0),0)</f>
        <v>4</v>
      </c>
      <c r="O66" s="39" t="str">
        <f t="shared" si="0"/>
        <v/>
      </c>
    </row>
    <row r="67" spans="1:15" s="26" customFormat="1" x14ac:dyDescent="0.25">
      <c r="A67" s="56">
        <v>40909</v>
      </c>
      <c r="B67" s="27" t="s">
        <v>41</v>
      </c>
      <c r="C67" s="28" t="s">
        <v>42</v>
      </c>
      <c r="D67" s="28" t="s">
        <v>43</v>
      </c>
      <c r="E67" s="28" t="s">
        <v>44</v>
      </c>
      <c r="F67" s="28" t="s">
        <v>54</v>
      </c>
      <c r="G67" s="28" t="s">
        <v>191</v>
      </c>
      <c r="H67" s="28" t="s">
        <v>192</v>
      </c>
      <c r="I67" s="28" t="s">
        <v>48</v>
      </c>
      <c r="J67" s="32">
        <v>1</v>
      </c>
      <c r="K67" s="32">
        <v>2</v>
      </c>
      <c r="L67" s="35">
        <v>617.79999999999995</v>
      </c>
      <c r="M67" s="35">
        <v>629.97</v>
      </c>
      <c r="N67" s="55">
        <f>IFERROR(VLOOKUP(H67,'Шаг 2 Акция (Кол-во SKU из MML)'!$G$4:$L$108,VLOOKUP(A67,'Шаг 2 Акция (Кол-во SKU из MML)'!$N$5:$O$108,2,0),0),0)</f>
        <v>1</v>
      </c>
      <c r="O67" s="39" t="str">
        <f t="shared" si="0"/>
        <v>Количество SKU меньше 3</v>
      </c>
    </row>
    <row r="68" spans="1:15" s="26" customFormat="1" x14ac:dyDescent="0.25">
      <c r="A68" s="56">
        <v>40909</v>
      </c>
      <c r="B68" s="27" t="s">
        <v>41</v>
      </c>
      <c r="C68" s="28" t="s">
        <v>42</v>
      </c>
      <c r="D68" s="28" t="s">
        <v>43</v>
      </c>
      <c r="E68" s="28" t="s">
        <v>44</v>
      </c>
      <c r="F68" s="28" t="s">
        <v>54</v>
      </c>
      <c r="G68" s="28" t="s">
        <v>193</v>
      </c>
      <c r="H68" s="28" t="s">
        <v>194</v>
      </c>
      <c r="I68" s="28" t="s">
        <v>48</v>
      </c>
      <c r="J68" s="32">
        <v>1</v>
      </c>
      <c r="K68" s="32">
        <v>3</v>
      </c>
      <c r="L68" s="35">
        <v>900.85</v>
      </c>
      <c r="M68" s="35">
        <v>908.62</v>
      </c>
      <c r="N68" s="55">
        <f>IFERROR(VLOOKUP(H68,'Шаг 2 Акция (Кол-во SKU из MML)'!$G$4:$L$108,VLOOKUP(A68,'Шаг 2 Акция (Кол-во SKU из MML)'!$N$5:$O$108,2,0),0),0)</f>
        <v>3</v>
      </c>
      <c r="O68" s="39" t="str">
        <f t="shared" si="0"/>
        <v/>
      </c>
    </row>
    <row r="69" spans="1:15" s="26" customFormat="1" x14ac:dyDescent="0.25">
      <c r="A69" s="56">
        <v>40909</v>
      </c>
      <c r="B69" s="27" t="s">
        <v>41</v>
      </c>
      <c r="C69" s="28" t="s">
        <v>42</v>
      </c>
      <c r="D69" s="28" t="s">
        <v>43</v>
      </c>
      <c r="E69" s="28" t="s">
        <v>44</v>
      </c>
      <c r="F69" s="28" t="s">
        <v>54</v>
      </c>
      <c r="G69" s="28" t="s">
        <v>195</v>
      </c>
      <c r="H69" s="28" t="s">
        <v>196</v>
      </c>
      <c r="I69" s="28" t="s">
        <v>48</v>
      </c>
      <c r="J69" s="32">
        <v>1</v>
      </c>
      <c r="K69" s="32">
        <v>2</v>
      </c>
      <c r="L69" s="35">
        <v>159.32</v>
      </c>
      <c r="M69" s="35">
        <v>160.81</v>
      </c>
      <c r="N69" s="55">
        <f>IFERROR(VLOOKUP(H69,'Шаг 2 Акция (Кол-во SKU из MML)'!$G$4:$L$108,VLOOKUP(A69,'Шаг 2 Акция (Кол-во SKU из MML)'!$N$5:$O$108,2,0),0),0)</f>
        <v>0</v>
      </c>
      <c r="O69" s="39" t="str">
        <f t="shared" ref="O69:O125" si="1">IF((L69&lt;0)*OR(M69&lt;0),"Удалить стоку!",IF(K69&lt;3,"Количество SKU меньше 3",IF(N69&lt;1,"Нет коробок из MML","")))</f>
        <v>Количество SKU меньше 3</v>
      </c>
    </row>
    <row r="70" spans="1:15" s="26" customFormat="1" x14ac:dyDescent="0.25">
      <c r="A70" s="56">
        <v>40909</v>
      </c>
      <c r="B70" s="27" t="s">
        <v>41</v>
      </c>
      <c r="C70" s="28" t="s">
        <v>42</v>
      </c>
      <c r="D70" s="28" t="s">
        <v>43</v>
      </c>
      <c r="E70" s="28" t="s">
        <v>44</v>
      </c>
      <c r="F70" s="28" t="s">
        <v>54</v>
      </c>
      <c r="G70" s="28" t="s">
        <v>197</v>
      </c>
      <c r="H70" s="28" t="s">
        <v>198</v>
      </c>
      <c r="I70" s="28" t="s">
        <v>199</v>
      </c>
      <c r="J70" s="32">
        <v>1</v>
      </c>
      <c r="K70" s="32">
        <v>3</v>
      </c>
      <c r="L70" s="35">
        <v>170.34</v>
      </c>
      <c r="M70" s="35">
        <v>177.21</v>
      </c>
      <c r="N70" s="55">
        <f>IFERROR(VLOOKUP(H70,'Шаг 2 Акция (Кол-во SKU из MML)'!$G$4:$L$108,VLOOKUP(A70,'Шаг 2 Акция (Кол-во SKU из MML)'!$N$5:$O$108,2,0),0),0)</f>
        <v>1</v>
      </c>
      <c r="O70" s="39" t="str">
        <f t="shared" si="1"/>
        <v/>
      </c>
    </row>
    <row r="71" spans="1:15" s="26" customFormat="1" x14ac:dyDescent="0.25">
      <c r="A71" s="56">
        <v>40909</v>
      </c>
      <c r="B71" s="27" t="s">
        <v>41</v>
      </c>
      <c r="C71" s="28" t="s">
        <v>42</v>
      </c>
      <c r="D71" s="28" t="s">
        <v>43</v>
      </c>
      <c r="E71" s="28" t="s">
        <v>44</v>
      </c>
      <c r="F71" s="28" t="s">
        <v>72</v>
      </c>
      <c r="G71" s="28" t="s">
        <v>200</v>
      </c>
      <c r="H71" s="28" t="s">
        <v>201</v>
      </c>
      <c r="I71" s="28" t="s">
        <v>161</v>
      </c>
      <c r="J71" s="32">
        <v>1</v>
      </c>
      <c r="K71" s="32">
        <v>4</v>
      </c>
      <c r="L71" s="35">
        <v>1493.22</v>
      </c>
      <c r="M71" s="35">
        <v>1538.02</v>
      </c>
      <c r="N71" s="55">
        <f>IFERROR(VLOOKUP(H71,'Шаг 2 Акция (Кол-во SKU из MML)'!$G$4:$L$108,VLOOKUP(A71,'Шаг 2 Акция (Кол-во SKU из MML)'!$N$5:$O$108,2,0),0),0)</f>
        <v>4</v>
      </c>
      <c r="O71" s="39" t="str">
        <f t="shared" si="1"/>
        <v/>
      </c>
    </row>
    <row r="72" spans="1:15" s="26" customFormat="1" x14ac:dyDescent="0.25">
      <c r="A72" s="56">
        <v>40909</v>
      </c>
      <c r="B72" s="27" t="s">
        <v>41</v>
      </c>
      <c r="C72" s="28" t="s">
        <v>42</v>
      </c>
      <c r="D72" s="28" t="s">
        <v>43</v>
      </c>
      <c r="E72" s="28" t="s">
        <v>44</v>
      </c>
      <c r="F72" s="28" t="s">
        <v>72</v>
      </c>
      <c r="G72" s="28" t="s">
        <v>202</v>
      </c>
      <c r="H72" s="28" t="s">
        <v>203</v>
      </c>
      <c r="I72" s="28" t="s">
        <v>161</v>
      </c>
      <c r="J72" s="32">
        <v>1</v>
      </c>
      <c r="K72" s="32">
        <v>2</v>
      </c>
      <c r="L72" s="35">
        <v>1107.6300000000001</v>
      </c>
      <c r="M72" s="35">
        <v>1140.8599999999999</v>
      </c>
      <c r="N72" s="55">
        <f>IFERROR(VLOOKUP(H72,'Шаг 2 Акция (Кол-во SKU из MML)'!$G$4:$L$108,VLOOKUP(A72,'Шаг 2 Акция (Кол-во SKU из MML)'!$N$5:$O$108,2,0),0),0)</f>
        <v>2</v>
      </c>
      <c r="O72" s="39" t="str">
        <f t="shared" si="1"/>
        <v>Количество SKU меньше 3</v>
      </c>
    </row>
    <row r="73" spans="1:15" s="26" customFormat="1" x14ac:dyDescent="0.25">
      <c r="A73" s="56">
        <v>40909</v>
      </c>
      <c r="B73" s="27" t="s">
        <v>41</v>
      </c>
      <c r="C73" s="28" t="s">
        <v>42</v>
      </c>
      <c r="D73" s="28" t="s">
        <v>43</v>
      </c>
      <c r="E73" s="28" t="s">
        <v>44</v>
      </c>
      <c r="F73" s="28" t="s">
        <v>72</v>
      </c>
      <c r="G73" s="28" t="s">
        <v>204</v>
      </c>
      <c r="H73" s="28" t="s">
        <v>205</v>
      </c>
      <c r="I73" s="28" t="s">
        <v>91</v>
      </c>
      <c r="J73" s="32">
        <v>1</v>
      </c>
      <c r="K73" s="32">
        <v>3</v>
      </c>
      <c r="L73" s="35">
        <v>255.08</v>
      </c>
      <c r="M73" s="35">
        <v>262.73</v>
      </c>
      <c r="N73" s="55">
        <f>IFERROR(VLOOKUP(H73,'Шаг 2 Акция (Кол-во SKU из MML)'!$G$4:$L$108,VLOOKUP(A73,'Шаг 2 Акция (Кол-во SKU из MML)'!$N$5:$O$108,2,0),0),0)</f>
        <v>0</v>
      </c>
      <c r="O73" s="39" t="str">
        <f t="shared" si="1"/>
        <v>Нет коробок из MML</v>
      </c>
    </row>
    <row r="74" spans="1:15" s="26" customFormat="1" x14ac:dyDescent="0.25">
      <c r="A74" s="56">
        <v>40909</v>
      </c>
      <c r="B74" s="27" t="s">
        <v>41</v>
      </c>
      <c r="C74" s="28" t="s">
        <v>42</v>
      </c>
      <c r="D74" s="28" t="s">
        <v>43</v>
      </c>
      <c r="E74" s="28" t="s">
        <v>44</v>
      </c>
      <c r="F74" s="28" t="s">
        <v>100</v>
      </c>
      <c r="G74" s="28" t="s">
        <v>206</v>
      </c>
      <c r="H74" s="28" t="s">
        <v>207</v>
      </c>
      <c r="I74" s="28" t="s">
        <v>161</v>
      </c>
      <c r="J74" s="32">
        <v>1</v>
      </c>
      <c r="K74" s="32">
        <v>3</v>
      </c>
      <c r="L74" s="35">
        <v>472.03</v>
      </c>
      <c r="M74" s="35">
        <v>486.19</v>
      </c>
      <c r="N74" s="55">
        <f>IFERROR(VLOOKUP(H74,'Шаг 2 Акция (Кол-во SKU из MML)'!$G$4:$L$108,VLOOKUP(A74,'Шаг 2 Акция (Кол-во SKU из MML)'!$N$5:$O$108,2,0),0),0)</f>
        <v>3</v>
      </c>
      <c r="O74" s="39" t="str">
        <f t="shared" si="1"/>
        <v/>
      </c>
    </row>
    <row r="75" spans="1:15" s="26" customFormat="1" x14ac:dyDescent="0.25">
      <c r="A75" s="56">
        <v>40909</v>
      </c>
      <c r="B75" s="27" t="s">
        <v>41</v>
      </c>
      <c r="C75" s="28" t="s">
        <v>42</v>
      </c>
      <c r="D75" s="28" t="s">
        <v>43</v>
      </c>
      <c r="E75" s="28" t="s">
        <v>44</v>
      </c>
      <c r="F75" s="28" t="s">
        <v>136</v>
      </c>
      <c r="G75" s="28" t="s">
        <v>208</v>
      </c>
      <c r="H75" s="28" t="s">
        <v>209</v>
      </c>
      <c r="I75" s="28" t="s">
        <v>48</v>
      </c>
      <c r="J75" s="32">
        <v>1</v>
      </c>
      <c r="K75" s="32">
        <v>3</v>
      </c>
      <c r="L75" s="35">
        <v>626.27</v>
      </c>
      <c r="M75" s="35">
        <v>651.47</v>
      </c>
      <c r="N75" s="55">
        <f>IFERROR(VLOOKUP(H75,'Шаг 2 Акция (Кол-во SKU из MML)'!$G$4:$L$108,VLOOKUP(A75,'Шаг 2 Акция (Кол-во SKU из MML)'!$N$5:$O$108,2,0),0),0)</f>
        <v>2</v>
      </c>
      <c r="O75" s="39" t="str">
        <f t="shared" si="1"/>
        <v/>
      </c>
    </row>
    <row r="76" spans="1:15" s="26" customFormat="1" x14ac:dyDescent="0.25">
      <c r="A76" s="56">
        <v>40909</v>
      </c>
      <c r="B76" s="27" t="s">
        <v>41</v>
      </c>
      <c r="C76" s="28" t="s">
        <v>42</v>
      </c>
      <c r="D76" s="28" t="s">
        <v>43</v>
      </c>
      <c r="E76" s="28" t="s">
        <v>44</v>
      </c>
      <c r="F76" s="28" t="s">
        <v>136</v>
      </c>
      <c r="G76" s="28" t="s">
        <v>210</v>
      </c>
      <c r="H76" s="28" t="s">
        <v>211</v>
      </c>
      <c r="I76" s="28" t="s">
        <v>53</v>
      </c>
      <c r="J76" s="32">
        <v>1</v>
      </c>
      <c r="K76" s="32">
        <v>3</v>
      </c>
      <c r="L76" s="35">
        <v>377.12</v>
      </c>
      <c r="M76" s="35">
        <v>392.3</v>
      </c>
      <c r="N76" s="55">
        <f>IFERROR(VLOOKUP(H76,'Шаг 2 Акция (Кол-во SKU из MML)'!$G$4:$L$108,VLOOKUP(A76,'Шаг 2 Акция (Кол-во SKU из MML)'!$N$5:$O$108,2,0),0),0)</f>
        <v>0</v>
      </c>
      <c r="O76" s="39" t="str">
        <f t="shared" si="1"/>
        <v>Нет коробок из MML</v>
      </c>
    </row>
    <row r="77" spans="1:15" s="26" customFormat="1" x14ac:dyDescent="0.25">
      <c r="A77" s="56">
        <v>40909</v>
      </c>
      <c r="B77" s="27" t="s">
        <v>41</v>
      </c>
      <c r="C77" s="28" t="s">
        <v>42</v>
      </c>
      <c r="D77" s="28" t="s">
        <v>43</v>
      </c>
      <c r="E77" s="28" t="s">
        <v>44</v>
      </c>
      <c r="F77" s="28" t="s">
        <v>136</v>
      </c>
      <c r="G77" s="28" t="s">
        <v>212</v>
      </c>
      <c r="H77" s="28" t="s">
        <v>213</v>
      </c>
      <c r="I77" s="28" t="s">
        <v>48</v>
      </c>
      <c r="J77" s="32">
        <v>1</v>
      </c>
      <c r="K77" s="32">
        <v>3</v>
      </c>
      <c r="L77" s="35">
        <v>637.29</v>
      </c>
      <c r="M77" s="35">
        <v>662.92</v>
      </c>
      <c r="N77" s="55">
        <f>IFERROR(VLOOKUP(H77,'Шаг 2 Акция (Кол-во SKU из MML)'!$G$4:$L$108,VLOOKUP(A77,'Шаг 2 Акция (Кол-во SKU из MML)'!$N$5:$O$108,2,0),0),0)</f>
        <v>0</v>
      </c>
      <c r="O77" s="39" t="str">
        <f t="shared" si="1"/>
        <v>Нет коробок из MML</v>
      </c>
    </row>
    <row r="78" spans="1:15" s="26" customFormat="1" x14ac:dyDescent="0.25">
      <c r="A78" s="56">
        <v>40909</v>
      </c>
      <c r="B78" s="27" t="s">
        <v>41</v>
      </c>
      <c r="C78" s="28" t="s">
        <v>42</v>
      </c>
      <c r="D78" s="28" t="s">
        <v>43</v>
      </c>
      <c r="E78" s="28" t="s">
        <v>44</v>
      </c>
      <c r="F78" s="28" t="s">
        <v>77</v>
      </c>
      <c r="G78" s="28" t="s">
        <v>214</v>
      </c>
      <c r="H78" s="28" t="s">
        <v>215</v>
      </c>
      <c r="I78" s="28" t="s">
        <v>48</v>
      </c>
      <c r="J78" s="32">
        <v>1</v>
      </c>
      <c r="K78" s="32">
        <v>3</v>
      </c>
      <c r="L78" s="35">
        <v>170.34</v>
      </c>
      <c r="M78" s="35">
        <v>175.45</v>
      </c>
      <c r="N78" s="55">
        <f>IFERROR(VLOOKUP(H78,'Шаг 2 Акция (Кол-во SKU из MML)'!$G$4:$L$108,VLOOKUP(A78,'Шаг 2 Акция (Кол-во SKU из MML)'!$N$5:$O$108,2,0),0),0)</f>
        <v>1</v>
      </c>
      <c r="O78" s="39" t="str">
        <f t="shared" si="1"/>
        <v/>
      </c>
    </row>
    <row r="79" spans="1:15" s="26" customFormat="1" x14ac:dyDescent="0.25">
      <c r="A79" s="56">
        <v>40909</v>
      </c>
      <c r="B79" s="27" t="s">
        <v>41</v>
      </c>
      <c r="C79" s="28" t="s">
        <v>42</v>
      </c>
      <c r="D79" s="28" t="s">
        <v>43</v>
      </c>
      <c r="E79" s="28" t="s">
        <v>44</v>
      </c>
      <c r="F79" s="28" t="s">
        <v>77</v>
      </c>
      <c r="G79" s="28" t="s">
        <v>216</v>
      </c>
      <c r="H79" s="28" t="s">
        <v>217</v>
      </c>
      <c r="I79" s="28" t="s">
        <v>48</v>
      </c>
      <c r="J79" s="32">
        <v>1</v>
      </c>
      <c r="K79" s="32">
        <v>3</v>
      </c>
      <c r="L79" s="35">
        <v>170.34</v>
      </c>
      <c r="M79" s="35">
        <v>177.21</v>
      </c>
      <c r="N79" s="55">
        <f>IFERROR(VLOOKUP(H79,'Шаг 2 Акция (Кол-во SKU из MML)'!$G$4:$L$108,VLOOKUP(A79,'Шаг 2 Акция (Кол-во SKU из MML)'!$N$5:$O$108,2,0),0),0)</f>
        <v>1</v>
      </c>
      <c r="O79" s="39" t="str">
        <f t="shared" si="1"/>
        <v/>
      </c>
    </row>
    <row r="80" spans="1:15" s="26" customFormat="1" x14ac:dyDescent="0.25">
      <c r="A80" s="56">
        <v>40909</v>
      </c>
      <c r="B80" s="27" t="s">
        <v>41</v>
      </c>
      <c r="C80" s="28" t="s">
        <v>42</v>
      </c>
      <c r="D80" s="28" t="s">
        <v>43</v>
      </c>
      <c r="E80" s="28" t="s">
        <v>44</v>
      </c>
      <c r="F80" s="28" t="s">
        <v>77</v>
      </c>
      <c r="G80" s="28" t="s">
        <v>218</v>
      </c>
      <c r="H80" s="28" t="s">
        <v>219</v>
      </c>
      <c r="I80" s="28" t="s">
        <v>48</v>
      </c>
      <c r="J80" s="32">
        <v>1</v>
      </c>
      <c r="K80" s="32">
        <v>3</v>
      </c>
      <c r="L80" s="35">
        <v>194.07</v>
      </c>
      <c r="M80" s="35">
        <v>193.88</v>
      </c>
      <c r="N80" s="55">
        <f>IFERROR(VLOOKUP(H80,'Шаг 2 Акция (Кол-во SKU из MML)'!$G$4:$L$108,VLOOKUP(A80,'Шаг 2 Акция (Кол-во SKU из MML)'!$N$5:$O$108,2,0),0),0)</f>
        <v>1</v>
      </c>
      <c r="O80" s="39" t="str">
        <f t="shared" si="1"/>
        <v/>
      </c>
    </row>
    <row r="81" spans="1:15" s="26" customFormat="1" x14ac:dyDescent="0.25">
      <c r="A81" s="56">
        <v>40909</v>
      </c>
      <c r="B81" s="27" t="s">
        <v>41</v>
      </c>
      <c r="C81" s="28" t="s">
        <v>42</v>
      </c>
      <c r="D81" s="28" t="s">
        <v>43</v>
      </c>
      <c r="E81" s="28" t="s">
        <v>44</v>
      </c>
      <c r="F81" s="28" t="s">
        <v>77</v>
      </c>
      <c r="G81" s="28" t="s">
        <v>220</v>
      </c>
      <c r="H81" s="28" t="s">
        <v>221</v>
      </c>
      <c r="I81" s="28" t="s">
        <v>48</v>
      </c>
      <c r="J81" s="32">
        <v>1</v>
      </c>
      <c r="K81" s="32">
        <v>3</v>
      </c>
      <c r="L81" s="35">
        <v>170.34</v>
      </c>
      <c r="M81" s="35">
        <v>177.21</v>
      </c>
      <c r="N81" s="55">
        <f>IFERROR(VLOOKUP(H81,'Шаг 2 Акция (Кол-во SKU из MML)'!$G$4:$L$108,VLOOKUP(A81,'Шаг 2 Акция (Кол-во SKU из MML)'!$N$5:$O$108,2,0),0),0)</f>
        <v>1</v>
      </c>
      <c r="O81" s="39" t="str">
        <f t="shared" si="1"/>
        <v/>
      </c>
    </row>
    <row r="82" spans="1:15" s="26" customFormat="1" x14ac:dyDescent="0.25">
      <c r="A82" s="56">
        <v>40909</v>
      </c>
      <c r="B82" s="27" t="s">
        <v>41</v>
      </c>
      <c r="C82" s="28" t="s">
        <v>42</v>
      </c>
      <c r="D82" s="28" t="s">
        <v>43</v>
      </c>
      <c r="E82" s="28" t="s">
        <v>44</v>
      </c>
      <c r="F82" s="28" t="s">
        <v>77</v>
      </c>
      <c r="G82" s="28" t="s">
        <v>222</v>
      </c>
      <c r="H82" s="28" t="s">
        <v>223</v>
      </c>
      <c r="I82" s="28" t="s">
        <v>48</v>
      </c>
      <c r="J82" s="32">
        <v>1</v>
      </c>
      <c r="K82" s="32">
        <v>2</v>
      </c>
      <c r="L82" s="35">
        <v>183.9</v>
      </c>
      <c r="M82" s="35">
        <v>189.41</v>
      </c>
      <c r="N82" s="55">
        <f>IFERROR(VLOOKUP(H82,'Шаг 2 Акция (Кол-во SKU из MML)'!$G$4:$L$108,VLOOKUP(A82,'Шаг 2 Акция (Кол-во SKU из MML)'!$N$5:$O$108,2,0),0),0)</f>
        <v>1</v>
      </c>
      <c r="O82" s="39" t="str">
        <f t="shared" si="1"/>
        <v>Количество SKU меньше 3</v>
      </c>
    </row>
    <row r="83" spans="1:15" s="26" customFormat="1" x14ac:dyDescent="0.25">
      <c r="A83" s="56">
        <v>40909</v>
      </c>
      <c r="B83" s="27" t="s">
        <v>41</v>
      </c>
      <c r="C83" s="28" t="s">
        <v>42</v>
      </c>
      <c r="D83" s="28" t="s">
        <v>43</v>
      </c>
      <c r="E83" s="28" t="s">
        <v>44</v>
      </c>
      <c r="F83" s="28" t="s">
        <v>77</v>
      </c>
      <c r="G83" s="28" t="s">
        <v>83</v>
      </c>
      <c r="H83" s="28" t="s">
        <v>224</v>
      </c>
      <c r="I83" s="28" t="s">
        <v>48</v>
      </c>
      <c r="J83" s="32">
        <v>1</v>
      </c>
      <c r="K83" s="32">
        <v>3</v>
      </c>
      <c r="L83" s="35">
        <v>170.34</v>
      </c>
      <c r="M83" s="35">
        <v>175.45</v>
      </c>
      <c r="N83" s="55">
        <f>IFERROR(VLOOKUP(H83,'Шаг 2 Акция (Кол-во SKU из MML)'!$G$4:$L$108,VLOOKUP(A83,'Шаг 2 Акция (Кол-во SKU из MML)'!$N$5:$O$108,2,0),0),0)</f>
        <v>1</v>
      </c>
      <c r="O83" s="39" t="str">
        <f t="shared" si="1"/>
        <v/>
      </c>
    </row>
    <row r="84" spans="1:15" s="26" customFormat="1" x14ac:dyDescent="0.25">
      <c r="A84" s="56">
        <v>40909</v>
      </c>
      <c r="B84" s="27" t="s">
        <v>41</v>
      </c>
      <c r="C84" s="28" t="s">
        <v>42</v>
      </c>
      <c r="D84" s="28" t="s">
        <v>43</v>
      </c>
      <c r="E84" s="28" t="s">
        <v>44</v>
      </c>
      <c r="F84" s="28" t="s">
        <v>77</v>
      </c>
      <c r="G84" s="28" t="s">
        <v>225</v>
      </c>
      <c r="H84" s="28" t="s">
        <v>226</v>
      </c>
      <c r="I84" s="28" t="s">
        <v>161</v>
      </c>
      <c r="J84" s="32">
        <v>1</v>
      </c>
      <c r="K84" s="32">
        <v>3</v>
      </c>
      <c r="L84" s="35">
        <v>823.73</v>
      </c>
      <c r="M84" s="35">
        <v>848.44</v>
      </c>
      <c r="N84" s="55">
        <f>IFERROR(VLOOKUP(H84,'Шаг 2 Акция (Кол-во SKU из MML)'!$G$4:$L$108,VLOOKUP(A84,'Шаг 2 Акция (Кол-во SKU из MML)'!$N$5:$O$108,2,0),0),0)</f>
        <v>3</v>
      </c>
      <c r="O84" s="39" t="str">
        <f t="shared" si="1"/>
        <v/>
      </c>
    </row>
    <row r="85" spans="1:15" s="26" customFormat="1" x14ac:dyDescent="0.25">
      <c r="A85" s="56">
        <v>40909</v>
      </c>
      <c r="B85" s="27" t="s">
        <v>41</v>
      </c>
      <c r="C85" s="28" t="s">
        <v>42</v>
      </c>
      <c r="D85" s="28" t="s">
        <v>43</v>
      </c>
      <c r="E85" s="28" t="s">
        <v>44</v>
      </c>
      <c r="F85" s="28" t="s">
        <v>77</v>
      </c>
      <c r="G85" s="28" t="s">
        <v>227</v>
      </c>
      <c r="H85" s="28" t="s">
        <v>228</v>
      </c>
      <c r="I85" s="28" t="s">
        <v>161</v>
      </c>
      <c r="J85" s="32">
        <v>1</v>
      </c>
      <c r="K85" s="32">
        <v>3</v>
      </c>
      <c r="L85" s="35">
        <v>635.59</v>
      </c>
      <c r="M85" s="35">
        <v>654.66</v>
      </c>
      <c r="N85" s="55">
        <f>IFERROR(VLOOKUP(H85,'Шаг 2 Акция (Кол-во SKU из MML)'!$G$4:$L$108,VLOOKUP(A85,'Шаг 2 Акция (Кол-во SKU из MML)'!$N$5:$O$108,2,0),0),0)</f>
        <v>3</v>
      </c>
      <c r="O85" s="39" t="str">
        <f t="shared" si="1"/>
        <v/>
      </c>
    </row>
    <row r="86" spans="1:15" s="26" customFormat="1" x14ac:dyDescent="0.25">
      <c r="A86" s="56">
        <v>40909</v>
      </c>
      <c r="B86" s="27" t="s">
        <v>41</v>
      </c>
      <c r="C86" s="28" t="s">
        <v>42</v>
      </c>
      <c r="D86" s="28" t="s">
        <v>43</v>
      </c>
      <c r="E86" s="28" t="s">
        <v>44</v>
      </c>
      <c r="F86" s="28" t="s">
        <v>77</v>
      </c>
      <c r="G86" s="28" t="s">
        <v>229</v>
      </c>
      <c r="H86" s="28" t="s">
        <v>230</v>
      </c>
      <c r="I86" s="28" t="s">
        <v>48</v>
      </c>
      <c r="J86" s="32">
        <v>1</v>
      </c>
      <c r="K86" s="32">
        <v>3</v>
      </c>
      <c r="L86" s="35">
        <v>310.17</v>
      </c>
      <c r="M86" s="35">
        <v>319.47000000000003</v>
      </c>
      <c r="N86" s="55">
        <f>IFERROR(VLOOKUP(H86,'Шаг 2 Акция (Кол-во SKU из MML)'!$G$4:$L$108,VLOOKUP(A86,'Шаг 2 Акция (Кол-во SKU из MML)'!$N$5:$O$108,2,0),0),0)</f>
        <v>0</v>
      </c>
      <c r="O86" s="39" t="str">
        <f t="shared" si="1"/>
        <v>Нет коробок из MML</v>
      </c>
    </row>
    <row r="87" spans="1:15" s="26" customFormat="1" x14ac:dyDescent="0.25">
      <c r="A87" s="56">
        <v>40909</v>
      </c>
      <c r="B87" s="27" t="s">
        <v>41</v>
      </c>
      <c r="C87" s="28" t="s">
        <v>42</v>
      </c>
      <c r="D87" s="28" t="s">
        <v>43</v>
      </c>
      <c r="E87" s="28" t="s">
        <v>44</v>
      </c>
      <c r="F87" s="28" t="s">
        <v>57</v>
      </c>
      <c r="G87" s="28" t="s">
        <v>231</v>
      </c>
      <c r="H87" s="28" t="s">
        <v>232</v>
      </c>
      <c r="I87" s="28" t="s">
        <v>48</v>
      </c>
      <c r="J87" s="32">
        <v>1</v>
      </c>
      <c r="K87" s="32">
        <v>2</v>
      </c>
      <c r="L87" s="35">
        <v>197.46</v>
      </c>
      <c r="M87" s="35">
        <v>203.38</v>
      </c>
      <c r="N87" s="55">
        <f>IFERROR(VLOOKUP(H87,'Шаг 2 Акция (Кол-во SKU из MML)'!$G$4:$L$108,VLOOKUP(A87,'Шаг 2 Акция (Кол-во SKU из MML)'!$N$5:$O$108,2,0),0),0)</f>
        <v>2</v>
      </c>
      <c r="O87" s="39" t="str">
        <f t="shared" si="1"/>
        <v>Количество SKU меньше 3</v>
      </c>
    </row>
    <row r="88" spans="1:15" s="26" customFormat="1" x14ac:dyDescent="0.25">
      <c r="A88" s="56">
        <v>40909</v>
      </c>
      <c r="B88" s="27" t="s">
        <v>41</v>
      </c>
      <c r="C88" s="28" t="s">
        <v>42</v>
      </c>
      <c r="D88" s="28" t="s">
        <v>43</v>
      </c>
      <c r="E88" s="28" t="s">
        <v>44</v>
      </c>
      <c r="F88" s="28" t="s">
        <v>57</v>
      </c>
      <c r="G88" s="28" t="s">
        <v>233</v>
      </c>
      <c r="H88" s="28" t="s">
        <v>234</v>
      </c>
      <c r="I88" s="28" t="s">
        <v>48</v>
      </c>
      <c r="J88" s="32">
        <v>1</v>
      </c>
      <c r="K88" s="32">
        <v>3</v>
      </c>
      <c r="L88" s="35">
        <v>170.34</v>
      </c>
      <c r="M88" s="35">
        <v>170.34</v>
      </c>
      <c r="N88" s="55">
        <f>IFERROR(VLOOKUP(H88,'Шаг 2 Акция (Кол-во SKU из MML)'!$G$4:$L$108,VLOOKUP(A88,'Шаг 2 Акция (Кол-во SKU из MML)'!$N$5:$O$108,2,0),0),0)</f>
        <v>1</v>
      </c>
      <c r="O88" s="39" t="str">
        <f t="shared" si="1"/>
        <v/>
      </c>
    </row>
    <row r="89" spans="1:15" s="26" customFormat="1" x14ac:dyDescent="0.25">
      <c r="A89" s="56">
        <v>40909</v>
      </c>
      <c r="B89" s="27" t="s">
        <v>41</v>
      </c>
      <c r="C89" s="28" t="s">
        <v>42</v>
      </c>
      <c r="D89" s="28" t="s">
        <v>43</v>
      </c>
      <c r="E89" s="28" t="s">
        <v>49</v>
      </c>
      <c r="F89" s="28" t="s">
        <v>235</v>
      </c>
      <c r="G89" s="28" t="s">
        <v>236</v>
      </c>
      <c r="H89" s="28" t="s">
        <v>237</v>
      </c>
      <c r="I89" s="28" t="s">
        <v>48</v>
      </c>
      <c r="J89" s="32">
        <v>1</v>
      </c>
      <c r="K89" s="32">
        <v>2</v>
      </c>
      <c r="L89" s="35">
        <v>284.75</v>
      </c>
      <c r="M89" s="35">
        <v>279.05</v>
      </c>
      <c r="N89" s="55">
        <f>IFERROR(VLOOKUP(H89,'Шаг 2 Акция (Кол-во SKU из MML)'!$G$4:$L$108,VLOOKUP(A89,'Шаг 2 Акция (Кол-во SKU из MML)'!$N$5:$O$108,2,0),0),0)</f>
        <v>0</v>
      </c>
      <c r="O89" s="39" t="str">
        <f t="shared" si="1"/>
        <v>Количество SKU меньше 3</v>
      </c>
    </row>
    <row r="90" spans="1:15" s="26" customFormat="1" x14ac:dyDescent="0.25">
      <c r="A90" s="56">
        <v>40909</v>
      </c>
      <c r="B90" s="27" t="s">
        <v>41</v>
      </c>
      <c r="C90" s="28" t="s">
        <v>42</v>
      </c>
      <c r="D90" s="28" t="s">
        <v>43</v>
      </c>
      <c r="E90" s="28" t="s">
        <v>49</v>
      </c>
      <c r="F90" s="28" t="s">
        <v>60</v>
      </c>
      <c r="G90" s="28" t="s">
        <v>238</v>
      </c>
      <c r="H90" s="28" t="s">
        <v>239</v>
      </c>
      <c r="I90" s="28" t="s">
        <v>161</v>
      </c>
      <c r="J90" s="32">
        <v>1</v>
      </c>
      <c r="K90" s="32">
        <v>3</v>
      </c>
      <c r="L90" s="35">
        <v>1801.69</v>
      </c>
      <c r="M90" s="35">
        <v>1855.75</v>
      </c>
      <c r="N90" s="55">
        <f>IFERROR(VLOOKUP(H90,'Шаг 2 Акция (Кол-во SKU из MML)'!$G$4:$L$108,VLOOKUP(A90,'Шаг 2 Акция (Кол-во SKU из MML)'!$N$5:$O$108,2,0),0),0)</f>
        <v>3</v>
      </c>
      <c r="O90" s="39" t="str">
        <f t="shared" si="1"/>
        <v/>
      </c>
    </row>
    <row r="91" spans="1:15" s="26" customFormat="1" x14ac:dyDescent="0.25">
      <c r="A91" s="56">
        <v>40909</v>
      </c>
      <c r="B91" s="27" t="s">
        <v>41</v>
      </c>
      <c r="C91" s="28" t="s">
        <v>42</v>
      </c>
      <c r="D91" s="28" t="s">
        <v>43</v>
      </c>
      <c r="E91" s="28" t="s">
        <v>49</v>
      </c>
      <c r="F91" s="28" t="s">
        <v>60</v>
      </c>
      <c r="G91" s="28" t="s">
        <v>240</v>
      </c>
      <c r="H91" s="28" t="s">
        <v>241</v>
      </c>
      <c r="I91" s="28" t="s">
        <v>48</v>
      </c>
      <c r="J91" s="32">
        <v>1</v>
      </c>
      <c r="K91" s="32">
        <v>4</v>
      </c>
      <c r="L91" s="35">
        <v>823.73</v>
      </c>
      <c r="M91" s="35">
        <v>848.44</v>
      </c>
      <c r="N91" s="55">
        <f>IFERROR(VLOOKUP(H91,'Шаг 2 Акция (Кол-во SKU из MML)'!$G$4:$L$108,VLOOKUP(A91,'Шаг 2 Акция (Кол-во SKU из MML)'!$N$5:$O$108,2,0),0),0)</f>
        <v>2</v>
      </c>
      <c r="O91" s="39" t="str">
        <f t="shared" si="1"/>
        <v/>
      </c>
    </row>
    <row r="92" spans="1:15" s="26" customFormat="1" x14ac:dyDescent="0.25">
      <c r="A92" s="56">
        <v>40909</v>
      </c>
      <c r="B92" s="27" t="s">
        <v>41</v>
      </c>
      <c r="C92" s="28" t="s">
        <v>42</v>
      </c>
      <c r="D92" s="28" t="s">
        <v>43</v>
      </c>
      <c r="E92" s="28" t="s">
        <v>49</v>
      </c>
      <c r="F92" s="28" t="s">
        <v>60</v>
      </c>
      <c r="G92" s="28" t="s">
        <v>242</v>
      </c>
      <c r="H92" s="28" t="s">
        <v>243</v>
      </c>
      <c r="I92" s="28" t="s">
        <v>48</v>
      </c>
      <c r="J92" s="32">
        <v>1</v>
      </c>
      <c r="K92" s="32">
        <v>5</v>
      </c>
      <c r="L92" s="35">
        <v>1123.73</v>
      </c>
      <c r="M92" s="35">
        <v>1203.76</v>
      </c>
      <c r="N92" s="55">
        <f>IFERROR(VLOOKUP(H92,'Шаг 2 Акция (Кол-во SKU из MML)'!$G$4:$L$108,VLOOKUP(A92,'Шаг 2 Акция (Кол-во SKU из MML)'!$N$5:$O$108,2,0),0),0)</f>
        <v>3</v>
      </c>
      <c r="O92" s="39" t="str">
        <f t="shared" si="1"/>
        <v/>
      </c>
    </row>
    <row r="93" spans="1:15" s="26" customFormat="1" x14ac:dyDescent="0.25">
      <c r="A93" s="56">
        <v>40909</v>
      </c>
      <c r="B93" s="27" t="s">
        <v>41</v>
      </c>
      <c r="C93" s="28" t="s">
        <v>42</v>
      </c>
      <c r="D93" s="28" t="s">
        <v>43</v>
      </c>
      <c r="E93" s="28" t="s">
        <v>49</v>
      </c>
      <c r="F93" s="28" t="s">
        <v>50</v>
      </c>
      <c r="G93" s="28" t="s">
        <v>244</v>
      </c>
      <c r="H93" s="28" t="s">
        <v>245</v>
      </c>
      <c r="I93" s="28" t="s">
        <v>53</v>
      </c>
      <c r="J93" s="32">
        <v>1</v>
      </c>
      <c r="K93" s="32">
        <v>2</v>
      </c>
      <c r="L93" s="35">
        <v>1296.6099999999999</v>
      </c>
      <c r="M93" s="35">
        <v>1335.51</v>
      </c>
      <c r="N93" s="55">
        <f>IFERROR(VLOOKUP(H93,'Шаг 2 Акция (Кол-во SKU из MML)'!$G$4:$L$108,VLOOKUP(A93,'Шаг 2 Акция (Кол-во SKU из MML)'!$N$5:$O$108,2,0),0),0)</f>
        <v>1</v>
      </c>
      <c r="O93" s="39" t="str">
        <f t="shared" si="1"/>
        <v>Количество SKU меньше 3</v>
      </c>
    </row>
    <row r="94" spans="1:15" s="26" customFormat="1" x14ac:dyDescent="0.25">
      <c r="A94" s="56">
        <v>40909</v>
      </c>
      <c r="B94" s="27" t="s">
        <v>41</v>
      </c>
      <c r="C94" s="28" t="s">
        <v>42</v>
      </c>
      <c r="D94" s="28" t="s">
        <v>43</v>
      </c>
      <c r="E94" s="28" t="s">
        <v>49</v>
      </c>
      <c r="F94" s="28" t="s">
        <v>50</v>
      </c>
      <c r="G94" s="28" t="s">
        <v>246</v>
      </c>
      <c r="H94" s="28" t="s">
        <v>247</v>
      </c>
      <c r="I94" s="28" t="s">
        <v>48</v>
      </c>
      <c r="J94" s="32">
        <v>1</v>
      </c>
      <c r="K94" s="32">
        <v>3</v>
      </c>
      <c r="L94" s="35">
        <v>3140.69</v>
      </c>
      <c r="M94" s="35">
        <v>3234.9</v>
      </c>
      <c r="N94" s="55">
        <f>IFERROR(VLOOKUP(H94,'Шаг 2 Акция (Кол-во SKU из MML)'!$G$4:$L$108,VLOOKUP(A94,'Шаг 2 Акция (Кол-во SKU из MML)'!$N$5:$O$108,2,0),0),0)</f>
        <v>3</v>
      </c>
      <c r="O94" s="39" t="str">
        <f t="shared" si="1"/>
        <v/>
      </c>
    </row>
    <row r="95" spans="1:15" s="26" customFormat="1" x14ac:dyDescent="0.25">
      <c r="A95" s="56">
        <v>40909</v>
      </c>
      <c r="B95" s="27" t="s">
        <v>41</v>
      </c>
      <c r="C95" s="28" t="s">
        <v>42</v>
      </c>
      <c r="D95" s="28" t="s">
        <v>43</v>
      </c>
      <c r="E95" s="28" t="s">
        <v>49</v>
      </c>
      <c r="F95" s="28" t="s">
        <v>50</v>
      </c>
      <c r="G95" s="28" t="s">
        <v>248</v>
      </c>
      <c r="H95" s="28" t="s">
        <v>249</v>
      </c>
      <c r="I95" s="28" t="s">
        <v>161</v>
      </c>
      <c r="J95" s="32">
        <v>1</v>
      </c>
      <c r="K95" s="32">
        <v>2</v>
      </c>
      <c r="L95" s="35">
        <v>1801.7</v>
      </c>
      <c r="M95" s="35">
        <v>1855.75</v>
      </c>
      <c r="N95" s="55">
        <f>IFERROR(VLOOKUP(H95,'Шаг 2 Акция (Кол-во SKU из MML)'!$G$4:$L$108,VLOOKUP(A95,'Шаг 2 Акция (Кол-во SKU из MML)'!$N$5:$O$108,2,0),0),0)</f>
        <v>2</v>
      </c>
      <c r="O95" s="39" t="str">
        <f t="shared" si="1"/>
        <v>Количество SKU меньше 3</v>
      </c>
    </row>
    <row r="96" spans="1:15" s="26" customFormat="1" x14ac:dyDescent="0.25">
      <c r="A96" s="56">
        <v>40909</v>
      </c>
      <c r="B96" s="27" t="s">
        <v>41</v>
      </c>
      <c r="C96" s="28" t="s">
        <v>42</v>
      </c>
      <c r="D96" s="28" t="s">
        <v>43</v>
      </c>
      <c r="E96" s="28" t="s">
        <v>49</v>
      </c>
      <c r="F96" s="28" t="s">
        <v>50</v>
      </c>
      <c r="G96" s="28" t="s">
        <v>250</v>
      </c>
      <c r="H96" s="28" t="s">
        <v>251</v>
      </c>
      <c r="I96" s="28" t="s">
        <v>252</v>
      </c>
      <c r="J96" s="32">
        <v>1</v>
      </c>
      <c r="K96" s="32">
        <v>3</v>
      </c>
      <c r="L96" s="35">
        <v>2523.73</v>
      </c>
      <c r="M96" s="35">
        <v>2599.44</v>
      </c>
      <c r="N96" s="55">
        <f>IFERROR(VLOOKUP(H96,'Шаг 2 Акция (Кол-во SKU из MML)'!$G$4:$L$108,VLOOKUP(A96,'Шаг 2 Акция (Кол-во SKU из MML)'!$N$5:$O$108,2,0),0),0)</f>
        <v>3</v>
      </c>
      <c r="O96" s="39" t="str">
        <f t="shared" si="1"/>
        <v/>
      </c>
    </row>
    <row r="97" spans="1:15" s="26" customFormat="1" x14ac:dyDescent="0.25">
      <c r="A97" s="56">
        <v>40909</v>
      </c>
      <c r="B97" s="27" t="s">
        <v>41</v>
      </c>
      <c r="C97" s="28" t="s">
        <v>42</v>
      </c>
      <c r="D97" s="28" t="s">
        <v>43</v>
      </c>
      <c r="E97" s="28" t="s">
        <v>44</v>
      </c>
      <c r="F97" s="28" t="s">
        <v>63</v>
      </c>
      <c r="G97" s="28" t="s">
        <v>253</v>
      </c>
      <c r="H97" s="28" t="s">
        <v>254</v>
      </c>
      <c r="I97" s="28" t="s">
        <v>48</v>
      </c>
      <c r="J97" s="32">
        <v>1</v>
      </c>
      <c r="K97" s="32">
        <v>3</v>
      </c>
      <c r="L97" s="35">
        <v>231.36</v>
      </c>
      <c r="M97" s="35">
        <v>240.69</v>
      </c>
      <c r="N97" s="55">
        <f>IFERROR(VLOOKUP(H97,'Шаг 2 Акция (Кол-во SKU из MML)'!$G$4:$L$108,VLOOKUP(A97,'Шаг 2 Акция (Кол-во SKU из MML)'!$N$5:$O$108,2,0),0),0)</f>
        <v>3</v>
      </c>
      <c r="O97" s="39" t="str">
        <f t="shared" si="1"/>
        <v/>
      </c>
    </row>
    <row r="98" spans="1:15" s="26" customFormat="1" x14ac:dyDescent="0.25">
      <c r="A98" s="56">
        <v>40909</v>
      </c>
      <c r="B98" s="27" t="s">
        <v>41</v>
      </c>
      <c r="C98" s="28" t="s">
        <v>42</v>
      </c>
      <c r="D98" s="28" t="s">
        <v>43</v>
      </c>
      <c r="E98" s="28" t="s">
        <v>44</v>
      </c>
      <c r="F98" s="28" t="s">
        <v>63</v>
      </c>
      <c r="G98" s="28" t="s">
        <v>255</v>
      </c>
      <c r="H98" s="28" t="s">
        <v>256</v>
      </c>
      <c r="I98" s="28" t="s">
        <v>161</v>
      </c>
      <c r="J98" s="32">
        <v>1</v>
      </c>
      <c r="K98" s="32">
        <v>2</v>
      </c>
      <c r="L98" s="35">
        <v>694.07</v>
      </c>
      <c r="M98" s="35">
        <v>714.89</v>
      </c>
      <c r="N98" s="55">
        <f>IFERROR(VLOOKUP(H98,'Шаг 2 Акция (Кол-во SKU из MML)'!$G$4:$L$108,VLOOKUP(A98,'Шаг 2 Акция (Кол-во SKU из MML)'!$N$5:$O$108,2,0),0),0)</f>
        <v>2</v>
      </c>
      <c r="O98" s="39" t="str">
        <f t="shared" si="1"/>
        <v>Количество SKU меньше 3</v>
      </c>
    </row>
    <row r="99" spans="1:15" s="26" customFormat="1" x14ac:dyDescent="0.25">
      <c r="A99" s="56">
        <v>40909</v>
      </c>
      <c r="B99" s="27" t="s">
        <v>41</v>
      </c>
      <c r="C99" s="28" t="s">
        <v>42</v>
      </c>
      <c r="D99" s="28" t="s">
        <v>43</v>
      </c>
      <c r="E99" s="28" t="s">
        <v>44</v>
      </c>
      <c r="F99" s="28" t="s">
        <v>54</v>
      </c>
      <c r="G99" s="28" t="s">
        <v>257</v>
      </c>
      <c r="H99" s="28" t="s">
        <v>258</v>
      </c>
      <c r="I99" s="28" t="s">
        <v>48</v>
      </c>
      <c r="J99" s="32">
        <v>1</v>
      </c>
      <c r="K99" s="32">
        <v>1</v>
      </c>
      <c r="L99" s="35">
        <v>216.1</v>
      </c>
      <c r="M99" s="35">
        <v>224.9</v>
      </c>
      <c r="N99" s="55">
        <f>IFERROR(VLOOKUP(H99,'Шаг 2 Акция (Кол-во SKU из MML)'!$G$4:$L$108,VLOOKUP(A99,'Шаг 2 Акция (Кол-во SKU из MML)'!$N$5:$O$108,2,0),0),0)</f>
        <v>0</v>
      </c>
      <c r="O99" s="39" t="str">
        <f t="shared" si="1"/>
        <v>Количество SKU меньше 3</v>
      </c>
    </row>
    <row r="100" spans="1:15" s="26" customFormat="1" x14ac:dyDescent="0.25">
      <c r="A100" s="56">
        <v>40909</v>
      </c>
      <c r="B100" s="27" t="s">
        <v>41</v>
      </c>
      <c r="C100" s="28" t="s">
        <v>42</v>
      </c>
      <c r="D100" s="28" t="s">
        <v>43</v>
      </c>
      <c r="E100" s="28" t="s">
        <v>44</v>
      </c>
      <c r="F100" s="28" t="s">
        <v>54</v>
      </c>
      <c r="G100" s="28" t="s">
        <v>259</v>
      </c>
      <c r="H100" s="28" t="s">
        <v>260</v>
      </c>
      <c r="I100" s="28" t="s">
        <v>113</v>
      </c>
      <c r="J100" s="32">
        <v>1</v>
      </c>
      <c r="K100" s="32">
        <v>1</v>
      </c>
      <c r="L100" s="35">
        <v>1619.5</v>
      </c>
      <c r="M100" s="35">
        <v>1506.13</v>
      </c>
      <c r="N100" s="55">
        <f>IFERROR(VLOOKUP(H100,'Шаг 2 Акция (Кол-во SKU из MML)'!$G$4:$L$108,VLOOKUP(A100,'Шаг 2 Акция (Кол-во SKU из MML)'!$N$5:$O$108,2,0),0),0)</f>
        <v>1</v>
      </c>
      <c r="O100" s="39" t="str">
        <f t="shared" si="1"/>
        <v>Количество SKU меньше 3</v>
      </c>
    </row>
    <row r="101" spans="1:15" s="26" customFormat="1" x14ac:dyDescent="0.25">
      <c r="A101" s="56">
        <v>40909</v>
      </c>
      <c r="B101" s="27" t="s">
        <v>41</v>
      </c>
      <c r="C101" s="28" t="s">
        <v>42</v>
      </c>
      <c r="D101" s="28" t="s">
        <v>43</v>
      </c>
      <c r="E101" s="28" t="s">
        <v>44</v>
      </c>
      <c r="F101" s="28" t="s">
        <v>54</v>
      </c>
      <c r="G101" s="28" t="s">
        <v>261</v>
      </c>
      <c r="H101" s="28" t="s">
        <v>262</v>
      </c>
      <c r="I101" s="28" t="s">
        <v>48</v>
      </c>
      <c r="J101" s="32">
        <v>1</v>
      </c>
      <c r="K101" s="32">
        <v>1</v>
      </c>
      <c r="L101" s="35">
        <v>95.76</v>
      </c>
      <c r="M101" s="35">
        <v>98.64</v>
      </c>
      <c r="N101" s="55">
        <f>IFERROR(VLOOKUP(H101,'Шаг 2 Акция (Кол-во SKU из MML)'!$G$4:$L$108,VLOOKUP(A101,'Шаг 2 Акция (Кол-во SKU из MML)'!$N$5:$O$108,2,0),0),0)</f>
        <v>0</v>
      </c>
      <c r="O101" s="39" t="str">
        <f t="shared" si="1"/>
        <v>Количество SKU меньше 3</v>
      </c>
    </row>
    <row r="102" spans="1:15" s="26" customFormat="1" x14ac:dyDescent="0.25">
      <c r="A102" s="56">
        <v>40909</v>
      </c>
      <c r="B102" s="27" t="s">
        <v>41</v>
      </c>
      <c r="C102" s="28" t="s">
        <v>42</v>
      </c>
      <c r="D102" s="28" t="s">
        <v>43</v>
      </c>
      <c r="E102" s="28" t="s">
        <v>44</v>
      </c>
      <c r="F102" s="28" t="s">
        <v>54</v>
      </c>
      <c r="G102" s="28" t="s">
        <v>263</v>
      </c>
      <c r="H102" s="28" t="s">
        <v>264</v>
      </c>
      <c r="I102" s="28" t="s">
        <v>53</v>
      </c>
      <c r="J102" s="32">
        <v>1</v>
      </c>
      <c r="K102" s="32">
        <v>1</v>
      </c>
      <c r="L102" s="35">
        <v>144.07</v>
      </c>
      <c r="M102" s="35">
        <v>149.93</v>
      </c>
      <c r="N102" s="55">
        <f>IFERROR(VLOOKUP(H102,'Шаг 2 Акция (Кол-во SKU из MML)'!$G$4:$L$108,VLOOKUP(A102,'Шаг 2 Акция (Кол-во SKU из MML)'!$N$5:$O$108,2,0),0),0)</f>
        <v>0</v>
      </c>
      <c r="O102" s="39" t="str">
        <f t="shared" si="1"/>
        <v>Количество SKU меньше 3</v>
      </c>
    </row>
    <row r="103" spans="1:15" s="26" customFormat="1" x14ac:dyDescent="0.25">
      <c r="A103" s="56">
        <v>40909</v>
      </c>
      <c r="B103" s="27" t="s">
        <v>41</v>
      </c>
      <c r="C103" s="28" t="s">
        <v>42</v>
      </c>
      <c r="D103" s="28" t="s">
        <v>43</v>
      </c>
      <c r="E103" s="28" t="s">
        <v>44</v>
      </c>
      <c r="F103" s="28" t="s">
        <v>54</v>
      </c>
      <c r="G103" s="28" t="s">
        <v>265</v>
      </c>
      <c r="H103" s="28" t="s">
        <v>266</v>
      </c>
      <c r="I103" s="28" t="s">
        <v>48</v>
      </c>
      <c r="J103" s="32">
        <v>1</v>
      </c>
      <c r="K103" s="32">
        <v>5</v>
      </c>
      <c r="L103" s="35">
        <v>2069.4899999999998</v>
      </c>
      <c r="M103" s="35">
        <v>2152.88</v>
      </c>
      <c r="N103" s="55">
        <f>IFERROR(VLOOKUP(H103,'Шаг 2 Акция (Кол-во SKU из MML)'!$G$4:$L$108,VLOOKUP(A103,'Шаг 2 Акция (Кол-во SKU из MML)'!$N$5:$O$108,2,0),0),0)</f>
        <v>5</v>
      </c>
      <c r="O103" s="39" t="str">
        <f t="shared" si="1"/>
        <v/>
      </c>
    </row>
    <row r="104" spans="1:15" s="26" customFormat="1" x14ac:dyDescent="0.25">
      <c r="A104" s="56">
        <v>40909</v>
      </c>
      <c r="B104" s="27" t="s">
        <v>41</v>
      </c>
      <c r="C104" s="28" t="s">
        <v>42</v>
      </c>
      <c r="D104" s="28" t="s">
        <v>43</v>
      </c>
      <c r="E104" s="28" t="s">
        <v>44</v>
      </c>
      <c r="F104" s="28" t="s">
        <v>54</v>
      </c>
      <c r="G104" s="28" t="s">
        <v>267</v>
      </c>
      <c r="H104" s="28" t="s">
        <v>268</v>
      </c>
      <c r="I104" s="28" t="s">
        <v>48</v>
      </c>
      <c r="J104" s="32">
        <v>1</v>
      </c>
      <c r="K104" s="32">
        <v>3</v>
      </c>
      <c r="L104" s="35">
        <v>231.36</v>
      </c>
      <c r="M104" s="35">
        <v>240.69</v>
      </c>
      <c r="N104" s="55">
        <f>IFERROR(VLOOKUP(H104,'Шаг 2 Акция (Кол-во SKU из MML)'!$G$4:$L$108,VLOOKUP(A104,'Шаг 2 Акция (Кол-во SKU из MML)'!$N$5:$O$108,2,0),0),0)</f>
        <v>3</v>
      </c>
      <c r="O104" s="39" t="str">
        <f t="shared" si="1"/>
        <v/>
      </c>
    </row>
    <row r="105" spans="1:15" s="26" customFormat="1" x14ac:dyDescent="0.25">
      <c r="A105" s="56">
        <v>40909</v>
      </c>
      <c r="B105" s="27" t="s">
        <v>41</v>
      </c>
      <c r="C105" s="28" t="s">
        <v>42</v>
      </c>
      <c r="D105" s="28" t="s">
        <v>43</v>
      </c>
      <c r="E105" s="28" t="s">
        <v>44</v>
      </c>
      <c r="F105" s="28" t="s">
        <v>72</v>
      </c>
      <c r="G105" s="28" t="s">
        <v>269</v>
      </c>
      <c r="H105" s="28" t="s">
        <v>270</v>
      </c>
      <c r="I105" s="28" t="s">
        <v>161</v>
      </c>
      <c r="J105" s="32">
        <v>1</v>
      </c>
      <c r="K105" s="32">
        <v>2</v>
      </c>
      <c r="L105" s="35">
        <v>925.42</v>
      </c>
      <c r="M105" s="35">
        <v>953.19</v>
      </c>
      <c r="N105" s="55">
        <f>IFERROR(VLOOKUP(H105,'Шаг 2 Акция (Кол-во SKU из MML)'!$G$4:$L$108,VLOOKUP(A105,'Шаг 2 Акция (Кол-во SKU из MML)'!$N$5:$O$108,2,0),0),0)</f>
        <v>2</v>
      </c>
      <c r="O105" s="39" t="str">
        <f t="shared" si="1"/>
        <v>Количество SKU меньше 3</v>
      </c>
    </row>
    <row r="106" spans="1:15" s="26" customFormat="1" x14ac:dyDescent="0.25">
      <c r="A106" s="56">
        <v>40909</v>
      </c>
      <c r="B106" s="27" t="s">
        <v>41</v>
      </c>
      <c r="C106" s="28" t="s">
        <v>42</v>
      </c>
      <c r="D106" s="28" t="s">
        <v>43</v>
      </c>
      <c r="E106" s="28" t="s">
        <v>44</v>
      </c>
      <c r="F106" s="28" t="s">
        <v>72</v>
      </c>
      <c r="G106" s="28" t="s">
        <v>271</v>
      </c>
      <c r="H106" s="28" t="s">
        <v>272</v>
      </c>
      <c r="I106" s="28" t="s">
        <v>48</v>
      </c>
      <c r="J106" s="32">
        <v>1</v>
      </c>
      <c r="K106" s="32">
        <v>4</v>
      </c>
      <c r="L106" s="35">
        <v>569.49</v>
      </c>
      <c r="M106" s="35">
        <v>592.44000000000005</v>
      </c>
      <c r="N106" s="55">
        <f>IFERROR(VLOOKUP(H106,'Шаг 2 Акция (Кол-во SKU из MML)'!$G$4:$L$108,VLOOKUP(A106,'Шаг 2 Акция (Кол-во SKU из MML)'!$N$5:$O$108,2,0),0),0)</f>
        <v>4</v>
      </c>
      <c r="O106" s="39" t="str">
        <f t="shared" si="1"/>
        <v/>
      </c>
    </row>
    <row r="107" spans="1:15" s="26" customFormat="1" x14ac:dyDescent="0.25">
      <c r="A107" s="56">
        <v>40909</v>
      </c>
      <c r="B107" s="27" t="s">
        <v>41</v>
      </c>
      <c r="C107" s="28" t="s">
        <v>42</v>
      </c>
      <c r="D107" s="28" t="s">
        <v>43</v>
      </c>
      <c r="E107" s="28" t="s">
        <v>44</v>
      </c>
      <c r="F107" s="28" t="s">
        <v>100</v>
      </c>
      <c r="G107" s="28" t="s">
        <v>273</v>
      </c>
      <c r="H107" s="28" t="s">
        <v>274</v>
      </c>
      <c r="I107" s="28" t="s">
        <v>113</v>
      </c>
      <c r="J107" s="32">
        <v>1</v>
      </c>
      <c r="K107" s="32">
        <v>1</v>
      </c>
      <c r="L107" s="35">
        <v>419.48</v>
      </c>
      <c r="M107" s="35">
        <v>390.13</v>
      </c>
      <c r="N107" s="55">
        <f>IFERROR(VLOOKUP(H107,'Шаг 2 Акция (Кол-во SKU из MML)'!$G$4:$L$108,VLOOKUP(A107,'Шаг 2 Акция (Кол-во SKU из MML)'!$N$5:$O$108,2,0),0),0)</f>
        <v>0</v>
      </c>
      <c r="O107" s="39" t="str">
        <f t="shared" si="1"/>
        <v>Количество SKU меньше 3</v>
      </c>
    </row>
    <row r="108" spans="1:15" s="26" customFormat="1" x14ac:dyDescent="0.25">
      <c r="A108" s="56">
        <v>40909</v>
      </c>
      <c r="B108" s="27" t="s">
        <v>41</v>
      </c>
      <c r="C108" s="28" t="s">
        <v>42</v>
      </c>
      <c r="D108" s="28" t="s">
        <v>43</v>
      </c>
      <c r="E108" s="28" t="s">
        <v>44</v>
      </c>
      <c r="F108" s="28" t="s">
        <v>100</v>
      </c>
      <c r="G108" s="28" t="s">
        <v>275</v>
      </c>
      <c r="H108" s="28" t="s">
        <v>276</v>
      </c>
      <c r="I108" s="28" t="s">
        <v>48</v>
      </c>
      <c r="J108" s="32">
        <v>1</v>
      </c>
      <c r="K108" s="32">
        <v>1</v>
      </c>
      <c r="L108" s="35">
        <v>77.12</v>
      </c>
      <c r="M108" s="35">
        <v>75.58</v>
      </c>
      <c r="N108" s="55">
        <f>IFERROR(VLOOKUP(H108,'Шаг 2 Акция (Кол-во SKU из MML)'!$G$4:$L$108,VLOOKUP(A108,'Шаг 2 Акция (Кол-во SKU из MML)'!$N$5:$O$108,2,0),0),0)</f>
        <v>1</v>
      </c>
      <c r="O108" s="39" t="str">
        <f t="shared" si="1"/>
        <v>Количество SKU меньше 3</v>
      </c>
    </row>
    <row r="109" spans="1:15" s="26" customFormat="1" x14ac:dyDescent="0.25">
      <c r="A109" s="56">
        <v>40909</v>
      </c>
      <c r="B109" s="27" t="s">
        <v>41</v>
      </c>
      <c r="C109" s="28" t="s">
        <v>42</v>
      </c>
      <c r="D109" s="28" t="s">
        <v>43</v>
      </c>
      <c r="E109" s="28" t="s">
        <v>44</v>
      </c>
      <c r="F109" s="28" t="s">
        <v>100</v>
      </c>
      <c r="G109" s="28" t="s">
        <v>277</v>
      </c>
      <c r="H109" s="28" t="s">
        <v>278</v>
      </c>
      <c r="I109" s="28" t="s">
        <v>161</v>
      </c>
      <c r="J109" s="32">
        <v>1</v>
      </c>
      <c r="K109" s="32">
        <v>1</v>
      </c>
      <c r="L109" s="35">
        <v>240.68</v>
      </c>
      <c r="M109" s="35">
        <v>247.9</v>
      </c>
      <c r="N109" s="55">
        <f>IFERROR(VLOOKUP(H109,'Шаг 2 Акция (Кол-во SKU из MML)'!$G$4:$L$108,VLOOKUP(A109,'Шаг 2 Акция (Кол-во SKU из MML)'!$N$5:$O$108,2,0),0),0)</f>
        <v>1</v>
      </c>
      <c r="O109" s="39" t="str">
        <f t="shared" si="1"/>
        <v>Количество SKU меньше 3</v>
      </c>
    </row>
    <row r="110" spans="1:15" s="26" customFormat="1" x14ac:dyDescent="0.25">
      <c r="A110" s="56">
        <v>40909</v>
      </c>
      <c r="B110" s="27" t="s">
        <v>41</v>
      </c>
      <c r="C110" s="28" t="s">
        <v>42</v>
      </c>
      <c r="D110" s="28" t="s">
        <v>43</v>
      </c>
      <c r="E110" s="28" t="s">
        <v>44</v>
      </c>
      <c r="F110" s="28" t="s">
        <v>136</v>
      </c>
      <c r="G110" s="28" t="s">
        <v>83</v>
      </c>
      <c r="H110" s="28" t="s">
        <v>279</v>
      </c>
      <c r="I110" s="28" t="s">
        <v>48</v>
      </c>
      <c r="J110" s="32">
        <v>1</v>
      </c>
      <c r="K110" s="32">
        <v>1</v>
      </c>
      <c r="L110" s="35">
        <v>127.12</v>
      </c>
      <c r="M110" s="35">
        <v>132.22</v>
      </c>
      <c r="N110" s="55">
        <f>IFERROR(VLOOKUP(H110,'Шаг 2 Акция (Кол-во SKU из MML)'!$G$4:$L$108,VLOOKUP(A110,'Шаг 2 Акция (Кол-во SKU из MML)'!$N$5:$O$108,2,0),0),0)</f>
        <v>0</v>
      </c>
      <c r="O110" s="39" t="str">
        <f t="shared" si="1"/>
        <v>Количество SKU меньше 3</v>
      </c>
    </row>
    <row r="111" spans="1:15" s="26" customFormat="1" x14ac:dyDescent="0.25">
      <c r="A111" s="56">
        <v>40909</v>
      </c>
      <c r="B111" s="27" t="s">
        <v>41</v>
      </c>
      <c r="C111" s="28" t="s">
        <v>42</v>
      </c>
      <c r="D111" s="28" t="s">
        <v>43</v>
      </c>
      <c r="E111" s="28" t="s">
        <v>44</v>
      </c>
      <c r="F111" s="28" t="s">
        <v>136</v>
      </c>
      <c r="G111" s="28" t="s">
        <v>280</v>
      </c>
      <c r="H111" s="28" t="s">
        <v>281</v>
      </c>
      <c r="I111" s="28" t="s">
        <v>48</v>
      </c>
      <c r="J111" s="32">
        <v>1</v>
      </c>
      <c r="K111" s="32">
        <v>1</v>
      </c>
      <c r="L111" s="35">
        <v>190.68</v>
      </c>
      <c r="M111" s="35">
        <v>198.33</v>
      </c>
      <c r="N111" s="55">
        <f>IFERROR(VLOOKUP(H111,'Шаг 2 Акция (Кол-во SKU из MML)'!$G$4:$L$108,VLOOKUP(A111,'Шаг 2 Акция (Кол-во SKU из MML)'!$N$5:$O$108,2,0),0),0)</f>
        <v>0</v>
      </c>
      <c r="O111" s="39" t="str">
        <f t="shared" si="1"/>
        <v>Количество SKU меньше 3</v>
      </c>
    </row>
    <row r="112" spans="1:15" s="26" customFormat="1" x14ac:dyDescent="0.25">
      <c r="A112" s="56">
        <v>40909</v>
      </c>
      <c r="B112" s="27" t="s">
        <v>41</v>
      </c>
      <c r="C112" s="28" t="s">
        <v>42</v>
      </c>
      <c r="D112" s="28" t="s">
        <v>43</v>
      </c>
      <c r="E112" s="28" t="s">
        <v>44</v>
      </c>
      <c r="F112" s="28" t="s">
        <v>77</v>
      </c>
      <c r="G112" s="28" t="s">
        <v>282</v>
      </c>
      <c r="H112" s="28" t="s">
        <v>283</v>
      </c>
      <c r="I112" s="28" t="s">
        <v>48</v>
      </c>
      <c r="J112" s="32">
        <v>1</v>
      </c>
      <c r="K112" s="32">
        <v>1</v>
      </c>
      <c r="L112" s="35">
        <v>63.56</v>
      </c>
      <c r="M112" s="35">
        <v>65.459999999999994</v>
      </c>
      <c r="N112" s="55">
        <f>IFERROR(VLOOKUP(H112,'Шаг 2 Акция (Кол-во SKU из MML)'!$G$4:$L$108,VLOOKUP(A112,'Шаг 2 Акция (Кол-во SKU из MML)'!$N$5:$O$108,2,0),0),0)</f>
        <v>0</v>
      </c>
      <c r="O112" s="39" t="str">
        <f t="shared" si="1"/>
        <v>Количество SKU меньше 3</v>
      </c>
    </row>
    <row r="113" spans="1:15" s="26" customFormat="1" x14ac:dyDescent="0.25">
      <c r="A113" s="56">
        <v>40909</v>
      </c>
      <c r="B113" s="27" t="s">
        <v>41</v>
      </c>
      <c r="C113" s="28" t="s">
        <v>42</v>
      </c>
      <c r="D113" s="28" t="s">
        <v>43</v>
      </c>
      <c r="E113" s="28" t="s">
        <v>44</v>
      </c>
      <c r="F113" s="28" t="s">
        <v>77</v>
      </c>
      <c r="G113" s="28" t="s">
        <v>284</v>
      </c>
      <c r="H113" s="28" t="s">
        <v>285</v>
      </c>
      <c r="I113" s="28" t="s">
        <v>48</v>
      </c>
      <c r="J113" s="32">
        <v>1</v>
      </c>
      <c r="K113" s="32">
        <v>4</v>
      </c>
      <c r="L113" s="35">
        <v>884.75</v>
      </c>
      <c r="M113" s="35">
        <v>911.25</v>
      </c>
      <c r="N113" s="55">
        <f>IFERROR(VLOOKUP(H113,'Шаг 2 Акция (Кол-во SKU из MML)'!$G$4:$L$108,VLOOKUP(A113,'Шаг 2 Акция (Кол-во SKU из MML)'!$N$5:$O$108,2,0),0),0)</f>
        <v>4</v>
      </c>
      <c r="O113" s="39" t="str">
        <f t="shared" si="1"/>
        <v/>
      </c>
    </row>
    <row r="114" spans="1:15" s="26" customFormat="1" x14ac:dyDescent="0.25">
      <c r="A114" s="56">
        <v>40909</v>
      </c>
      <c r="B114" s="27" t="s">
        <v>41</v>
      </c>
      <c r="C114" s="28" t="s">
        <v>42</v>
      </c>
      <c r="D114" s="28" t="s">
        <v>43</v>
      </c>
      <c r="E114" s="28" t="s">
        <v>44</v>
      </c>
      <c r="F114" s="28" t="s">
        <v>77</v>
      </c>
      <c r="G114" s="28" t="s">
        <v>286</v>
      </c>
      <c r="H114" s="28" t="s">
        <v>287</v>
      </c>
      <c r="I114" s="28" t="s">
        <v>161</v>
      </c>
      <c r="J114" s="32">
        <v>1</v>
      </c>
      <c r="K114" s="32">
        <v>1</v>
      </c>
      <c r="L114" s="35">
        <v>120.34</v>
      </c>
      <c r="M114" s="35">
        <v>123.95</v>
      </c>
      <c r="N114" s="55">
        <f>IFERROR(VLOOKUP(H114,'Шаг 2 Акция (Кол-во SKU из MML)'!$G$4:$L$108,VLOOKUP(A114,'Шаг 2 Акция (Кол-во SKU из MML)'!$N$5:$O$108,2,0),0),0)</f>
        <v>1</v>
      </c>
      <c r="O114" s="39" t="str">
        <f t="shared" si="1"/>
        <v>Количество SKU меньше 3</v>
      </c>
    </row>
    <row r="115" spans="1:15" s="26" customFormat="1" x14ac:dyDescent="0.25">
      <c r="A115" s="56">
        <v>40909</v>
      </c>
      <c r="B115" s="27" t="s">
        <v>41</v>
      </c>
      <c r="C115" s="28" t="s">
        <v>42</v>
      </c>
      <c r="D115" s="28" t="s">
        <v>43</v>
      </c>
      <c r="E115" s="28" t="s">
        <v>44</v>
      </c>
      <c r="F115" s="28" t="s">
        <v>57</v>
      </c>
      <c r="G115" s="28" t="s">
        <v>288</v>
      </c>
      <c r="H115" s="28" t="s">
        <v>289</v>
      </c>
      <c r="I115" s="28" t="s">
        <v>48</v>
      </c>
      <c r="J115" s="32">
        <v>1</v>
      </c>
      <c r="K115" s="32">
        <v>1</v>
      </c>
      <c r="L115" s="35">
        <v>154.24</v>
      </c>
      <c r="M115" s="35">
        <v>151.15</v>
      </c>
      <c r="N115" s="55">
        <f>IFERROR(VLOOKUP(H115,'Шаг 2 Акция (Кол-во SKU из MML)'!$G$4:$L$108,VLOOKUP(A115,'Шаг 2 Акция (Кол-во SKU из MML)'!$N$5:$O$108,2,0),0),0)</f>
        <v>1</v>
      </c>
      <c r="O115" s="39" t="str">
        <f t="shared" si="1"/>
        <v>Количество SKU меньше 3</v>
      </c>
    </row>
    <row r="116" spans="1:15" s="26" customFormat="1" x14ac:dyDescent="0.25">
      <c r="A116" s="56">
        <v>40909</v>
      </c>
      <c r="B116" s="27" t="s">
        <v>41</v>
      </c>
      <c r="C116" s="28" t="s">
        <v>42</v>
      </c>
      <c r="D116" s="28" t="s">
        <v>43</v>
      </c>
      <c r="E116" s="28" t="s">
        <v>49</v>
      </c>
      <c r="F116" s="28" t="s">
        <v>290</v>
      </c>
      <c r="G116" s="28" t="s">
        <v>291</v>
      </c>
      <c r="H116" s="28" t="s">
        <v>292</v>
      </c>
      <c r="I116" s="28" t="s">
        <v>113</v>
      </c>
      <c r="J116" s="32">
        <v>1</v>
      </c>
      <c r="K116" s="32">
        <v>1</v>
      </c>
      <c r="L116" s="35">
        <v>1322.04</v>
      </c>
      <c r="M116" s="35">
        <v>1100.95</v>
      </c>
      <c r="N116" s="55">
        <f>IFERROR(VLOOKUP(H116,'Шаг 2 Акция (Кол-во SKU из MML)'!$G$4:$L$108,VLOOKUP(A116,'Шаг 2 Акция (Кол-во SKU из MML)'!$N$5:$O$108,2,0),0),0)</f>
        <v>1</v>
      </c>
      <c r="O116" s="39" t="str">
        <f t="shared" si="1"/>
        <v>Количество SKU меньше 3</v>
      </c>
    </row>
    <row r="117" spans="1:15" s="26" customFormat="1" x14ac:dyDescent="0.25">
      <c r="A117" s="56">
        <v>40909</v>
      </c>
      <c r="B117" s="27" t="s">
        <v>41</v>
      </c>
      <c r="C117" s="28" t="s">
        <v>42</v>
      </c>
      <c r="D117" s="28" t="s">
        <v>43</v>
      </c>
      <c r="E117" s="28" t="s">
        <v>49</v>
      </c>
      <c r="F117" s="28" t="s">
        <v>60</v>
      </c>
      <c r="G117" s="28" t="s">
        <v>293</v>
      </c>
      <c r="H117" s="28" t="s">
        <v>294</v>
      </c>
      <c r="I117" s="28" t="s">
        <v>161</v>
      </c>
      <c r="J117" s="32">
        <v>1</v>
      </c>
      <c r="K117" s="32">
        <v>1</v>
      </c>
      <c r="L117" s="35">
        <v>1322.04</v>
      </c>
      <c r="M117" s="35">
        <v>1265.5899999999999</v>
      </c>
      <c r="N117" s="55">
        <f>IFERROR(VLOOKUP(H117,'Шаг 2 Акция (Кол-во SKU из MML)'!$G$4:$L$108,VLOOKUP(A117,'Шаг 2 Акция (Кол-во SKU из MML)'!$N$5:$O$108,2,0),0),0)</f>
        <v>1</v>
      </c>
      <c r="O117" s="39" t="str">
        <f t="shared" si="1"/>
        <v>Количество SKU меньше 3</v>
      </c>
    </row>
    <row r="118" spans="1:15" s="26" customFormat="1" x14ac:dyDescent="0.25">
      <c r="A118" s="56">
        <v>40909</v>
      </c>
      <c r="B118" s="27" t="s">
        <v>41</v>
      </c>
      <c r="C118" s="28" t="s">
        <v>42</v>
      </c>
      <c r="D118" s="28" t="s">
        <v>43</v>
      </c>
      <c r="E118" s="28" t="s">
        <v>49</v>
      </c>
      <c r="F118" s="28" t="s">
        <v>60</v>
      </c>
      <c r="G118" s="28" t="s">
        <v>295</v>
      </c>
      <c r="H118" s="28" t="s">
        <v>296</v>
      </c>
      <c r="I118" s="28" t="s">
        <v>252</v>
      </c>
      <c r="J118" s="32">
        <v>1</v>
      </c>
      <c r="K118" s="32">
        <v>1</v>
      </c>
      <c r="L118" s="35">
        <v>1322.04</v>
      </c>
      <c r="M118" s="35">
        <v>1265.5899999999999</v>
      </c>
      <c r="N118" s="55">
        <f>IFERROR(VLOOKUP(H118,'Шаг 2 Акция (Кол-во SKU из MML)'!$G$4:$L$108,VLOOKUP(A118,'Шаг 2 Акция (Кол-во SKU из MML)'!$N$5:$O$108,2,0),0),0)</f>
        <v>1</v>
      </c>
      <c r="O118" s="39" t="str">
        <f t="shared" si="1"/>
        <v>Количество SKU меньше 3</v>
      </c>
    </row>
    <row r="119" spans="1:15" s="26" customFormat="1" x14ac:dyDescent="0.25">
      <c r="A119" s="56">
        <v>40909</v>
      </c>
      <c r="B119" s="27" t="s">
        <v>41</v>
      </c>
      <c r="C119" s="28" t="s">
        <v>42</v>
      </c>
      <c r="D119" s="28" t="s">
        <v>43</v>
      </c>
      <c r="E119" s="28" t="s">
        <v>49</v>
      </c>
      <c r="F119" s="28" t="s">
        <v>60</v>
      </c>
      <c r="G119" s="28" t="s">
        <v>297</v>
      </c>
      <c r="H119" s="28" t="s">
        <v>298</v>
      </c>
      <c r="I119" s="28" t="s">
        <v>161</v>
      </c>
      <c r="J119" s="32">
        <v>1</v>
      </c>
      <c r="K119" s="32">
        <v>1</v>
      </c>
      <c r="L119" s="35">
        <v>661.02</v>
      </c>
      <c r="M119" s="35">
        <v>632.79999999999995</v>
      </c>
      <c r="N119" s="55">
        <f>IFERROR(VLOOKUP(H119,'Шаг 2 Акция (Кол-во SKU из MML)'!$G$4:$L$108,VLOOKUP(A119,'Шаг 2 Акция (Кол-во SKU из MML)'!$N$5:$O$108,2,0),0),0)</f>
        <v>1</v>
      </c>
      <c r="O119" s="39" t="str">
        <f t="shared" si="1"/>
        <v>Количество SKU меньше 3</v>
      </c>
    </row>
    <row r="120" spans="1:15" s="26" customFormat="1" x14ac:dyDescent="0.25">
      <c r="A120" s="56">
        <v>40909</v>
      </c>
      <c r="B120" s="27" t="s">
        <v>41</v>
      </c>
      <c r="C120" s="28" t="s">
        <v>42</v>
      </c>
      <c r="D120" s="28" t="s">
        <v>43</v>
      </c>
      <c r="E120" s="28" t="s">
        <v>49</v>
      </c>
      <c r="F120" s="28" t="s">
        <v>60</v>
      </c>
      <c r="G120" s="28" t="s">
        <v>299</v>
      </c>
      <c r="H120" s="28" t="s">
        <v>300</v>
      </c>
      <c r="I120" s="28" t="s">
        <v>161</v>
      </c>
      <c r="J120" s="32">
        <v>1</v>
      </c>
      <c r="K120" s="32">
        <v>1</v>
      </c>
      <c r="L120" s="35">
        <v>1322.04</v>
      </c>
      <c r="M120" s="35">
        <v>1265.5899999999999</v>
      </c>
      <c r="N120" s="55">
        <f>IFERROR(VLOOKUP(H120,'Шаг 2 Акция (Кол-во SKU из MML)'!$G$4:$L$108,VLOOKUP(A120,'Шаг 2 Акция (Кол-во SKU из MML)'!$N$5:$O$108,2,0),0),0)</f>
        <v>1</v>
      </c>
      <c r="O120" s="39" t="str">
        <f t="shared" si="1"/>
        <v>Количество SKU меньше 3</v>
      </c>
    </row>
    <row r="121" spans="1:15" s="26" customFormat="1" x14ac:dyDescent="0.25">
      <c r="A121" s="56">
        <v>40909</v>
      </c>
      <c r="B121" s="27" t="s">
        <v>41</v>
      </c>
      <c r="C121" s="28" t="s">
        <v>42</v>
      </c>
      <c r="D121" s="28" t="s">
        <v>43</v>
      </c>
      <c r="E121" s="28" t="s">
        <v>49</v>
      </c>
      <c r="F121" s="28" t="s">
        <v>60</v>
      </c>
      <c r="G121" s="28" t="s">
        <v>301</v>
      </c>
      <c r="H121" s="28" t="s">
        <v>302</v>
      </c>
      <c r="I121" s="28" t="s">
        <v>161</v>
      </c>
      <c r="J121" s="32">
        <v>1</v>
      </c>
      <c r="K121" s="32">
        <v>1</v>
      </c>
      <c r="L121" s="35">
        <v>661.02</v>
      </c>
      <c r="M121" s="35">
        <v>632.79999999999995</v>
      </c>
      <c r="N121" s="55">
        <f>IFERROR(VLOOKUP(H121,'Шаг 2 Акция (Кол-во SKU из MML)'!$G$4:$L$108,VLOOKUP(A121,'Шаг 2 Акция (Кол-во SKU из MML)'!$N$5:$O$108,2,0),0),0)</f>
        <v>1</v>
      </c>
      <c r="O121" s="39" t="str">
        <f t="shared" si="1"/>
        <v>Количество SKU меньше 3</v>
      </c>
    </row>
    <row r="122" spans="1:15" s="26" customFormat="1" x14ac:dyDescent="0.25">
      <c r="A122" s="56">
        <v>40909</v>
      </c>
      <c r="B122" s="27" t="s">
        <v>41</v>
      </c>
      <c r="C122" s="28" t="s">
        <v>42</v>
      </c>
      <c r="D122" s="28" t="s">
        <v>43</v>
      </c>
      <c r="E122" s="28" t="s">
        <v>49</v>
      </c>
      <c r="F122" s="28" t="s">
        <v>60</v>
      </c>
      <c r="G122" s="28" t="s">
        <v>303</v>
      </c>
      <c r="H122" s="28" t="s">
        <v>304</v>
      </c>
      <c r="I122" s="28" t="s">
        <v>48</v>
      </c>
      <c r="J122" s="32">
        <v>1</v>
      </c>
      <c r="K122" s="32">
        <v>1</v>
      </c>
      <c r="L122" s="35">
        <v>440.68</v>
      </c>
      <c r="M122" s="35">
        <v>421.86</v>
      </c>
      <c r="N122" s="55">
        <f>IFERROR(VLOOKUP(H122,'Шаг 2 Акция (Кол-во SKU из MML)'!$G$4:$L$108,VLOOKUP(A122,'Шаг 2 Акция (Кол-во SKU из MML)'!$N$5:$O$108,2,0),0),0)</f>
        <v>1</v>
      </c>
      <c r="O122" s="39" t="str">
        <f t="shared" si="1"/>
        <v>Количество SKU меньше 3</v>
      </c>
    </row>
    <row r="123" spans="1:15" s="26" customFormat="1" x14ac:dyDescent="0.25">
      <c r="A123" s="56">
        <v>40909</v>
      </c>
      <c r="B123" s="27" t="s">
        <v>41</v>
      </c>
      <c r="C123" s="28" t="s">
        <v>42</v>
      </c>
      <c r="D123" s="28" t="s">
        <v>43</v>
      </c>
      <c r="E123" s="28" t="s">
        <v>49</v>
      </c>
      <c r="F123" s="28" t="s">
        <v>60</v>
      </c>
      <c r="G123" s="28" t="s">
        <v>305</v>
      </c>
      <c r="H123" s="28" t="s">
        <v>306</v>
      </c>
      <c r="I123" s="28" t="s">
        <v>48</v>
      </c>
      <c r="J123" s="32">
        <v>1</v>
      </c>
      <c r="K123" s="32">
        <v>1</v>
      </c>
      <c r="L123" s="35">
        <v>1322.04</v>
      </c>
      <c r="M123" s="35">
        <v>1265.5899999999999</v>
      </c>
      <c r="N123" s="55">
        <f>IFERROR(VLOOKUP(H123,'Шаг 2 Акция (Кол-во SKU из MML)'!$G$4:$L$108,VLOOKUP(A123,'Шаг 2 Акция (Кол-во SKU из MML)'!$N$5:$O$108,2,0),0),0)</f>
        <v>1</v>
      </c>
      <c r="O123" s="39" t="str">
        <f t="shared" si="1"/>
        <v>Количество SKU меньше 3</v>
      </c>
    </row>
    <row r="124" spans="1:15" s="26" customFormat="1" x14ac:dyDescent="0.25">
      <c r="A124" s="56">
        <v>40909</v>
      </c>
      <c r="B124" s="27" t="s">
        <v>41</v>
      </c>
      <c r="C124" s="28" t="s">
        <v>42</v>
      </c>
      <c r="D124" s="28" t="s">
        <v>43</v>
      </c>
      <c r="E124" s="28" t="s">
        <v>49</v>
      </c>
      <c r="F124" s="28" t="s">
        <v>60</v>
      </c>
      <c r="G124" s="28" t="s">
        <v>307</v>
      </c>
      <c r="H124" s="28" t="s">
        <v>308</v>
      </c>
      <c r="I124" s="28" t="s">
        <v>161</v>
      </c>
      <c r="J124" s="32">
        <v>1</v>
      </c>
      <c r="K124" s="32">
        <v>1</v>
      </c>
      <c r="L124" s="35">
        <v>1322.04</v>
      </c>
      <c r="M124" s="35">
        <v>1265.5899999999999</v>
      </c>
      <c r="N124" s="55">
        <f>IFERROR(VLOOKUP(H124,'Шаг 2 Акция (Кол-во SKU из MML)'!$G$4:$L$108,VLOOKUP(A124,'Шаг 2 Акция (Кол-во SKU из MML)'!$N$5:$O$108,2,0),0),0)</f>
        <v>1</v>
      </c>
      <c r="O124" s="39" t="str">
        <f t="shared" si="1"/>
        <v>Количество SKU меньше 3</v>
      </c>
    </row>
    <row r="125" spans="1:15" s="26" customFormat="1" x14ac:dyDescent="0.25">
      <c r="A125" s="56">
        <v>40909</v>
      </c>
      <c r="B125" s="27" t="s">
        <v>41</v>
      </c>
      <c r="C125" s="28" t="s">
        <v>42</v>
      </c>
      <c r="D125" s="28" t="s">
        <v>43</v>
      </c>
      <c r="E125" s="28" t="s">
        <v>49</v>
      </c>
      <c r="F125" s="28" t="s">
        <v>60</v>
      </c>
      <c r="G125" s="28" t="s">
        <v>309</v>
      </c>
      <c r="H125" s="28" t="s">
        <v>310</v>
      </c>
      <c r="I125" s="28" t="s">
        <v>48</v>
      </c>
      <c r="J125" s="32">
        <v>1</v>
      </c>
      <c r="K125" s="32">
        <v>3</v>
      </c>
      <c r="L125" s="35">
        <v>1156.78</v>
      </c>
      <c r="M125" s="35">
        <v>1170</v>
      </c>
      <c r="N125" s="55">
        <f>IFERROR(VLOOKUP(H125,'Шаг 2 Акция (Кол-во SKU из MML)'!$G$4:$L$108,VLOOKUP(A125,'Шаг 2 Акция (Кол-во SKU из MML)'!$N$5:$O$108,2,0),0),0)</f>
        <v>3</v>
      </c>
      <c r="O125" s="39" t="str">
        <f t="shared" si="1"/>
        <v/>
      </c>
    </row>
  </sheetData>
  <autoFilter ref="A2:O125"/>
  <mergeCells count="2">
    <mergeCell ref="A1:M1"/>
    <mergeCell ref="N1:O1"/>
  </mergeCells>
  <conditionalFormatting sqref="K3:K14">
    <cfRule type="cellIs" dxfId="57" priority="17" operator="lessThan">
      <formula>3</formula>
    </cfRule>
  </conditionalFormatting>
  <conditionalFormatting sqref="L3:M14">
    <cfRule type="cellIs" dxfId="56" priority="14" operator="lessThanOrEqual">
      <formula>0</formula>
    </cfRule>
    <cfRule type="cellIs" dxfId="55" priority="16" operator="lessThan">
      <formula>0</formula>
    </cfRule>
  </conditionalFormatting>
  <conditionalFormatting sqref="N3:N125">
    <cfRule type="cellIs" dxfId="54" priority="15" operator="lessThan">
      <formula>1</formula>
    </cfRule>
  </conditionalFormatting>
  <conditionalFormatting sqref="O3:O125">
    <cfRule type="containsText" dxfId="53" priority="12" operator="containsText" text="Удалить стоку!">
      <formula>NOT(ISERROR(SEARCH("Удалить стоку!",O3)))</formula>
    </cfRule>
    <cfRule type="containsText" dxfId="52" priority="13" operator="containsText" text="Удалить строку!">
      <formula>NOT(ISERROR(SEARCH("Удалить строку!",O3)))</formula>
    </cfRule>
  </conditionalFormatting>
  <conditionalFormatting sqref="K3:K2419">
    <cfRule type="cellIs" priority="11" operator="lessThan">
      <formula>2</formula>
    </cfRule>
  </conditionalFormatting>
  <conditionalFormatting sqref="K1:K1048576">
    <cfRule type="cellIs" dxfId="51" priority="10" operator="lessThan">
      <formula>2</formula>
    </cfRule>
  </conditionalFormatting>
  <conditionalFormatting sqref="N1:N1048576">
    <cfRule type="cellIs" dxfId="50" priority="9" operator="lessThan">
      <formula>2</formula>
    </cfRule>
  </conditionalFormatting>
  <conditionalFormatting sqref="O1:O1048576">
    <cfRule type="containsText" dxfId="49" priority="8" operator="containsText" text="Удалить стоку!">
      <formula>NOT(ISERROR(SEARCH("Удалить стоку!",O1)))</formula>
    </cfRule>
  </conditionalFormatting>
  <conditionalFormatting sqref="L1:M1048576">
    <cfRule type="cellIs" dxfId="48" priority="7" operator="lessThanOrEqual">
      <formula>0</formula>
    </cfRule>
  </conditionalFormatting>
  <conditionalFormatting sqref="K15:K125">
    <cfRule type="cellIs" dxfId="47" priority="6" operator="lessThan">
      <formula>3</formula>
    </cfRule>
  </conditionalFormatting>
  <conditionalFormatting sqref="L15:M125">
    <cfRule type="cellIs" dxfId="46" priority="4" operator="lessThanOrEqual">
      <formula>0</formula>
    </cfRule>
    <cfRule type="cellIs" dxfId="45" priority="5" operator="lessThan">
      <formula>0</formula>
    </cfRule>
  </conditionalFormatting>
  <conditionalFormatting sqref="N15:N125">
    <cfRule type="cellIs" dxfId="44" priority="3" operator="lessThan">
      <formula>1</formula>
    </cfRule>
  </conditionalFormatting>
  <conditionalFormatting sqref="O15:O125">
    <cfRule type="containsText" dxfId="43" priority="1" operator="containsText" text="Удалить стоку!">
      <formula>NOT(ISERROR(SEARCH("Удалить стоку!",O15)))</formula>
    </cfRule>
    <cfRule type="containsText" dxfId="42" priority="2" operator="containsText" text="Удалить строку!">
      <formula>NOT(ISERROR(SEARCH("Удалить строку!",O15)))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pane ySplit="4" topLeftCell="A5" activePane="bottomLeft" state="frozen"/>
      <selection pane="bottomLeft" activeCell="A5" sqref="A5"/>
    </sheetView>
  </sheetViews>
  <sheetFormatPr defaultColWidth="9.28515625" defaultRowHeight="15" x14ac:dyDescent="0.25"/>
  <cols>
    <col min="1" max="1" width="11.85546875" bestFit="1" customWidth="1"/>
    <col min="2" max="2" width="12.7109375" customWidth="1"/>
    <col min="3" max="3" width="12.28515625" bestFit="1" customWidth="1"/>
    <col min="4" max="4" width="18.5703125" bestFit="1" customWidth="1"/>
    <col min="5" max="5" width="7.140625" bestFit="1" customWidth="1"/>
    <col min="6" max="6" width="19" customWidth="1"/>
    <col min="7" max="7" width="27.85546875" customWidth="1"/>
    <col min="8" max="8" width="15.7109375" customWidth="1"/>
    <col min="9" max="10" width="13.7109375" customWidth="1"/>
    <col min="11" max="11" width="11.140625" customWidth="1"/>
  </cols>
  <sheetData>
    <row r="1" spans="1:9" ht="17.25" x14ac:dyDescent="0.3">
      <c r="A1" s="67" t="s">
        <v>34</v>
      </c>
      <c r="B1" s="67"/>
      <c r="C1" s="67"/>
      <c r="D1" s="67"/>
      <c r="E1" s="67"/>
      <c r="F1" s="67"/>
      <c r="G1" s="67"/>
      <c r="H1" s="67"/>
      <c r="I1" s="67"/>
    </row>
    <row r="2" spans="1:9" s="26" customFormat="1" x14ac:dyDescent="0.25">
      <c r="A2" s="19"/>
      <c r="B2" s="19"/>
      <c r="C2" s="19"/>
      <c r="D2" s="19"/>
      <c r="E2" s="19"/>
      <c r="F2" s="19"/>
      <c r="G2" s="19"/>
      <c r="H2" s="19"/>
      <c r="I2" s="19"/>
    </row>
    <row r="4" spans="1:9" x14ac:dyDescent="0.25">
      <c r="A4" s="38"/>
      <c r="B4" s="38"/>
      <c r="C4" s="38"/>
      <c r="D4" s="38"/>
      <c r="E4" s="38"/>
      <c r="F4" s="38"/>
      <c r="G4" s="49" t="s">
        <v>39</v>
      </c>
      <c r="H4" s="38"/>
      <c r="I4" s="38"/>
    </row>
    <row r="5" spans="1:9" x14ac:dyDescent="0.25">
      <c r="A5" s="49" t="s">
        <v>15</v>
      </c>
      <c r="B5" s="49" t="s">
        <v>16</v>
      </c>
      <c r="C5" s="49" t="s">
        <v>12</v>
      </c>
      <c r="D5" s="49" t="s">
        <v>14</v>
      </c>
      <c r="E5" s="49" t="s">
        <v>13</v>
      </c>
      <c r="F5" s="49" t="s">
        <v>11</v>
      </c>
      <c r="G5" s="50" t="s">
        <v>22</v>
      </c>
      <c r="H5" s="50" t="s">
        <v>23</v>
      </c>
      <c r="I5" s="50" t="s">
        <v>24</v>
      </c>
    </row>
    <row r="6" spans="1:9" x14ac:dyDescent="0.25">
      <c r="A6" s="51">
        <v>40909</v>
      </c>
      <c r="B6" s="38" t="s">
        <v>41</v>
      </c>
      <c r="C6" s="38" t="s">
        <v>42</v>
      </c>
      <c r="D6" s="38" t="s">
        <v>43</v>
      </c>
      <c r="E6" s="38" t="s">
        <v>44</v>
      </c>
      <c r="F6" s="38" t="s">
        <v>45</v>
      </c>
      <c r="G6" s="52">
        <v>15275.420000000002</v>
      </c>
      <c r="H6" s="52">
        <v>14513.469999999998</v>
      </c>
      <c r="I6" s="53">
        <v>1</v>
      </c>
    </row>
    <row r="7" spans="1:9" x14ac:dyDescent="0.25">
      <c r="A7" s="51"/>
      <c r="B7" s="38"/>
      <c r="C7" s="38"/>
      <c r="D7" s="38"/>
      <c r="E7" s="38"/>
      <c r="F7" s="38" t="s">
        <v>54</v>
      </c>
      <c r="G7" s="52">
        <v>23917.809999999998</v>
      </c>
      <c r="H7" s="52">
        <v>24388.09</v>
      </c>
      <c r="I7" s="53">
        <v>1</v>
      </c>
    </row>
    <row r="8" spans="1:9" x14ac:dyDescent="0.25">
      <c r="A8" s="51"/>
      <c r="B8" s="38"/>
      <c r="C8" s="38"/>
      <c r="D8" s="38"/>
      <c r="E8" s="38"/>
      <c r="F8" s="38" t="s">
        <v>57</v>
      </c>
      <c r="G8" s="52">
        <v>7630.6899999999987</v>
      </c>
      <c r="H8" s="52">
        <v>7853.0700000000006</v>
      </c>
      <c r="I8" s="53">
        <v>1</v>
      </c>
    </row>
    <row r="9" spans="1:9" x14ac:dyDescent="0.25">
      <c r="A9" s="51"/>
      <c r="B9" s="38"/>
      <c r="C9" s="38"/>
      <c r="D9" s="38"/>
      <c r="E9" s="38"/>
      <c r="F9" s="38" t="s">
        <v>63</v>
      </c>
      <c r="G9" s="52">
        <v>13489</v>
      </c>
      <c r="H9" s="52">
        <v>13389.029999999999</v>
      </c>
      <c r="I9" s="53">
        <v>1</v>
      </c>
    </row>
    <row r="10" spans="1:9" x14ac:dyDescent="0.25">
      <c r="A10" s="51"/>
      <c r="B10" s="38"/>
      <c r="C10" s="38"/>
      <c r="D10" s="38"/>
      <c r="E10" s="38"/>
      <c r="F10" s="38" t="s">
        <v>72</v>
      </c>
      <c r="G10" s="52">
        <v>15750.119999999997</v>
      </c>
      <c r="H10" s="52">
        <v>15641.130000000001</v>
      </c>
      <c r="I10" s="53">
        <v>1</v>
      </c>
    </row>
    <row r="11" spans="1:9" x14ac:dyDescent="0.25">
      <c r="A11" s="51"/>
      <c r="B11" s="38"/>
      <c r="C11" s="38"/>
      <c r="D11" s="38"/>
      <c r="E11" s="38"/>
      <c r="F11" s="38" t="s">
        <v>77</v>
      </c>
      <c r="G11" s="52">
        <v>7402.8400000000011</v>
      </c>
      <c r="H11" s="52">
        <v>7658.7</v>
      </c>
      <c r="I11" s="53">
        <v>1</v>
      </c>
    </row>
    <row r="12" spans="1:9" x14ac:dyDescent="0.25">
      <c r="A12" s="51"/>
      <c r="B12" s="38"/>
      <c r="C12" s="38"/>
      <c r="D12" s="38"/>
      <c r="E12" s="38"/>
      <c r="F12" s="38" t="s">
        <v>82</v>
      </c>
      <c r="G12" s="52">
        <v>17471.53</v>
      </c>
      <c r="H12" s="52">
        <v>17708.02</v>
      </c>
      <c r="I12" s="53">
        <v>1</v>
      </c>
    </row>
    <row r="13" spans="1:9" x14ac:dyDescent="0.25">
      <c r="A13" s="51"/>
      <c r="B13" s="38"/>
      <c r="C13" s="38"/>
      <c r="D13" s="38"/>
      <c r="E13" s="38"/>
      <c r="F13" s="38" t="s">
        <v>100</v>
      </c>
      <c r="G13" s="52">
        <v>4257.6099999999997</v>
      </c>
      <c r="H13" s="52">
        <v>4361.1000000000004</v>
      </c>
      <c r="I13" s="53">
        <v>1</v>
      </c>
    </row>
    <row r="14" spans="1:9" x14ac:dyDescent="0.25">
      <c r="A14" s="51"/>
      <c r="B14" s="38"/>
      <c r="C14" s="38"/>
      <c r="D14" s="38"/>
      <c r="E14" s="38"/>
      <c r="F14" s="38" t="s">
        <v>136</v>
      </c>
      <c r="G14" s="52">
        <v>2767.7999999999997</v>
      </c>
      <c r="H14" s="52">
        <v>2879.18</v>
      </c>
      <c r="I14" s="53">
        <v>1</v>
      </c>
    </row>
    <row r="15" spans="1:9" x14ac:dyDescent="0.25">
      <c r="A15" s="51"/>
      <c r="B15" s="38"/>
      <c r="C15" s="38"/>
      <c r="D15" s="38"/>
      <c r="E15" s="38" t="s">
        <v>49</v>
      </c>
      <c r="F15" s="38" t="s">
        <v>50</v>
      </c>
      <c r="G15" s="52">
        <v>22256.31</v>
      </c>
      <c r="H15" s="52">
        <v>22871.39</v>
      </c>
      <c r="I15" s="53">
        <v>1</v>
      </c>
    </row>
    <row r="16" spans="1:9" x14ac:dyDescent="0.25">
      <c r="A16" s="51"/>
      <c r="B16" s="38"/>
      <c r="C16" s="38"/>
      <c r="D16" s="38"/>
      <c r="E16" s="38"/>
      <c r="F16" s="38" t="s">
        <v>60</v>
      </c>
      <c r="G16" s="52">
        <v>31431.270000000004</v>
      </c>
      <c r="H16" s="52">
        <v>29094.809999999998</v>
      </c>
      <c r="I16" s="53">
        <v>1</v>
      </c>
    </row>
    <row r="17" spans="1:9" x14ac:dyDescent="0.25">
      <c r="A17" s="51"/>
      <c r="B17" s="38"/>
      <c r="C17" s="38"/>
      <c r="D17" s="38"/>
      <c r="E17" s="38"/>
      <c r="F17" s="38" t="s">
        <v>235</v>
      </c>
      <c r="G17" s="52">
        <v>284.75</v>
      </c>
      <c r="H17" s="52">
        <v>279.05</v>
      </c>
      <c r="I17" s="53">
        <v>0</v>
      </c>
    </row>
    <row r="18" spans="1:9" x14ac:dyDescent="0.25">
      <c r="A18" s="51"/>
      <c r="B18" s="38"/>
      <c r="C18" s="38"/>
      <c r="D18" s="38"/>
      <c r="E18" s="38"/>
      <c r="F18" s="38" t="s">
        <v>290</v>
      </c>
      <c r="G18" s="52">
        <v>1322.04</v>
      </c>
      <c r="H18" s="52">
        <v>1100.95</v>
      </c>
      <c r="I18" s="53">
        <v>0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pane ySplit="2" topLeftCell="A3" activePane="bottomLeft" state="frozen"/>
      <selection pane="bottomLeft" activeCell="D22" sqref="D22"/>
    </sheetView>
  </sheetViews>
  <sheetFormatPr defaultRowHeight="15" x14ac:dyDescent="0.25"/>
  <cols>
    <col min="1" max="1" width="10.140625" bestFit="1" customWidth="1"/>
    <col min="2" max="2" width="10.85546875" bestFit="1" customWidth="1"/>
    <col min="3" max="3" width="10.42578125" bestFit="1" customWidth="1"/>
    <col min="4" max="4" width="16.7109375" bestFit="1" customWidth="1"/>
    <col min="5" max="5" width="5.28515625" bestFit="1" customWidth="1"/>
    <col min="6" max="6" width="13.140625" customWidth="1"/>
    <col min="7" max="7" width="15.28515625" customWidth="1"/>
    <col min="8" max="8" width="11.28515625" customWidth="1"/>
    <col min="9" max="9" width="13.28515625" bestFit="1" customWidth="1"/>
    <col min="10" max="10" width="16.5703125" customWidth="1"/>
    <col min="11" max="11" width="12.7109375" customWidth="1"/>
    <col min="12" max="12" width="12.85546875" customWidth="1"/>
  </cols>
  <sheetData>
    <row r="1" spans="1:14" s="26" customFormat="1" x14ac:dyDescent="0.25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9" t="s">
        <v>29</v>
      </c>
      <c r="K1" s="69"/>
      <c r="L1" s="69"/>
    </row>
    <row r="2" spans="1:14" s="14" customFormat="1" ht="45" customHeight="1" x14ac:dyDescent="0.25">
      <c r="A2" s="43" t="s">
        <v>15</v>
      </c>
      <c r="B2" s="43" t="s">
        <v>16</v>
      </c>
      <c r="C2" s="43" t="s">
        <v>12</v>
      </c>
      <c r="D2" s="43" t="s">
        <v>14</v>
      </c>
      <c r="E2" s="43" t="s">
        <v>13</v>
      </c>
      <c r="F2" s="43" t="s">
        <v>11</v>
      </c>
      <c r="G2" s="43" t="s">
        <v>22</v>
      </c>
      <c r="H2" s="43" t="s">
        <v>23</v>
      </c>
      <c r="I2" s="43" t="s">
        <v>24</v>
      </c>
      <c r="J2" s="44" t="s">
        <v>25</v>
      </c>
      <c r="K2" s="44" t="s">
        <v>26</v>
      </c>
      <c r="L2" s="44" t="s">
        <v>27</v>
      </c>
    </row>
    <row r="3" spans="1:14" x14ac:dyDescent="0.25">
      <c r="A3" s="45" t="str">
        <f>'Шаг 4 Сводная под Базу'!A5</f>
        <v>Период</v>
      </c>
      <c r="B3" s="46" t="str">
        <f>'Шаг 4 Сводная под Базу'!B5</f>
        <v>Дивизион</v>
      </c>
      <c r="C3" s="46" t="str">
        <f>'Шаг 4 Сводная под Базу'!C5</f>
        <v>ТМ</v>
      </c>
      <c r="D3" s="46" t="str">
        <f>'Шаг 4 Сводная под Базу'!D5</f>
        <v>Дистрибьютор</v>
      </c>
      <c r="E3" s="46" t="str">
        <f>'Шаг 4 Сводная под Базу'!E5</f>
        <v>ТС</v>
      </c>
      <c r="F3" s="46" t="str">
        <f>'Шаг 4 Сводная под Базу'!F5</f>
        <v>ЭТА</v>
      </c>
      <c r="G3" s="46" t="str">
        <f>'Шаг 4 Сводная под Базу'!G5</f>
        <v xml:space="preserve">Себестоимость АВК без НДС </v>
      </c>
      <c r="H3" s="46" t="str">
        <f>'Шаг 4 Сводная под Базу'!H5</f>
        <v xml:space="preserve">Сумма без НДС </v>
      </c>
      <c r="I3" s="46" t="str">
        <f>'Шаг 4 Сводная под Базу'!I5</f>
        <v xml:space="preserve">Факт АКБ фас </v>
      </c>
      <c r="J3" s="47">
        <f>SUM(J4:J16)</f>
        <v>300000.82</v>
      </c>
      <c r="K3" s="47">
        <f>SUM(K4:K16)</f>
        <v>680</v>
      </c>
      <c r="L3" s="47">
        <f>SUM(L4:L16)</f>
        <v>325</v>
      </c>
      <c r="M3" s="26"/>
      <c r="N3" s="26"/>
    </row>
    <row r="4" spans="1:14" x14ac:dyDescent="0.25">
      <c r="A4" s="45">
        <f>'Шаг 4 Сводная под Базу'!A6</f>
        <v>40909</v>
      </c>
      <c r="B4" s="46" t="str">
        <f>'Шаг 4 Сводная под Базу'!B6</f>
        <v>ДМ Верхняя Волга</v>
      </c>
      <c r="C4" s="46" t="str">
        <f>'Шаг 4 Сводная под Базу'!C6</f>
        <v>Семенюк Артем</v>
      </c>
      <c r="D4" s="46" t="str">
        <f>'Шаг 4 Сводная под Базу'!D6</f>
        <v>Кондитерский рай ООО</v>
      </c>
      <c r="E4" s="46" t="str">
        <f>'Шаг 4 Сводная под Базу'!E6</f>
        <v>Баннов Виктор</v>
      </c>
      <c r="F4" s="46" t="str">
        <f>'Шаг 4 Сводная под Базу'!F6</f>
        <v>Макаревич Марина</v>
      </c>
      <c r="G4" s="46">
        <f>'Шаг 4 Сводная под Базу'!G6</f>
        <v>15275.420000000002</v>
      </c>
      <c r="H4" s="46">
        <f>'Шаг 4 Сводная под Базу'!H6</f>
        <v>14513.469999999998</v>
      </c>
      <c r="I4" s="46">
        <f>'Шаг 4 Сводная под Базу'!I6</f>
        <v>1</v>
      </c>
      <c r="J4" s="47">
        <v>15423.73</v>
      </c>
      <c r="K4" s="47">
        <v>43</v>
      </c>
      <c r="L4" s="47">
        <v>25</v>
      </c>
    </row>
    <row r="5" spans="1:14" x14ac:dyDescent="0.25">
      <c r="A5" s="45">
        <f>'Шаг 4 Сводная под Базу'!A7</f>
        <v>0</v>
      </c>
      <c r="B5" s="46">
        <f>'Шаг 4 Сводная под Базу'!B7</f>
        <v>0</v>
      </c>
      <c r="C5" s="46">
        <f>'Шаг 4 Сводная под Базу'!C7</f>
        <v>0</v>
      </c>
      <c r="D5" s="46">
        <f>'Шаг 4 Сводная под Базу'!D7</f>
        <v>0</v>
      </c>
      <c r="E5" s="46">
        <f>'Шаг 4 Сводная под Базу'!E7</f>
        <v>0</v>
      </c>
      <c r="F5" s="46" t="str">
        <f>'Шаг 4 Сводная под Базу'!F7</f>
        <v>Белонин Антон</v>
      </c>
      <c r="G5" s="46">
        <f>'Шаг 4 Сводная под Базу'!G7</f>
        <v>23917.809999999998</v>
      </c>
      <c r="H5" s="46">
        <f>'Шаг 4 Сводная под Базу'!H7</f>
        <v>24388.09</v>
      </c>
      <c r="I5" s="46">
        <f>'Шаг 4 Сводная под Базу'!I7</f>
        <v>1</v>
      </c>
      <c r="J5" s="47">
        <v>40847.46</v>
      </c>
      <c r="K5" s="47">
        <v>49</v>
      </c>
      <c r="L5" s="47">
        <v>25</v>
      </c>
    </row>
    <row r="6" spans="1:14" x14ac:dyDescent="0.25">
      <c r="A6" s="45">
        <f>'Шаг 4 Сводная под Базу'!A8</f>
        <v>0</v>
      </c>
      <c r="B6" s="46">
        <f>'Шаг 4 Сводная под Базу'!B8</f>
        <v>0</v>
      </c>
      <c r="C6" s="46">
        <f>'Шаг 4 Сводная под Базу'!C8</f>
        <v>0</v>
      </c>
      <c r="D6" s="46">
        <f>'Шаг 4 Сводная под Базу'!D8</f>
        <v>0</v>
      </c>
      <c r="E6" s="46">
        <f>'Шаг 4 Сводная под Базу'!E8</f>
        <v>0</v>
      </c>
      <c r="F6" s="46" t="str">
        <f>'Шаг 4 Сводная под Базу'!F8</f>
        <v>Ушакова Татьяна</v>
      </c>
      <c r="G6" s="46">
        <f>'Шаг 4 Сводная под Базу'!G8</f>
        <v>7630.6899999999987</v>
      </c>
      <c r="H6" s="46">
        <f>'Шаг 4 Сводная под Базу'!H8</f>
        <v>7853.0700000000006</v>
      </c>
      <c r="I6" s="46">
        <f>'Шаг 4 Сводная под Базу'!I8</f>
        <v>1</v>
      </c>
      <c r="J6" s="47">
        <v>15423.73</v>
      </c>
      <c r="K6" s="47">
        <v>63</v>
      </c>
      <c r="L6" s="47">
        <v>25</v>
      </c>
    </row>
    <row r="7" spans="1:14" x14ac:dyDescent="0.25">
      <c r="A7" s="45">
        <f>'Шаг 4 Сводная под Базу'!A9</f>
        <v>0</v>
      </c>
      <c r="B7" s="46">
        <f>'Шаг 4 Сводная под Базу'!B9</f>
        <v>0</v>
      </c>
      <c r="C7" s="46">
        <f>'Шаг 4 Сводная под Базу'!C9</f>
        <v>0</v>
      </c>
      <c r="D7" s="46">
        <f>'Шаг 4 Сводная под Базу'!D9</f>
        <v>0</v>
      </c>
      <c r="E7" s="46">
        <f>'Шаг 4 Сводная под Базу'!E9</f>
        <v>0</v>
      </c>
      <c r="F7" s="46" t="str">
        <f>'Шаг 4 Сводная под Базу'!F9</f>
        <v>Белов Сергей</v>
      </c>
      <c r="G7" s="46">
        <f>'Шаг 4 Сводная под Базу'!G9</f>
        <v>13489</v>
      </c>
      <c r="H7" s="46">
        <f>'Шаг 4 Сводная под Базу'!H9</f>
        <v>13389.029999999999</v>
      </c>
      <c r="I7" s="46">
        <f>'Шаг 4 Сводная под Базу'!I9</f>
        <v>1</v>
      </c>
      <c r="J7" s="47">
        <v>15423.73</v>
      </c>
      <c r="K7" s="47">
        <v>48</v>
      </c>
      <c r="L7" s="47">
        <v>25</v>
      </c>
    </row>
    <row r="8" spans="1:14" x14ac:dyDescent="0.25">
      <c r="A8" s="45">
        <f>'Шаг 4 Сводная под Базу'!A10</f>
        <v>0</v>
      </c>
      <c r="B8" s="46">
        <f>'Шаг 4 Сводная под Базу'!B10</f>
        <v>0</v>
      </c>
      <c r="C8" s="46">
        <f>'Шаг 4 Сводная под Базу'!C10</f>
        <v>0</v>
      </c>
      <c r="D8" s="46">
        <f>'Шаг 4 Сводная под Базу'!D10</f>
        <v>0</v>
      </c>
      <c r="E8" s="46">
        <f>'Шаг 4 Сводная под Базу'!E10</f>
        <v>0</v>
      </c>
      <c r="F8" s="46" t="str">
        <f>'Шаг 4 Сводная под Базу'!F10</f>
        <v>Веселова Светлана</v>
      </c>
      <c r="G8" s="46">
        <f>'Шаг 4 Сводная под Базу'!G10</f>
        <v>15750.119999999997</v>
      </c>
      <c r="H8" s="46">
        <f>'Шаг 4 Сводная под Базу'!H10</f>
        <v>15641.130000000001</v>
      </c>
      <c r="I8" s="46">
        <f>'Шаг 4 Сводная под Базу'!I10</f>
        <v>1</v>
      </c>
      <c r="J8" s="47">
        <v>11186.44</v>
      </c>
      <c r="K8" s="47">
        <v>51</v>
      </c>
      <c r="L8" s="47">
        <v>25</v>
      </c>
    </row>
    <row r="9" spans="1:14" x14ac:dyDescent="0.25">
      <c r="A9" s="45">
        <f>'Шаг 4 Сводная под Базу'!A11</f>
        <v>0</v>
      </c>
      <c r="B9" s="46">
        <f>'Шаг 4 Сводная под Базу'!B11</f>
        <v>0</v>
      </c>
      <c r="C9" s="46">
        <f>'Шаг 4 Сводная под Базу'!C11</f>
        <v>0</v>
      </c>
      <c r="D9" s="46">
        <f>'Шаг 4 Сводная под Базу'!D11</f>
        <v>0</v>
      </c>
      <c r="E9" s="46">
        <f>'Шаг 4 Сводная под Базу'!E11</f>
        <v>0</v>
      </c>
      <c r="F9" s="46" t="str">
        <f>'Шаг 4 Сводная под Базу'!F11</f>
        <v>Ставцев Рудольф</v>
      </c>
      <c r="G9" s="46">
        <f>'Шаг 4 Сводная под Базу'!G11</f>
        <v>7402.8400000000011</v>
      </c>
      <c r="H9" s="46">
        <f>'Шаг 4 Сводная под Базу'!H11</f>
        <v>7658.7</v>
      </c>
      <c r="I9" s="46">
        <f>'Шаг 4 Сводная под Базу'!I11</f>
        <v>1</v>
      </c>
      <c r="J9" s="47">
        <v>11186.44</v>
      </c>
      <c r="K9" s="47">
        <v>64</v>
      </c>
      <c r="L9" s="47">
        <v>25</v>
      </c>
    </row>
    <row r="10" spans="1:14" x14ac:dyDescent="0.25">
      <c r="A10" s="45">
        <f>'Шаг 4 Сводная под Базу'!A12</f>
        <v>0</v>
      </c>
      <c r="B10" s="46">
        <f>'Шаг 4 Сводная под Базу'!B12</f>
        <v>0</v>
      </c>
      <c r="C10" s="46">
        <f>'Шаг 4 Сводная под Базу'!C12</f>
        <v>0</v>
      </c>
      <c r="D10" s="46">
        <f>'Шаг 4 Сводная под Базу'!D12</f>
        <v>0</v>
      </c>
      <c r="E10" s="46">
        <f>'Шаг 4 Сводная под Базу'!E12</f>
        <v>0</v>
      </c>
      <c r="F10" s="46" t="str">
        <f>'Шаг 4 Сводная под Базу'!F12</f>
        <v>Балашова Наталья</v>
      </c>
      <c r="G10" s="46">
        <f>'Шаг 4 Сводная под Базу'!G12</f>
        <v>17471.53</v>
      </c>
      <c r="H10" s="46">
        <f>'Шаг 4 Сводная под Базу'!H12</f>
        <v>17708.02</v>
      </c>
      <c r="I10" s="46">
        <f>'Шаг 4 Сводная под Базу'!I12</f>
        <v>1</v>
      </c>
      <c r="J10" s="47">
        <v>28135.59</v>
      </c>
      <c r="K10" s="47">
        <v>69</v>
      </c>
      <c r="L10" s="47">
        <v>25</v>
      </c>
    </row>
    <row r="11" spans="1:14" x14ac:dyDescent="0.25">
      <c r="A11" s="45">
        <f>'Шаг 4 Сводная под Базу'!A13</f>
        <v>0</v>
      </c>
      <c r="B11" s="46">
        <f>'Шаг 4 Сводная под Базу'!B13</f>
        <v>0</v>
      </c>
      <c r="C11" s="46">
        <f>'Шаг 4 Сводная под Базу'!C13</f>
        <v>0</v>
      </c>
      <c r="D11" s="46">
        <f>'Шаг 4 Сводная под Базу'!D13</f>
        <v>0</v>
      </c>
      <c r="E11" s="46">
        <f>'Шаг 4 Сводная под Базу'!E13</f>
        <v>0</v>
      </c>
      <c r="F11" s="46" t="str">
        <f>'Шаг 4 Сводная под Базу'!F13</f>
        <v>Нилов Андрей</v>
      </c>
      <c r="G11" s="46">
        <f>'Шаг 4 Сводная под Базу'!G13</f>
        <v>4257.6099999999997</v>
      </c>
      <c r="H11" s="46">
        <f>'Шаг 4 Сводная под Базу'!H13</f>
        <v>4361.1000000000004</v>
      </c>
      <c r="I11" s="46">
        <f>'Шаг 4 Сводная под Базу'!I13</f>
        <v>1</v>
      </c>
      <c r="J11" s="47">
        <v>15423.73</v>
      </c>
      <c r="K11" s="47">
        <v>56</v>
      </c>
      <c r="L11" s="47">
        <v>25</v>
      </c>
    </row>
    <row r="12" spans="1:14" x14ac:dyDescent="0.25">
      <c r="A12" s="45">
        <f>'Шаг 4 Сводная под Базу'!A14</f>
        <v>0</v>
      </c>
      <c r="B12" s="46">
        <f>'Шаг 4 Сводная под Базу'!B14</f>
        <v>0</v>
      </c>
      <c r="C12" s="46">
        <f>'Шаг 4 Сводная под Базу'!C14</f>
        <v>0</v>
      </c>
      <c r="D12" s="46">
        <f>'Шаг 4 Сводная под Базу'!D14</f>
        <v>0</v>
      </c>
      <c r="E12" s="46">
        <f>'Шаг 4 Сводная под Базу'!E14</f>
        <v>0</v>
      </c>
      <c r="F12" s="46" t="str">
        <f>'Шаг 4 Сводная под Базу'!F14</f>
        <v>Спиридонов Денис</v>
      </c>
      <c r="G12" s="46">
        <f>'Шаг 4 Сводная под Базу'!G14</f>
        <v>2767.7999999999997</v>
      </c>
      <c r="H12" s="46">
        <f>'Шаг 4 Сводная под Базу'!H14</f>
        <v>2879.18</v>
      </c>
      <c r="I12" s="46">
        <f>'Шаг 4 Сводная под Базу'!I14</f>
        <v>1</v>
      </c>
      <c r="J12" s="47">
        <v>11186.44</v>
      </c>
      <c r="K12" s="47">
        <v>51</v>
      </c>
      <c r="L12" s="47">
        <v>25</v>
      </c>
    </row>
    <row r="13" spans="1:14" x14ac:dyDescent="0.25">
      <c r="A13" s="45">
        <f>'Шаг 4 Сводная под Базу'!A15</f>
        <v>0</v>
      </c>
      <c r="B13" s="46">
        <f>'Шаг 4 Сводная под Базу'!B15</f>
        <v>0</v>
      </c>
      <c r="C13" s="46">
        <f>'Шаг 4 Сводная под Базу'!C15</f>
        <v>0</v>
      </c>
      <c r="D13" s="46">
        <f>'Шаг 4 Сводная под Базу'!D15</f>
        <v>0</v>
      </c>
      <c r="E13" s="46" t="str">
        <f>'Шаг 4 Сводная под Базу'!E15</f>
        <v>Пипко Дмитрий</v>
      </c>
      <c r="F13" s="46" t="str">
        <f>'Шаг 4 Сводная под Базу'!F15</f>
        <v>Донскова Галина</v>
      </c>
      <c r="G13" s="46">
        <f>'Шаг 4 Сводная под Базу'!G15</f>
        <v>22256.31</v>
      </c>
      <c r="H13" s="46">
        <f>'Шаг 4 Сводная под Базу'!H15</f>
        <v>22871.39</v>
      </c>
      <c r="I13" s="46">
        <f>'Шаг 4 Сводная под Базу'!I15</f>
        <v>1</v>
      </c>
      <c r="J13" s="47">
        <v>42084.75</v>
      </c>
      <c r="K13" s="47">
        <v>34</v>
      </c>
      <c r="L13" s="47">
        <v>25</v>
      </c>
    </row>
    <row r="14" spans="1:14" x14ac:dyDescent="0.25">
      <c r="A14" s="45">
        <f>'Шаг 4 Сводная под Базу'!A16</f>
        <v>0</v>
      </c>
      <c r="B14" s="46">
        <f>'Шаг 4 Сводная под Базу'!B16</f>
        <v>0</v>
      </c>
      <c r="C14" s="46">
        <f>'Шаг 4 Сводная под Базу'!C16</f>
        <v>0</v>
      </c>
      <c r="D14" s="46">
        <f>'Шаг 4 Сводная под Базу'!D16</f>
        <v>0</v>
      </c>
      <c r="E14" s="46">
        <f>'Шаг 4 Сводная под Базу'!E16</f>
        <v>0</v>
      </c>
      <c r="F14" s="46" t="str">
        <f>'Шаг 4 Сводная под Базу'!F16</f>
        <v>Гущина Светлана</v>
      </c>
      <c r="G14" s="46">
        <f>'Шаг 4 Сводная под Базу'!G16</f>
        <v>31431.270000000004</v>
      </c>
      <c r="H14" s="46">
        <f>'Шаг 4 Сводная под Базу'!H16</f>
        <v>29094.809999999998</v>
      </c>
      <c r="I14" s="46">
        <f>'Шаг 4 Сводная под Базу'!I16</f>
        <v>1</v>
      </c>
      <c r="J14" s="47">
        <v>42084.75</v>
      </c>
      <c r="K14" s="47">
        <v>64</v>
      </c>
      <c r="L14" s="47">
        <v>25</v>
      </c>
    </row>
    <row r="15" spans="1:14" x14ac:dyDescent="0.25">
      <c r="A15" s="45">
        <f>'Шаг 4 Сводная под Базу'!A17</f>
        <v>0</v>
      </c>
      <c r="B15" s="46">
        <f>'Шаг 4 Сводная под Базу'!B17</f>
        <v>0</v>
      </c>
      <c r="C15" s="46">
        <f>'Шаг 4 Сводная под Базу'!C17</f>
        <v>0</v>
      </c>
      <c r="D15" s="46">
        <f>'Шаг 4 Сводная под Базу'!D17</f>
        <v>0</v>
      </c>
      <c r="E15" s="46">
        <f>'Шаг 4 Сводная под Базу'!E17</f>
        <v>0</v>
      </c>
      <c r="F15" s="46" t="str">
        <f>'Шаг 4 Сводная под Базу'!F17</f>
        <v>Бемова Анастасия</v>
      </c>
      <c r="G15" s="46">
        <f>'Шаг 4 Сводная под Базу'!G17</f>
        <v>284.75</v>
      </c>
      <c r="H15" s="46">
        <f>'Шаг 4 Сводная под Базу'!H17</f>
        <v>279.05</v>
      </c>
      <c r="I15" s="46">
        <f>'Шаг 4 Сводная под Базу'!I17</f>
        <v>0</v>
      </c>
      <c r="J15" s="47">
        <v>7000</v>
      </c>
      <c r="K15" s="47">
        <v>48</v>
      </c>
      <c r="L15" s="47">
        <v>25</v>
      </c>
    </row>
    <row r="16" spans="1:14" x14ac:dyDescent="0.25">
      <c r="A16" s="45">
        <f>'Шаг 4 Сводная под Базу'!A18</f>
        <v>0</v>
      </c>
      <c r="B16" s="46">
        <f>'Шаг 4 Сводная под Базу'!B18</f>
        <v>0</v>
      </c>
      <c r="C16" s="46">
        <f>'Шаг 4 Сводная под Базу'!C18</f>
        <v>0</v>
      </c>
      <c r="D16" s="46">
        <f>'Шаг 4 Сводная под Базу'!D18</f>
        <v>0</v>
      </c>
      <c r="E16" s="46">
        <f>'Шаг 4 Сводная под Базу'!E18</f>
        <v>0</v>
      </c>
      <c r="F16" s="46" t="str">
        <f>'Шаг 4 Сводная под Базу'!F18</f>
        <v>Альферович Юлия</v>
      </c>
      <c r="G16" s="46">
        <f>'Шаг 4 Сводная под Базу'!G18</f>
        <v>1322.04</v>
      </c>
      <c r="H16" s="46">
        <f>'Шаг 4 Сводная под Базу'!H18</f>
        <v>1100.95</v>
      </c>
      <c r="I16" s="46">
        <f>'Шаг 4 Сводная под Базу'!I18</f>
        <v>0</v>
      </c>
      <c r="J16" s="47">
        <v>44594.03</v>
      </c>
      <c r="K16" s="47">
        <v>40</v>
      </c>
      <c r="L16" s="47">
        <v>25</v>
      </c>
    </row>
  </sheetData>
  <mergeCells count="2">
    <mergeCell ref="A1:I1"/>
    <mergeCell ref="J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77" zoomScaleNormal="77" workbookViewId="0">
      <selection activeCell="B16" sqref="B16"/>
    </sheetView>
  </sheetViews>
  <sheetFormatPr defaultRowHeight="15" x14ac:dyDescent="0.25"/>
  <cols>
    <col min="1" max="1" width="28.5703125" customWidth="1"/>
    <col min="2" max="2" width="25.42578125" customWidth="1"/>
    <col min="3" max="3" width="13.5703125" customWidth="1"/>
    <col min="4" max="4" width="19.5703125" customWidth="1"/>
    <col min="5" max="5" width="30.42578125" customWidth="1"/>
    <col min="6" max="6" width="26.28515625" customWidth="1"/>
    <col min="7" max="7" width="5.85546875" customWidth="1"/>
    <col min="8" max="8" width="7.5703125" customWidth="1"/>
    <col min="9" max="9" width="9" customWidth="1"/>
    <col min="10" max="10" width="5.85546875" customWidth="1"/>
    <col min="11" max="11" width="13.5703125" customWidth="1"/>
    <col min="12" max="12" width="9" customWidth="1"/>
    <col min="13" max="13" width="5.85546875" customWidth="1"/>
    <col min="14" max="14" width="27.42578125" customWidth="1"/>
    <col min="15" max="15" width="9" customWidth="1"/>
    <col min="16" max="16" width="5.85546875" customWidth="1"/>
    <col min="17" max="17" width="4.28515625" style="26" customWidth="1"/>
    <col min="18" max="18" width="3.140625" style="26" customWidth="1"/>
    <col min="19" max="20" width="17.28515625" customWidth="1"/>
    <col min="21" max="21" width="17.5703125" customWidth="1"/>
    <col min="22" max="37" width="9.28515625" customWidth="1"/>
  </cols>
  <sheetData>
    <row r="1" spans="1:18" s="26" customFormat="1" ht="18.75" x14ac:dyDescent="0.3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4" spans="1:18" ht="18" customHeight="1" x14ac:dyDescent="0.25">
      <c r="B4" s="34" t="s">
        <v>31</v>
      </c>
      <c r="Q4"/>
    </row>
    <row r="5" spans="1:18" ht="75" x14ac:dyDescent="0.25">
      <c r="B5" s="14" t="s">
        <v>311</v>
      </c>
      <c r="C5" s="14" t="s">
        <v>312</v>
      </c>
      <c r="D5" s="14" t="s">
        <v>313</v>
      </c>
      <c r="E5" s="14" t="s">
        <v>314</v>
      </c>
      <c r="F5" s="14" t="s">
        <v>315</v>
      </c>
      <c r="K5" s="71" t="s">
        <v>316</v>
      </c>
      <c r="Q5"/>
      <c r="R5" s="14"/>
    </row>
    <row r="6" spans="1:18" ht="15" customHeight="1" x14ac:dyDescent="0.25">
      <c r="A6" s="34" t="s">
        <v>28</v>
      </c>
      <c r="B6" s="41">
        <v>40909</v>
      </c>
      <c r="C6" s="41">
        <v>40909</v>
      </c>
      <c r="D6" s="41">
        <v>40909</v>
      </c>
      <c r="E6" s="41">
        <v>40909</v>
      </c>
      <c r="F6" s="41">
        <v>40909</v>
      </c>
      <c r="K6" s="71" t="s">
        <v>317</v>
      </c>
      <c r="Q6"/>
      <c r="R6" s="41"/>
    </row>
    <row r="7" spans="1:18" x14ac:dyDescent="0.25">
      <c r="A7" s="40" t="s">
        <v>41</v>
      </c>
      <c r="B7" s="54">
        <v>0.9903842974429663</v>
      </c>
      <c r="C7" s="54">
        <v>0.94098314739690059</v>
      </c>
      <c r="D7" s="54">
        <v>0.04</v>
      </c>
      <c r="E7" s="54">
        <v>1.0303842974429662</v>
      </c>
      <c r="F7" s="54">
        <v>0.98098314739690062</v>
      </c>
      <c r="K7" s="71" t="s">
        <v>318</v>
      </c>
      <c r="Q7"/>
      <c r="R7" s="42"/>
    </row>
    <row r="8" spans="1:18" x14ac:dyDescent="0.25">
      <c r="A8" s="57" t="s">
        <v>42</v>
      </c>
      <c r="B8" s="54">
        <v>0.9903842974429663</v>
      </c>
      <c r="C8" s="54">
        <v>0.94098314739690059</v>
      </c>
      <c r="D8" s="54">
        <v>0.04</v>
      </c>
      <c r="E8" s="54">
        <v>1.0303842974429662</v>
      </c>
      <c r="F8" s="54">
        <v>0.98098314739690062</v>
      </c>
      <c r="K8" s="71" t="s">
        <v>319</v>
      </c>
      <c r="Q8"/>
      <c r="R8" s="42"/>
    </row>
    <row r="9" spans="1:18" x14ac:dyDescent="0.25">
      <c r="A9" s="58" t="s">
        <v>43</v>
      </c>
      <c r="B9" s="54">
        <v>0.9903842974429663</v>
      </c>
      <c r="C9" s="54">
        <v>0.94098314739690059</v>
      </c>
      <c r="D9" s="54">
        <v>0.04</v>
      </c>
      <c r="E9" s="54">
        <v>1.0303842974429662</v>
      </c>
      <c r="F9" s="54">
        <v>0.98098314739690062</v>
      </c>
      <c r="K9" s="71" t="s">
        <v>320</v>
      </c>
      <c r="Q9"/>
      <c r="R9" s="42"/>
    </row>
    <row r="10" spans="1:18" x14ac:dyDescent="0.25">
      <c r="A10" s="59" t="s">
        <v>44</v>
      </c>
      <c r="B10" s="54">
        <v>0.9903842974429663</v>
      </c>
      <c r="C10" s="54">
        <v>0.94098314739690059</v>
      </c>
      <c r="D10" s="54">
        <v>0.04</v>
      </c>
      <c r="E10" s="54">
        <v>1.0303842974429662</v>
      </c>
      <c r="F10" s="54">
        <v>0.98098314739690062</v>
      </c>
      <c r="Q10"/>
      <c r="R10" s="42"/>
    </row>
    <row r="11" spans="1:18" x14ac:dyDescent="0.25">
      <c r="A11" s="60" t="s">
        <v>45</v>
      </c>
      <c r="B11" s="54">
        <v>0.9903842974429663</v>
      </c>
      <c r="C11" s="54">
        <v>0.94098314739690059</v>
      </c>
      <c r="D11" s="54">
        <v>0.04</v>
      </c>
      <c r="E11" s="54">
        <v>1.0303842974429662</v>
      </c>
      <c r="F11" s="54">
        <v>0.98098314739690062</v>
      </c>
      <c r="Q11"/>
      <c r="R11" s="42"/>
    </row>
    <row r="12" spans="1:18" x14ac:dyDescent="0.25">
      <c r="A12" s="40" t="s">
        <v>21</v>
      </c>
      <c r="B12" s="42">
        <v>0.9903842974429663</v>
      </c>
      <c r="C12" s="42">
        <v>0.94098314739690059</v>
      </c>
      <c r="D12" s="42">
        <v>0.04</v>
      </c>
      <c r="E12" s="42">
        <v>1.0303842974429662</v>
      </c>
      <c r="F12" s="42">
        <v>0.98098314739690062</v>
      </c>
      <c r="Q12"/>
      <c r="R12" s="42"/>
    </row>
    <row r="13" spans="1:18" x14ac:dyDescent="0.25">
      <c r="Q13"/>
      <c r="R13" s="42"/>
    </row>
    <row r="14" spans="1:18" x14ac:dyDescent="0.25">
      <c r="Q14"/>
      <c r="R14" s="42"/>
    </row>
    <row r="15" spans="1:18" x14ac:dyDescent="0.25">
      <c r="Q15"/>
      <c r="R15" s="42"/>
    </row>
    <row r="16" spans="1:18" x14ac:dyDescent="0.25">
      <c r="Q16"/>
      <c r="R16" s="42"/>
    </row>
    <row r="17" spans="17:18" x14ac:dyDescent="0.25">
      <c r="Q17"/>
      <c r="R17" s="42"/>
    </row>
    <row r="18" spans="17:18" x14ac:dyDescent="0.25">
      <c r="Q18"/>
      <c r="R18" s="42"/>
    </row>
    <row r="19" spans="17:18" x14ac:dyDescent="0.25">
      <c r="Q19"/>
      <c r="R19" s="42"/>
    </row>
    <row r="20" spans="17:18" x14ac:dyDescent="0.25">
      <c r="Q20"/>
      <c r="R20" s="42"/>
    </row>
    <row r="21" spans="17:18" x14ac:dyDescent="0.25">
      <c r="Q21"/>
      <c r="R21" s="42"/>
    </row>
    <row r="22" spans="17:18" x14ac:dyDescent="0.25">
      <c r="Q22"/>
      <c r="R22" s="42"/>
    </row>
    <row r="23" spans="17:18" x14ac:dyDescent="0.25">
      <c r="Q23"/>
      <c r="R23" s="42"/>
    </row>
    <row r="24" spans="17:18" x14ac:dyDescent="0.25">
      <c r="Q24"/>
      <c r="R24" s="42"/>
    </row>
    <row r="25" spans="17:18" x14ac:dyDescent="0.25">
      <c r="Q25"/>
      <c r="R25" s="42"/>
    </row>
    <row r="26" spans="17:18" x14ac:dyDescent="0.25">
      <c r="Q26"/>
      <c r="R26" s="42"/>
    </row>
    <row r="27" spans="17:18" x14ac:dyDescent="0.25">
      <c r="Q27"/>
      <c r="R27" s="54"/>
    </row>
    <row r="28" spans="17:18" x14ac:dyDescent="0.25">
      <c r="Q28"/>
      <c r="R28" s="54"/>
    </row>
    <row r="29" spans="17:18" x14ac:dyDescent="0.25">
      <c r="Q29"/>
      <c r="R29" s="54"/>
    </row>
    <row r="30" spans="17:18" x14ac:dyDescent="0.25">
      <c r="Q30"/>
      <c r="R30" s="54"/>
    </row>
    <row r="31" spans="17:18" x14ac:dyDescent="0.25">
      <c r="Q31"/>
      <c r="R31" s="54"/>
    </row>
    <row r="32" spans="17:18" x14ac:dyDescent="0.25">
      <c r="Q32"/>
      <c r="R32" s="42"/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Шаг 1 Акция (Кол-во SKU)</vt:lpstr>
      <vt:lpstr>Шаг 2 Акция (Кол-во SKU из MML)</vt:lpstr>
      <vt:lpstr>Шаг 3 Отчет</vt:lpstr>
      <vt:lpstr>Шаг 4 Сводная под Базу</vt:lpstr>
      <vt:lpstr>Шаг 5 База</vt:lpstr>
      <vt:lpstr>Шаг 6 Итоговая 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2012-01-16T11:11:19Z</dcterms:modified>
</cp:coreProperties>
</file>