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Лист1!$F$3:$G$178</definedName>
  </definedNames>
  <calcPr calcId="15251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4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4" i="1"/>
  <c r="A3" i="1"/>
  <c r="A4" i="1" s="1"/>
  <c r="A6" i="1" l="1"/>
  <c r="A5" i="1"/>
  <c r="A7" i="1"/>
  <c r="A9" i="1" l="1"/>
  <c r="A10" i="1" s="1"/>
  <c r="A11" i="1" s="1"/>
  <c r="A8" i="1"/>
  <c r="A12" i="1" l="1"/>
  <c r="A13" i="1" l="1"/>
  <c r="A14" i="1" s="1"/>
  <c r="A15" i="1" l="1"/>
  <c r="A17" i="1" l="1"/>
  <c r="A16" i="1"/>
  <c r="A18" i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s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A127" i="1" l="1"/>
  <c r="A128" i="1" l="1"/>
  <c r="A129" i="1" l="1"/>
  <c r="A130" i="1" l="1"/>
  <c r="A131" i="1" l="1"/>
  <c r="A132" i="1" l="1"/>
  <c r="A133" i="1" l="1"/>
  <c r="A134" i="1" l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7" i="1" l="1"/>
  <c r="A208" i="1" l="1"/>
  <c r="A209" i="1" l="1"/>
  <c r="A210" i="1" l="1"/>
  <c r="A211" i="1" l="1"/>
  <c r="A212" i="1" l="1"/>
  <c r="A213" i="1" l="1"/>
  <c r="A214" i="1" l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</calcChain>
</file>

<file path=xl/sharedStrings.xml><?xml version="1.0" encoding="utf-8"?>
<sst xmlns="http://schemas.openxmlformats.org/spreadsheetml/2006/main" count="241" uniqueCount="217">
  <si>
    <t>Заказ покупателя</t>
  </si>
  <si>
    <t>Номенклатура</t>
  </si>
  <si>
    <t>Заказ покупателя ЛЕК00012657 от 12.05.2014 17:34:09</t>
  </si>
  <si>
    <t>Нагревательный мат ELECTROLUX  EEFM 2-150-1,5</t>
  </si>
  <si>
    <t>Нагревательный мат ELECTROLUX  EEFM 2-150-6</t>
  </si>
  <si>
    <t>Заказ покупателя ЛЕК00012612 от 12.05.2014 15:32:17</t>
  </si>
  <si>
    <t>Набор доукомплектации Blanco c круглой ручкой, арт. 517546</t>
  </si>
  <si>
    <t>Смеситель Blanco LINEE нержавеющая сталь мат.полировка 517596</t>
  </si>
  <si>
    <t>Заказ покупателя СОК00004053 от 13.05.2014 17:37:56</t>
  </si>
  <si>
    <t>Мясорубка Kenwood MG 450</t>
  </si>
  <si>
    <t>Посудомоечная машина Bosch SPV 43M10</t>
  </si>
  <si>
    <t>Посудомоечная машина Bosch SPV 53M10</t>
  </si>
  <si>
    <t>Заказ покупателя СОК00003987 от 12.05.2014 15:03:40</t>
  </si>
  <si>
    <t>Газовая панель Hotpoint-Ariston 7HPC 640 X/HA</t>
  </si>
  <si>
    <t>Газовая панель NARDI LG 430 EAVBP</t>
  </si>
  <si>
    <t>Духовой шкаф Hotpoint-Ariston 7OFTR 850 (OW) RU/HA</t>
  </si>
  <si>
    <t>Заказ покупателя СОК00004109 от 15.05.2014 13:54:55</t>
  </si>
  <si>
    <t>Газовая панель Hotpoint-Ariston PC 750 T (AN) R</t>
  </si>
  <si>
    <t>Газовая панель Hotpoint-Ariston PC 750 T (OW) R</t>
  </si>
  <si>
    <t>Газовая панель Hotpoint-Ariston TD 640 S (MR) IX/HA</t>
  </si>
  <si>
    <t>Духовой шкаф Hotpoint-Ariston FH 21 (BK)/HA</t>
  </si>
  <si>
    <t>Духовой шкаф Hotpoint-Ariston FH 21 (IX)/HA</t>
  </si>
  <si>
    <t>Духовой шкаф Hotpoint-Ariston FT 850.1 (OW) /HA</t>
  </si>
  <si>
    <t>Заказ покупателя СОК00003999 от 12.05.2014 14:36:41</t>
  </si>
  <si>
    <t>Морозильник АТЛАНТ М 7184-003</t>
  </si>
  <si>
    <t>Холодильник Атлант 4012-022</t>
  </si>
  <si>
    <t>Заказ покупателя НК000061938 от 12.05.2014 12:59:58</t>
  </si>
  <si>
    <t>Мойка Weissgauff RONDO 505K granit серый беж</t>
  </si>
  <si>
    <t>Заказ покупателя СОК00004006 от 15.05.2014 11:04:04</t>
  </si>
  <si>
    <t>Мойка Weissgauff RONDO 480 granit графит</t>
  </si>
  <si>
    <t>Мойка Weissgauff RONDO 480 granit шампань</t>
  </si>
  <si>
    <t>Заказ покупателя СОК00004076 от 14.05.2014 11:22:07</t>
  </si>
  <si>
    <t>Газовая панель Siemens ER 326AB70 E</t>
  </si>
  <si>
    <t>Заказ покупателя СОК00004038 от 13.05.2014 14:50:04</t>
  </si>
  <si>
    <t>Мойка Weissgauff CLASSIC 790 granit песочный</t>
  </si>
  <si>
    <t>Мойка Weissgauff RONDO 505 granit песочный</t>
  </si>
  <si>
    <t>Заказ покупателя ЛЕК00012951 от 14.05.2014 14:37:09</t>
  </si>
  <si>
    <t>Мойка GranFest GF-R480 черный</t>
  </si>
  <si>
    <t>Заказ покупателя СОК00004025 от 13.05.2014 17:37:14</t>
  </si>
  <si>
    <t>Мойка GranFest GF - R730L чёрный</t>
  </si>
  <si>
    <t>Посудомоечная машина Bosch SMV 53L30</t>
  </si>
  <si>
    <t>Смеситель GranFest 1024 чёрный</t>
  </si>
  <si>
    <t>Телевизор Samsung UE-22F5400</t>
  </si>
  <si>
    <t>Холодильник Liebherr IKB 3550</t>
  </si>
  <si>
    <t>Заказ покупателя СОК00004118 от 15.05.2014 16:57:58</t>
  </si>
  <si>
    <t>Мойка GranFest GF - R450 чёрный</t>
  </si>
  <si>
    <t>Заказ покупателя ЛЕК00012735 от 13.05.2014 11:24:05</t>
  </si>
  <si>
    <t>Мойка GranFest GF - P420 серый</t>
  </si>
  <si>
    <t>Заказ покупателя НК000063213 от 14.05.2014 14:56:45</t>
  </si>
  <si>
    <t>Мойка Franke ETN 611-58 (101.0009.362)</t>
  </si>
  <si>
    <t>Заказ покупателя ЛЕК00012775 от 13.05.2014 15:29:01</t>
  </si>
  <si>
    <t>Мойка Blanco SUBLINE 400-U без клапана-автомата  белый 518558</t>
  </si>
  <si>
    <t>Заказ покупателя СОК00004100 от 14.05.2014 18:33:51</t>
  </si>
  <si>
    <t>Мойка Blanco METRA 6 S COMPACT PuraDur II антрацит 513473</t>
  </si>
  <si>
    <t>Посудомоечная машина Electrolux ESL 6380 RO</t>
  </si>
  <si>
    <t>Заказ покупателя СОК00004010 от 12.05.2014 16:57:59</t>
  </si>
  <si>
    <t>Мойка Blanco DALAGO 6 PuraDur II кофе 515066</t>
  </si>
  <si>
    <t>Заказ покупателя СОК00004033 от 13.05.2014 12:56:59</t>
  </si>
  <si>
    <t>Shaoxing Корзина для игрушек "Винни Пух" 35х48 см HT-002/HTP-184</t>
  </si>
  <si>
    <t>Таблетки для посудомоечной машины 5 в 1 Indesit C00092189</t>
  </si>
  <si>
    <t>Элитный зерновой кофе Cellini Da Alessandro Classico 1 кг</t>
  </si>
  <si>
    <t>Заказ покупателя СОК00004002 от 12.05.2014 14:52:18</t>
  </si>
  <si>
    <t>Посудомоечная машина Candy CDCF 6 S</t>
  </si>
  <si>
    <t>Заказ покупателя СОК00004049 от 13.05.2014 15:18:29</t>
  </si>
  <si>
    <t>Заказ покупателя СОК00004132 от 15.05.2014 17:32:44</t>
  </si>
  <si>
    <t>Посудомоечная машина Bosch SMV 40D00</t>
  </si>
  <si>
    <t>Пылесос Samsung SC-4336</t>
  </si>
  <si>
    <t>Пылесос Thomas Pet &amp; Friends T1 AQUAFILTER</t>
  </si>
  <si>
    <t>Стиральная машина AEG L 60260 TL1</t>
  </si>
  <si>
    <t>Сушильная машина Bosch WTB 86211 OE</t>
  </si>
  <si>
    <t>Холодильник Samsung RL 50 RRCSW</t>
  </si>
  <si>
    <t>Холодильник Samsung RL 52 TEBSL</t>
  </si>
  <si>
    <t>Холодильник Samsung RL 52 TEBVB</t>
  </si>
  <si>
    <t>Заказ покупателя СОК00003983 от 12.05.2014 10:58:30</t>
  </si>
  <si>
    <t>Вытяжка Shindo AVIOR sensor 60 SS/BG 3ETC</t>
  </si>
  <si>
    <t>Заказ покупателя СОК00004107 от 15.05.2014 10:53:14</t>
  </si>
  <si>
    <t>Вытяжка Zanussi ZHT 530 W</t>
  </si>
  <si>
    <t>Заказ покупателя СОК00004054 от 13.05.2014 16:44:23</t>
  </si>
  <si>
    <t>Покупка запчастей</t>
  </si>
  <si>
    <t>Заказ покупателя СОК00004056 от 13.05.2014 17:26:42</t>
  </si>
  <si>
    <t>Заказ покупателя СОК00004090 от 14.05.2014 16:06:11</t>
  </si>
  <si>
    <t>Заказ покупателя ЛЕК00012946 от 14.05.2014 13:25:05</t>
  </si>
  <si>
    <t>Плита электрическая Beko CSE 66300 GW</t>
  </si>
  <si>
    <t>Заказ покупателя СОК00004064 от 14.05.2014 9:30:58</t>
  </si>
  <si>
    <t>Плита стеклокерамическая Zanussi ZCV 560 NW</t>
  </si>
  <si>
    <t>Заказ покупателя СОК00004108 от 15.05.2014 11:32:24</t>
  </si>
  <si>
    <t>Сварочный аппарат инверторный РЕСАНТА САИ 190 (65/2.)</t>
  </si>
  <si>
    <t>Заказ покупателя СОК00004001 от 12.05.2014 14:49:10</t>
  </si>
  <si>
    <t>Плита стеклокерамическая Beko CSM 67300 GA</t>
  </si>
  <si>
    <t>Холодильник Electrolux ENG 2913 AOW</t>
  </si>
  <si>
    <t>Заказ покупателя СОК00004035 от 13.05.2014 15:26:08</t>
  </si>
  <si>
    <t>Газовая панель Bosch PCH 615B90E</t>
  </si>
  <si>
    <t>Духовой шкаф Bosch HBG 78S750</t>
  </si>
  <si>
    <t>Посудомоечная машина Bosch SMV 69T40 RU</t>
  </si>
  <si>
    <t>Посудомоечная машина Zanussi ZDV 14001 FA</t>
  </si>
  <si>
    <t>Холодильник Bosch KIN 86AF30R</t>
  </si>
  <si>
    <t>Заказ покупателя СОК00003964 от 12.05.2014 17:24:55</t>
  </si>
  <si>
    <t>Газовая панель Bosch PCP 616M90E</t>
  </si>
  <si>
    <t>Газовая панель Hotpoint-Ariston 7HPC 640 N GH/HA</t>
  </si>
  <si>
    <t>Духовой шкаф Hotpoint-Ariston 7OFHR G (OW) RU/HA</t>
  </si>
  <si>
    <t>Духовой шкаф Hotpoint-Ariston 7OFK 536J X RU/HA</t>
  </si>
  <si>
    <t>Духовой шкаф Hotpoint-Ariston FHS 51 Ix</t>
  </si>
  <si>
    <t>Духовой шкаф Hotpoint-Ariston FHS 53 C IX/HA STYLE</t>
  </si>
  <si>
    <t>Духовой шкаф Hotpoint-Ariston FT 850.1 (AN)/HA</t>
  </si>
  <si>
    <t>Комбинированная панель Hotpoint-Ariston PK 741 RQO GH /HA</t>
  </si>
  <si>
    <t>Посудомоечная машина Bosch SMV 59T10 RU</t>
  </si>
  <si>
    <t>Транспортные услуги: доставка</t>
  </si>
  <si>
    <t>Заказ покупателя СОК00004009 от 12.05.2014 19:13:42</t>
  </si>
  <si>
    <t>Газовая панель Gorenje GT 641 UB</t>
  </si>
  <si>
    <t>Духовой шкаф Gorenje BO 71 SY2W</t>
  </si>
  <si>
    <t>Духовой шкаф Gorenje BO 72 SY2B</t>
  </si>
  <si>
    <t>Духовой шкаф Gorenje BO 73 ORAB</t>
  </si>
  <si>
    <t>Духовой шкаф Gorenje BO 75 SY2W</t>
  </si>
  <si>
    <t>Духовой шкаф Hotpoint-Ariston 7OFHG (WH) RU/HA</t>
  </si>
  <si>
    <t>Духовой шкаф Hotpoint-Ariston 7OFHG IX RU/HA</t>
  </si>
  <si>
    <t>Духовой шкаф Hotpoint-Ariston 7OFK 637J CX RU/HA</t>
  </si>
  <si>
    <t>Духовой шкаф Hotpoint-Ariston 7OFTR 850 (AN) RU/HA</t>
  </si>
  <si>
    <t>Кофе-машина Electrolux EBC 54503 OX</t>
  </si>
  <si>
    <t>Микроволновая печь Gorenje BM 6250 ORAW</t>
  </si>
  <si>
    <t>Стиральная машина AEG L 76285 FL</t>
  </si>
  <si>
    <t>Стиральная машина AEG L 98699 FL</t>
  </si>
  <si>
    <t>Стиральная машина с сушкой Hotpoint-Ariston CAWD 129 (EU)</t>
  </si>
  <si>
    <t>Холодильник Indesit SB 15040</t>
  </si>
  <si>
    <t>Заказ покупателя НК000063613 от 15.05.2014 12:41:11</t>
  </si>
  <si>
    <t>Насос электрический 220-240volt, 12volt Quick-Fill универсальный INTEX 66622</t>
  </si>
  <si>
    <t>Заказ покупателя НК000062545 от 13.05.2014 13:03:42</t>
  </si>
  <si>
    <t>Timo 8003 Слив - перелив</t>
  </si>
  <si>
    <t>Заказ покупателя СОК00004117 от 15.05.2014 12:32:18</t>
  </si>
  <si>
    <t>Газовая панель Hotpoint-Ariston 7HPC 640 T (AN) R/HA</t>
  </si>
  <si>
    <t>Духовой шкаф Electrolux EOB 53311 AX</t>
  </si>
  <si>
    <t>Духовой шкаф Electrolux EOB 53410 AX</t>
  </si>
  <si>
    <t>Стеклокерамическая панель Bosch PKF 645F17</t>
  </si>
  <si>
    <t>Заказ покупателя ЛЕК00013152 от 15.05.2014 16:11:17</t>
  </si>
  <si>
    <t>Заказ покупателя СОК00003930 от 14.05.2014 9:58:30</t>
  </si>
  <si>
    <t>Кофемашина Bosch TCA 5309</t>
  </si>
  <si>
    <t>Кофемашина Bosch TES 50129RW</t>
  </si>
  <si>
    <t>Кофемашина Philips Saeco HD 8760/09</t>
  </si>
  <si>
    <t>Микроволновая печь Electrolux EMS 17006 OX</t>
  </si>
  <si>
    <t>Пылесос Bosch BSGL5PRO1</t>
  </si>
  <si>
    <t>Холодильник Samsung RL 57 TTE2C</t>
  </si>
  <si>
    <t>Заказ покупателя СОК00004095 от 14.05.2014 16:59:31</t>
  </si>
  <si>
    <t>Доставка документов</t>
  </si>
  <si>
    <t>Заказ покупателя СОК00003864 от 15.05.2014 0:00:00</t>
  </si>
  <si>
    <t>Кондиционер Ballu BSW/in-18HN1 (внутр.)</t>
  </si>
  <si>
    <t>Кондиционер Ballu BSW/out-18HN1 (внешн.)</t>
  </si>
  <si>
    <t>Заказ покупателя СОК00004089 от 14.05.2014 16:00:18</t>
  </si>
  <si>
    <t>Доставка товара</t>
  </si>
  <si>
    <t>Заказ покупателя СОК00004011 от 12.05.2014 17:08:52</t>
  </si>
  <si>
    <t>Коляска QuickSmart ETS (Grey/Black)</t>
  </si>
  <si>
    <t>Электромобиль Jetem 2-х моторный Boxter KL-106, 12В (красный)</t>
  </si>
  <si>
    <t>Заказ покупателя СОК00003997 от 12.05.2014 18:07:19</t>
  </si>
  <si>
    <t>Духовой шкаф AEG BS 7314421 M</t>
  </si>
  <si>
    <t>Микроволновая печь AEG MC 1763 EM</t>
  </si>
  <si>
    <t>Посудомоечная машина NEFF S51T65X5</t>
  </si>
  <si>
    <t>Заказ покупателя СОК00003916 от 12.05.2014 0:00:00</t>
  </si>
  <si>
    <t>Духовой шкаф Bosch HBG 33B520</t>
  </si>
  <si>
    <t>Духовой шкаф Bosch HBG 43T460</t>
  </si>
  <si>
    <t>Микроволновая печь Bosch HMT 85GL53</t>
  </si>
  <si>
    <t>Микроволновая печь Bosch HMT 85ML63</t>
  </si>
  <si>
    <t>Стеклокерамическая панель Bosch PIE 611B18E</t>
  </si>
  <si>
    <t>Стеклокерамическая панель NARDI PVL 4 EHT 34 P</t>
  </si>
  <si>
    <t>Заказ покупателя СОК00004106 от 15.05.2014 10:31:55</t>
  </si>
  <si>
    <t>Духовой шкаф Electrolux EOA 5751 AAX</t>
  </si>
  <si>
    <t>Посудомоечная машина Bosch SMV 69T70 RU</t>
  </si>
  <si>
    <t>Стеклокерамическая панель AEG HK 634150 XB</t>
  </si>
  <si>
    <t>Стиральная машина Hotpoint-Ariston AWM 129 (EU)</t>
  </si>
  <si>
    <t>Заказ покупателя СОК00003976 от 12.05.2014 11:41:59</t>
  </si>
  <si>
    <t>Духовой шкаф Electrolux EOB 8751 AOX</t>
  </si>
  <si>
    <t>Духовой шкаф Hotpoint-Ariston 7OFHR G (AN) RU/HA</t>
  </si>
  <si>
    <t>Духовой шкаф Hotpoint-Ariston 7OFK 837J X RU/HA</t>
  </si>
  <si>
    <t>Духовой шкаф Siemens HB 23GB540</t>
  </si>
  <si>
    <t>Заказ покупателя СОК00003980 от 12.05.2014 9:46:09</t>
  </si>
  <si>
    <t>Духовой шкаф Zanussi ZOB 35712 BK</t>
  </si>
  <si>
    <t>Микроволновая печь Bosch HMT 85ML23</t>
  </si>
  <si>
    <t>Заказ покупателя СОК00004101 от 15.05.2014 9:35:31</t>
  </si>
  <si>
    <t>Заказ покупателя ЛЕК00012617 от 12.05.2014 14:38:59</t>
  </si>
  <si>
    <t>Духовой шкаф Kaiser EH 6926</t>
  </si>
  <si>
    <t>Стеклокерамическая панель Kaiser KCT 6506 FI Ära</t>
  </si>
  <si>
    <t>Заказ покупателя СОК00003986 от 12.05.2014 12:30:58</t>
  </si>
  <si>
    <t>Духовой шкаф NARDI FEX 25C51 XN</t>
  </si>
  <si>
    <t>Плита стеклокерамическая AEG 47055 VD-MN</t>
  </si>
  <si>
    <t>Заказ покупателя СОК00004126 от 15.05.2014 15:27:03</t>
  </si>
  <si>
    <t>Духовой шкаф Samsung FQ115S003</t>
  </si>
  <si>
    <t>Микроволновая печь Gorenje BM 6250 ORAX</t>
  </si>
  <si>
    <t>Стеклокерамическая панель Gorenje ECK 63 CLB</t>
  </si>
  <si>
    <t>Стиральная машина с сушкой Electrolux EWW 1697 MDW</t>
  </si>
  <si>
    <t>Заказ покупателя СОК00004084 от 14.05.2014 13:25:46</t>
  </si>
  <si>
    <t xml:space="preserve">Духовой шкаф Siemens HB 23GT540R </t>
  </si>
  <si>
    <t>Посудомоечная машина Bosch SMV 59T20</t>
  </si>
  <si>
    <t>Заказ покупателя СОК00004003 от 12.05.2014 15:03:13</t>
  </si>
  <si>
    <t>Забор отремонтированной техники из СЦ</t>
  </si>
  <si>
    <t>Заказ покупателя СОК00003982 от 12.05.2014 17:59:02</t>
  </si>
  <si>
    <t>Измельчитель пищевых отходов In Sink Erator ISE EVOLUTION 100</t>
  </si>
  <si>
    <t>Поглотитель запахов в холодильнике ZOOL ZL-907</t>
  </si>
  <si>
    <t>Пылесос Karcher DS 6.000 Mediclean 1.195-202</t>
  </si>
  <si>
    <t>Стеклокерамическая панель Bosch PKN 675N14D</t>
  </si>
  <si>
    <t>Стиральная машина AEG L 70260 TL1</t>
  </si>
  <si>
    <t>Заказ покупателя ЛЕК00012979 от 14.05.2014 15:46:57</t>
  </si>
  <si>
    <t>Измельчитель Bone Crusher 900 Delux</t>
  </si>
  <si>
    <t>Заказ покупателя СОК00004057 от 13.05.2014 17:56:14</t>
  </si>
  <si>
    <t>Измельчитель Bone Crusher 800 Delux</t>
  </si>
  <si>
    <t>Заказ покупателя ЛЕК00012767 от 13.05.2014 13:53:44</t>
  </si>
  <si>
    <t>Мойка Blanco DALAGO 45 PuraDur II аллюметаллик 517157</t>
  </si>
  <si>
    <t>Заказ покупателя СОК00004039 от 13.05.2014 15:05:01</t>
  </si>
  <si>
    <t>Миксер Moulinex HM 615130</t>
  </si>
  <si>
    <t>Мясорубка Moulinex ME 4151</t>
  </si>
  <si>
    <t>Чайник Braun WK 600</t>
  </si>
  <si>
    <t>Заказ покупателя СОК00004028 от 13.05.2014 13:23:03</t>
  </si>
  <si>
    <t>Микроволновая печь Kaiser M 2500 VBE</t>
  </si>
  <si>
    <t>Микроволновая печь Panasonic NN-SD372SZPE</t>
  </si>
  <si>
    <t>Заказ покупателя СОК00003978 от 12.05.2014 10:35:36</t>
  </si>
  <si>
    <t>Девимат DEVI Devidry 100, 5 кв. м.</t>
  </si>
  <si>
    <t>Девимат DEVI DSVF-150   1372 - 1500 Вт   0,45 x 20 м   10 кв.м 140F0341</t>
  </si>
  <si>
    <t>Кабель DEVI DTIP-10  400 Вт 40 м</t>
  </si>
  <si>
    <t>Терморегулятор DEVI DEVIreg Touch белый 140F1064</t>
  </si>
  <si>
    <t>исходная табл.</t>
  </si>
  <si>
    <t>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</si>
</sst>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24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NumberFormat="1" applyFont="1" applyFill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left" vertical="top" wrapText="1"/>
    </xf>
    <xf numFmtId="0" fontId="0" fillId="4" borderId="0" xfId="0" applyFill="1"/>
    <xf numFmtId="0" fontId="3" fillId="4" borderId="1" xfId="1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abSelected="1" workbookViewId="0">
      <selection activeCell="D5" sqref="D5"/>
    </sheetView>
  </sheetViews>
  <sheetFormatPr defaultRowHeight="15" x14ac:dyDescent="0.25"/>
  <cols>
    <col min="2" max="2" width="55.140625" customWidth="1"/>
    <col min="5" max="5" width="60.85546875" customWidth="1"/>
    <col min="6" max="6" width="55" customWidth="1"/>
    <col min="7" max="7" width="58.28515625" customWidth="1"/>
  </cols>
  <sheetData>
    <row r="1" spans="1:6" ht="15.75" customHeight="1" x14ac:dyDescent="0.25">
      <c r="B1" t="s">
        <v>215</v>
      </c>
    </row>
    <row r="2" spans="1:6" x14ac:dyDescent="0.25">
      <c r="B2" s="1" t="s">
        <v>0</v>
      </c>
      <c r="E2" t="s">
        <v>216</v>
      </c>
    </row>
    <row r="3" spans="1:6" x14ac:dyDescent="0.25">
      <c r="A3" s="4" t="str">
        <f>"1.0"</f>
        <v>1.0</v>
      </c>
      <c r="B3" s="1" t="s">
        <v>1</v>
      </c>
      <c r="E3" s="1" t="s">
        <v>1</v>
      </c>
      <c r="F3" s="1" t="s">
        <v>0</v>
      </c>
    </row>
    <row r="4" spans="1:6" x14ac:dyDescent="0.25">
      <c r="A4" t="str">
        <f>IF(LEFTB(B4,16)="Заказ покупателя","1."&amp;SUBSTITUTE(INDEX(A$3:A3,MATCH("яя",A$3:A3,1)),"1.","")+1,COUNT(A$3:A3)+1)</f>
        <v>1.1</v>
      </c>
      <c r="B4" s="2" t="s">
        <v>2</v>
      </c>
      <c r="C4">
        <f>IFERROR(MATCH("1."&amp;SUBSTITUTE(A4,"1.","")+1,A5:A$238,0)-1,MATCH(9^9,A5:A$238,1))</f>
        <v>2</v>
      </c>
      <c r="E4" s="5" t="str">
        <f>B4</f>
        <v>Заказ покупателя ЛЕК00012657 от 12.05.2014 17:34:09</v>
      </c>
      <c r="F4" s="3" t="str">
        <f>VLOOKUP(ROW(F1),A$4:B$238,2,0)</f>
        <v>Нагревательный мат ELECTROLUX  EEFM 2-150-1,5</v>
      </c>
    </row>
    <row r="5" spans="1:6" x14ac:dyDescent="0.25">
      <c r="A5">
        <f>IF(LEFTB(B5,16)="Заказ покупателя","1."&amp;SUBSTITUTE(INDEX(A$3:A4,MATCH("яя",A$3:A4,1)),"1.","")+1,COUNT(A$3:A4)+1)</f>
        <v>1</v>
      </c>
      <c r="B5" s="3" t="s">
        <v>3</v>
      </c>
      <c r="C5">
        <f>IFERROR(MATCH("1."&amp;SUBSTITUTE(A5,"1.","")+1,A6:A$238,0)-1,MATCH(9^9,A6:A$238,1))</f>
        <v>1</v>
      </c>
      <c r="E5" s="2" t="str">
        <f>IF(COUNTIF(E$4:E4,E4)&lt;VLOOKUP(E4,B$4:C$238,2,0),E4,VLOOKUP("1."&amp;SUBSTITUTE(INDEX(A$4:A$238,MATCH(E4,B$4:B$238,0)),"1.","")+1,A$4:B$238,2,0))</f>
        <v>Заказ покупателя ЛЕК00012657 от 12.05.2014 17:34:09</v>
      </c>
      <c r="F5" s="3" t="str">
        <f t="shared" ref="F5:F68" si="0">VLOOKUP(ROW(F2),A$4:B$238,2,0)</f>
        <v>Нагревательный мат ELECTROLUX  EEFM 2-150-6</v>
      </c>
    </row>
    <row r="6" spans="1:6" x14ac:dyDescent="0.25">
      <c r="A6">
        <f>IF(LEFTB(B6,16)="Заказ покупателя","1."&amp;SUBSTITUTE(INDEX(A$3:A5,MATCH("яя",A$3:A5,1)),"1.","")+1,COUNT(A$3:A5)+1)</f>
        <v>2</v>
      </c>
      <c r="B6" s="3" t="s">
        <v>4</v>
      </c>
      <c r="C6">
        <f>IFERROR(MATCH("1."&amp;SUBSTITUTE(A6,"1.","")+1,A7:A$238,0)-1,MATCH(9^9,A7:A$238,1))</f>
        <v>3</v>
      </c>
      <c r="E6" s="2" t="str">
        <f>IF(COUNTIF(E$4:E5,E5)&lt;VLOOKUP(E5,B$4:C$238,2,0),E5,VLOOKUP("1."&amp;SUBSTITUTE(INDEX(A$4:A$238,MATCH(E5,B$4:B$238,0)),"1.","")+1,A$4:B$238,2,0))</f>
        <v>Заказ покупателя ЛЕК00012612 от 12.05.2014 15:32:17</v>
      </c>
      <c r="F6" s="3" t="str">
        <f t="shared" si="0"/>
        <v>Набор доукомплектации Blanco c круглой ручкой, арт. 517546</v>
      </c>
    </row>
    <row r="7" spans="1:6" x14ac:dyDescent="0.25">
      <c r="A7" t="str">
        <f>IF(LEFTB(B7,16)="Заказ покупателя","1."&amp;SUBSTITUTE(INDEX(A$3:A6,MATCH("яя",A$3:A6,1)),"1.","")+1,COUNT(A$3:A6)+1)</f>
        <v>1.2</v>
      </c>
      <c r="B7" s="2" t="s">
        <v>5</v>
      </c>
      <c r="C7">
        <f>IFERROR(MATCH("1."&amp;SUBSTITUTE(A7,"1.","")+1,A8:A$238,0)-1,MATCH(9^9,A8:A$238,1))</f>
        <v>2</v>
      </c>
      <c r="E7" s="2" t="str">
        <f>IF(COUNTIF(E$4:E6,E6)&lt;VLOOKUP(E6,B$4:C$238,2,0),E6,VLOOKUP("1."&amp;SUBSTITUTE(INDEX(A$4:A$238,MATCH(E6,B$4:B$238,0)),"1.","")+1,A$4:B$238,2,0))</f>
        <v>Заказ покупателя ЛЕК00012612 от 12.05.2014 15:32:17</v>
      </c>
      <c r="F7" s="3" t="str">
        <f t="shared" si="0"/>
        <v>Смеситель Blanco LINEE нержавеющая сталь мат.полировка 517596</v>
      </c>
    </row>
    <row r="8" spans="1:6" x14ac:dyDescent="0.25">
      <c r="A8">
        <f>IF(LEFTB(B8,16)="Заказ покупателя","1."&amp;SUBSTITUTE(INDEX(A$3:A7,MATCH("яя",A$3:A7,1)),"1.","")+1,COUNT(A$3:A7)+1)</f>
        <v>3</v>
      </c>
      <c r="B8" s="3" t="s">
        <v>6</v>
      </c>
      <c r="C8">
        <f>IFERROR(MATCH("1."&amp;SUBSTITUTE(A8,"1.","")+1,A9:A$238,0)-1,MATCH(9^9,A9:A$238,1))</f>
        <v>5</v>
      </c>
      <c r="E8" s="2" t="str">
        <f>IF(COUNTIF(E$4:E7,E7)&lt;VLOOKUP(E7,B$4:C$238,2,0),E7,VLOOKUP("1."&amp;SUBSTITUTE(INDEX(A$4:A$238,MATCH(E7,B$4:B$238,0)),"1.","")+1,A$4:B$238,2,0))</f>
        <v>Заказ покупателя СОК00004053 от 13.05.2014 17:37:56</v>
      </c>
      <c r="F8" s="3" t="str">
        <f t="shared" si="0"/>
        <v>Мясорубка Kenwood MG 450</v>
      </c>
    </row>
    <row r="9" spans="1:6" x14ac:dyDescent="0.25">
      <c r="A9">
        <f>IF(LEFTB(B9,16)="Заказ покупателя","1."&amp;SUBSTITUTE(INDEX(A$3:A8,MATCH("яя",A$3:A8,1)),"1.","")+1,COUNT(A$3:A8)+1)</f>
        <v>4</v>
      </c>
      <c r="B9" s="3" t="s">
        <v>7</v>
      </c>
      <c r="C9">
        <f>IFERROR(MATCH("1."&amp;SUBSTITUTE(A9,"1.","")+1,A10:A$238,0)-1,MATCH(9^9,A10:A$238,1))</f>
        <v>8</v>
      </c>
      <c r="E9" s="2" t="str">
        <f>IF(COUNTIF(E$4:E8,E8)&lt;VLOOKUP(E8,B$4:C$238,2,0),E8,VLOOKUP("1."&amp;SUBSTITUTE(INDEX(A$4:A$238,MATCH(E8,B$4:B$238,0)),"1.","")+1,A$4:B$238,2,0))</f>
        <v>Заказ покупателя СОК00004053 от 13.05.2014 17:37:56</v>
      </c>
      <c r="F9" s="3" t="str">
        <f t="shared" si="0"/>
        <v>Посудомоечная машина Bosch SPV 43M10</v>
      </c>
    </row>
    <row r="10" spans="1:6" x14ac:dyDescent="0.25">
      <c r="A10" t="str">
        <f>IF(LEFTB(B10,16)="Заказ покупателя","1."&amp;SUBSTITUTE(INDEX(A$3:A9,MATCH("яя",A$3:A9,1)),"1.","")+1,COUNT(A$3:A9)+1)</f>
        <v>1.3</v>
      </c>
      <c r="B10" s="2" t="s">
        <v>8</v>
      </c>
      <c r="C10">
        <f>IFERROR(MATCH("1."&amp;SUBSTITUTE(A10,"1.","")+1,A11:A$238,0)-1,MATCH(9^9,A11:A$238,1))</f>
        <v>3</v>
      </c>
      <c r="E10" s="2" t="str">
        <f>IF(COUNTIF(E$4:E9,E9)&lt;VLOOKUP(E9,B$4:C$238,2,0),E9,VLOOKUP("1."&amp;SUBSTITUTE(INDEX(A$4:A$238,MATCH(E9,B$4:B$238,0)),"1.","")+1,A$4:B$238,2,0))</f>
        <v>Заказ покупателя СОК00004053 от 13.05.2014 17:37:56</v>
      </c>
      <c r="F10" s="3" t="str">
        <f t="shared" si="0"/>
        <v>Посудомоечная машина Bosch SPV 53M10</v>
      </c>
    </row>
    <row r="11" spans="1:6" x14ac:dyDescent="0.25">
      <c r="A11">
        <f>IF(LEFTB(B11,16)="Заказ покупателя","1."&amp;SUBSTITUTE(INDEX(A$3:A10,MATCH("яя",A$3:A10,1)),"1.","")+1,COUNT(A$3:A10)+1)</f>
        <v>5</v>
      </c>
      <c r="B11" s="3" t="s">
        <v>9</v>
      </c>
      <c r="C11">
        <f>IFERROR(MATCH("1."&amp;SUBSTITUTE(A11,"1.","")+1,A12:A$238,0)-1,MATCH(9^9,A12:A$238,1))</f>
        <v>13</v>
      </c>
      <c r="E11" s="2" t="str">
        <f>IF(COUNTIF(E$4:E10,E10)&lt;VLOOKUP(E10,B$4:C$238,2,0),E10,VLOOKUP("1."&amp;SUBSTITUTE(INDEX(A$4:A$238,MATCH(E10,B$4:B$238,0)),"1.","")+1,A$4:B$238,2,0))</f>
        <v>Заказ покупателя СОК00003987 от 12.05.2014 15:03:40</v>
      </c>
      <c r="F11" s="3" t="str">
        <f t="shared" si="0"/>
        <v>Газовая панель Hotpoint-Ariston 7HPC 640 X/HA</v>
      </c>
    </row>
    <row r="12" spans="1:6" x14ac:dyDescent="0.25">
      <c r="A12">
        <f>IF(LEFTB(B12,16)="Заказ покупателя","1."&amp;SUBSTITUTE(INDEX(A$3:A11,MATCH("яя",A$3:A11,1)),"1.","")+1,COUNT(A$3:A11)+1)</f>
        <v>6</v>
      </c>
      <c r="B12" s="3" t="s">
        <v>10</v>
      </c>
      <c r="C12">
        <f>IFERROR(MATCH("1."&amp;SUBSTITUTE(A12,"1.","")+1,A13:A$238,0)-1,MATCH(9^9,A13:A$238,1))</f>
        <v>15</v>
      </c>
      <c r="E12" s="2" t="str">
        <f>IF(COUNTIF(E$4:E11,E11)&lt;VLOOKUP(E11,B$4:C$238,2,0),E11,VLOOKUP("1."&amp;SUBSTITUTE(INDEX(A$4:A$238,MATCH(E11,B$4:B$238,0)),"1.","")+1,A$4:B$238,2,0))</f>
        <v>Заказ покупателя СОК00003987 от 12.05.2014 15:03:40</v>
      </c>
      <c r="F12" s="3" t="str">
        <f t="shared" si="0"/>
        <v>Газовая панель NARDI LG 430 EAVBP</v>
      </c>
    </row>
    <row r="13" spans="1:6" x14ac:dyDescent="0.25">
      <c r="A13">
        <f>IF(LEFTB(B13,16)="Заказ покупателя","1."&amp;SUBSTITUTE(INDEX(A$3:A12,MATCH("яя",A$3:A12,1)),"1.","")+1,COUNT(A$3:A12)+1)</f>
        <v>7</v>
      </c>
      <c r="B13" s="3" t="s">
        <v>11</v>
      </c>
      <c r="C13">
        <f>IFERROR(MATCH("1."&amp;SUBSTITUTE(A13,"1.","")+1,A14:A$238,0)-1,MATCH(9^9,A14:A$238,1))</f>
        <v>16</v>
      </c>
      <c r="E13" s="2" t="str">
        <f>IF(COUNTIF(E$4:E12,E12)&lt;VLOOKUP(E12,B$4:C$238,2,0),E12,VLOOKUP("1."&amp;SUBSTITUTE(INDEX(A$4:A$238,MATCH(E12,B$4:B$238,0)),"1.","")+1,A$4:B$238,2,0))</f>
        <v>Заказ покупателя СОК00003987 от 12.05.2014 15:03:40</v>
      </c>
      <c r="F13" s="3" t="str">
        <f t="shared" si="0"/>
        <v>Духовой шкаф Hotpoint-Ariston 7OFTR 850 (OW) RU/HA</v>
      </c>
    </row>
    <row r="14" spans="1:6" x14ac:dyDescent="0.25">
      <c r="A14" t="str">
        <f>IF(LEFTB(B14,16)="Заказ покупателя","1."&amp;SUBSTITUTE(INDEX(A$3:A13,MATCH("яя",A$3:A13,1)),"1.","")+1,COUNT(A$3:A13)+1)</f>
        <v>1.4</v>
      </c>
      <c r="B14" s="2" t="s">
        <v>12</v>
      </c>
      <c r="C14">
        <f>IFERROR(MATCH("1."&amp;SUBSTITUTE(A14,"1.","")+1,A15:A$238,0)-1,MATCH(9^9,A15:A$238,1))</f>
        <v>3</v>
      </c>
      <c r="E14" s="2" t="str">
        <f>IF(COUNTIF(E$4:E13,E13)&lt;VLOOKUP(E13,B$4:C$238,2,0),E13,VLOOKUP("1."&amp;SUBSTITUTE(INDEX(A$4:A$238,MATCH(E13,B$4:B$238,0)),"1.","")+1,A$4:B$238,2,0))</f>
        <v>Заказ покупателя СОК00004109 от 15.05.2014 13:54:55</v>
      </c>
      <c r="F14" s="3" t="str">
        <f t="shared" si="0"/>
        <v>Газовая панель Hotpoint-Ariston PC 750 T (AN) R</v>
      </c>
    </row>
    <row r="15" spans="1:6" x14ac:dyDescent="0.25">
      <c r="A15">
        <f>IF(LEFTB(B15,16)="Заказ покупателя","1."&amp;SUBSTITUTE(INDEX(A$3:A14,MATCH("яя",A$3:A14,1)),"1.","")+1,COUNT(A$3:A14)+1)</f>
        <v>8</v>
      </c>
      <c r="B15" s="3" t="s">
        <v>13</v>
      </c>
      <c r="C15">
        <f>IFERROR(MATCH("1."&amp;SUBSTITUTE(A15,"1.","")+1,A16:A$238,0)-1,MATCH(9^9,A16:A$238,1))</f>
        <v>17</v>
      </c>
      <c r="E15" s="2" t="str">
        <f>IF(COUNTIF(E$4:E14,E14)&lt;VLOOKUP(E14,B$4:C$238,2,0),E14,VLOOKUP("1."&amp;SUBSTITUTE(INDEX(A$4:A$238,MATCH(E14,B$4:B$238,0)),"1.","")+1,A$4:B$238,2,0))</f>
        <v>Заказ покупателя СОК00004109 от 15.05.2014 13:54:55</v>
      </c>
      <c r="F15" s="3" t="str">
        <f t="shared" si="0"/>
        <v>Газовая панель Hotpoint-Ariston PC 750 T (OW) R</v>
      </c>
    </row>
    <row r="16" spans="1:6" x14ac:dyDescent="0.25">
      <c r="A16">
        <f>IF(LEFTB(B16,16)="Заказ покупателя","1."&amp;SUBSTITUTE(INDEX(A$3:A15,MATCH("яя",A$3:A15,1)),"1.","")+1,COUNT(A$3:A15)+1)</f>
        <v>9</v>
      </c>
      <c r="B16" s="3" t="s">
        <v>14</v>
      </c>
      <c r="C16">
        <f>IFERROR(MATCH("1."&amp;SUBSTITUTE(A16,"1.","")+1,A17:A$238,0)-1,MATCH(9^9,A17:A$238,1))</f>
        <v>18</v>
      </c>
      <c r="E16" s="2" t="str">
        <f>IF(COUNTIF(E$4:E15,E15)&lt;VLOOKUP(E15,B$4:C$238,2,0),E15,VLOOKUP("1."&amp;SUBSTITUTE(INDEX(A$4:A$238,MATCH(E15,B$4:B$238,0)),"1.","")+1,A$4:B$238,2,0))</f>
        <v>Заказ покупателя СОК00004109 от 15.05.2014 13:54:55</v>
      </c>
      <c r="F16" s="3" t="str">
        <f t="shared" si="0"/>
        <v>Газовая панель Hotpoint-Ariston TD 640 S (MR) IX/HA</v>
      </c>
    </row>
    <row r="17" spans="1:6" x14ac:dyDescent="0.25">
      <c r="A17">
        <f>IF(LEFTB(B17,16)="Заказ покупателя","1."&amp;SUBSTITUTE(INDEX(A$3:A16,MATCH("яя",A$3:A16,1)),"1.","")+1,COUNT(A$3:A16)+1)</f>
        <v>10</v>
      </c>
      <c r="B17" s="3" t="s">
        <v>15</v>
      </c>
      <c r="C17">
        <f>IFERROR(MATCH("1."&amp;SUBSTITUTE(A17,"1.","")+1,A18:A$238,0)-1,MATCH(9^9,A18:A$238,1))</f>
        <v>20</v>
      </c>
      <c r="E17" s="2" t="str">
        <f>IF(COUNTIF(E$4:E16,E16)&lt;VLOOKUP(E16,B$4:C$238,2,0),E16,VLOOKUP("1."&amp;SUBSTITUTE(INDEX(A$4:A$238,MATCH(E16,B$4:B$238,0)),"1.","")+1,A$4:B$238,2,0))</f>
        <v>Заказ покупателя СОК00004109 от 15.05.2014 13:54:55</v>
      </c>
      <c r="F17" s="3" t="str">
        <f t="shared" si="0"/>
        <v>Духовой шкаф Hotpoint-Ariston FH 21 (BK)/HA</v>
      </c>
    </row>
    <row r="18" spans="1:6" x14ac:dyDescent="0.25">
      <c r="A18" t="str">
        <f>IF(LEFTB(B18,16)="Заказ покупателя","1."&amp;SUBSTITUTE(INDEX(A$3:A17,MATCH("яя",A$3:A17,1)),"1.","")+1,COUNT(A$3:A17)+1)</f>
        <v>1.5</v>
      </c>
      <c r="B18" s="2" t="s">
        <v>16</v>
      </c>
      <c r="C18">
        <f>IFERROR(MATCH("1."&amp;SUBSTITUTE(A18,"1.","")+1,A19:A$238,0)-1,MATCH(9^9,A19:A$238,1))</f>
        <v>6</v>
      </c>
      <c r="E18" s="2" t="str">
        <f>IF(COUNTIF(E$4:E17,E17)&lt;VLOOKUP(E17,B$4:C$238,2,0),E17,VLOOKUP("1."&amp;SUBSTITUTE(INDEX(A$4:A$238,MATCH(E17,B$4:B$238,0)),"1.","")+1,A$4:B$238,2,0))</f>
        <v>Заказ покупателя СОК00004109 от 15.05.2014 13:54:55</v>
      </c>
      <c r="F18" s="3" t="str">
        <f t="shared" si="0"/>
        <v>Духовой шкаф Hotpoint-Ariston FH 21 (IX)/HA</v>
      </c>
    </row>
    <row r="19" spans="1:6" x14ac:dyDescent="0.25">
      <c r="A19">
        <f>IF(LEFTB(B19,16)="Заказ покупателя","1."&amp;SUBSTITUTE(INDEX(A$3:A18,MATCH("яя",A$3:A18,1)),"1.","")+1,COUNT(A$3:A18)+1)</f>
        <v>11</v>
      </c>
      <c r="B19" s="3" t="s">
        <v>17</v>
      </c>
      <c r="C19">
        <f>IFERROR(MATCH("1."&amp;SUBSTITUTE(A19,"1.","")+1,A20:A$238,0)-1,MATCH(9^9,A20:A$238,1))</f>
        <v>20</v>
      </c>
      <c r="E19" s="2" t="str">
        <f>IF(COUNTIF(E$4:E18,E18)&lt;VLOOKUP(E18,B$4:C$238,2,0),E18,VLOOKUP("1."&amp;SUBSTITUTE(INDEX(A$4:A$238,MATCH(E18,B$4:B$238,0)),"1.","")+1,A$4:B$238,2,0))</f>
        <v>Заказ покупателя СОК00004109 от 15.05.2014 13:54:55</v>
      </c>
      <c r="F19" s="3" t="str">
        <f t="shared" si="0"/>
        <v>Духовой шкаф Hotpoint-Ariston FT 850.1 (OW) /HA</v>
      </c>
    </row>
    <row r="20" spans="1:6" x14ac:dyDescent="0.25">
      <c r="A20">
        <f>IF(LEFTB(B20,16)="Заказ покупателя","1."&amp;SUBSTITUTE(INDEX(A$3:A19,MATCH("яя",A$3:A19,1)),"1.","")+1,COUNT(A$3:A19)+1)</f>
        <v>12</v>
      </c>
      <c r="B20" s="3" t="s">
        <v>18</v>
      </c>
      <c r="C20">
        <f>IFERROR(MATCH("1."&amp;SUBSTITUTE(A20,"1.","")+1,A21:A$238,0)-1,MATCH(9^9,A21:A$238,1))</f>
        <v>25</v>
      </c>
      <c r="E20" s="2" t="str">
        <f>IF(COUNTIF(E$4:E19,E19)&lt;VLOOKUP(E19,B$4:C$238,2,0),E19,VLOOKUP("1."&amp;SUBSTITUTE(INDEX(A$4:A$238,MATCH(E19,B$4:B$238,0)),"1.","")+1,A$4:B$238,2,0))</f>
        <v>Заказ покупателя СОК00003999 от 12.05.2014 14:36:41</v>
      </c>
      <c r="F20" s="3" t="str">
        <f t="shared" si="0"/>
        <v>Морозильник АТЛАНТ М 7184-003</v>
      </c>
    </row>
    <row r="21" spans="1:6" x14ac:dyDescent="0.25">
      <c r="A21">
        <f>IF(LEFTB(B21,16)="Заказ покупателя","1."&amp;SUBSTITUTE(INDEX(A$3:A20,MATCH("яя",A$3:A20,1)),"1.","")+1,COUNT(A$3:A20)+1)</f>
        <v>13</v>
      </c>
      <c r="B21" s="3" t="s">
        <v>19</v>
      </c>
      <c r="C21">
        <f>IFERROR(MATCH("1."&amp;SUBSTITUTE(A21,"1.","")+1,A22:A$238,0)-1,MATCH(9^9,A22:A$238,1))</f>
        <v>26</v>
      </c>
      <c r="E21" s="2" t="str">
        <f>IF(COUNTIF(E$4:E20,E20)&lt;VLOOKUP(E20,B$4:C$238,2,0),E20,VLOOKUP("1."&amp;SUBSTITUTE(INDEX(A$4:A$238,MATCH(E20,B$4:B$238,0)),"1.","")+1,A$4:B$238,2,0))</f>
        <v>Заказ покупателя СОК00003999 от 12.05.2014 14:36:41</v>
      </c>
      <c r="F21" s="3" t="str">
        <f t="shared" si="0"/>
        <v>Холодильник Атлант 4012-022</v>
      </c>
    </row>
    <row r="22" spans="1:6" x14ac:dyDescent="0.25">
      <c r="A22">
        <f>IF(LEFTB(B22,16)="Заказ покупателя","1."&amp;SUBSTITUTE(INDEX(A$3:A21,MATCH("яя",A$3:A21,1)),"1.","")+1,COUNT(A$3:A21)+1)</f>
        <v>14</v>
      </c>
      <c r="B22" s="3" t="s">
        <v>20</v>
      </c>
      <c r="C22">
        <f>IFERROR(MATCH("1."&amp;SUBSTITUTE(A22,"1.","")+1,A23:A$238,0)-1,MATCH(9^9,A23:A$238,1))</f>
        <v>27</v>
      </c>
      <c r="E22" s="2" t="str">
        <f>IF(COUNTIF(E$4:E21,E21)&lt;VLOOKUP(E21,B$4:C$238,2,0),E21,VLOOKUP("1."&amp;SUBSTITUTE(INDEX(A$4:A$238,MATCH(E21,B$4:B$238,0)),"1.","")+1,A$4:B$238,2,0))</f>
        <v>Заказ покупателя НК000061938 от 12.05.2014 12:59:58</v>
      </c>
      <c r="F22" s="3" t="str">
        <f t="shared" si="0"/>
        <v>Мойка Weissgauff RONDO 505K granit серый беж</v>
      </c>
    </row>
    <row r="23" spans="1:6" x14ac:dyDescent="0.25">
      <c r="A23">
        <f>IF(LEFTB(B23,16)="Заказ покупателя","1."&amp;SUBSTITUTE(INDEX(A$3:A22,MATCH("яя",A$3:A22,1)),"1.","")+1,COUNT(A$3:A22)+1)</f>
        <v>15</v>
      </c>
      <c r="B23" s="3" t="s">
        <v>21</v>
      </c>
      <c r="C23">
        <f>IFERROR(MATCH("1."&amp;SUBSTITUTE(A23,"1.","")+1,A24:A$238,0)-1,MATCH(9^9,A24:A$238,1))</f>
        <v>28</v>
      </c>
      <c r="E23" s="2" t="str">
        <f>IF(COUNTIF(E$4:E22,E22)&lt;VLOOKUP(E22,B$4:C$238,2,0),E22,VLOOKUP("1."&amp;SUBSTITUTE(INDEX(A$4:A$238,MATCH(E22,B$4:B$238,0)),"1.","")+1,A$4:B$238,2,0))</f>
        <v>Заказ покупателя СОК00004006 от 15.05.2014 11:04:04</v>
      </c>
      <c r="F23" s="3" t="str">
        <f t="shared" si="0"/>
        <v>Мойка Weissgauff RONDO 480 granit графит</v>
      </c>
    </row>
    <row r="24" spans="1:6" x14ac:dyDescent="0.25">
      <c r="A24">
        <f>IF(LEFTB(B24,16)="Заказ покупателя","1."&amp;SUBSTITUTE(INDEX(A$3:A23,MATCH("яя",A$3:A23,1)),"1.","")+1,COUNT(A$3:A23)+1)</f>
        <v>16</v>
      </c>
      <c r="B24" s="3" t="s">
        <v>22</v>
      </c>
      <c r="C24">
        <f>IFERROR(MATCH("1."&amp;SUBSTITUTE(A24,"1.","")+1,A25:A$238,0)-1,MATCH(9^9,A25:A$238,1))</f>
        <v>29</v>
      </c>
      <c r="E24" s="2" t="str">
        <f>IF(COUNTIF(E$4:E23,E23)&lt;VLOOKUP(E23,B$4:C$238,2,0),E23,VLOOKUP("1."&amp;SUBSTITUTE(INDEX(A$4:A$238,MATCH(E23,B$4:B$238,0)),"1.","")+1,A$4:B$238,2,0))</f>
        <v>Заказ покупателя СОК00004006 от 15.05.2014 11:04:04</v>
      </c>
      <c r="F24" s="3" t="str">
        <f t="shared" si="0"/>
        <v>Мойка Weissgauff RONDO 480 granit шампань</v>
      </c>
    </row>
    <row r="25" spans="1:6" x14ac:dyDescent="0.25">
      <c r="A25" t="str">
        <f>IF(LEFTB(B25,16)="Заказ покупателя","1."&amp;SUBSTITUTE(INDEX(A$3:A24,MATCH("яя",A$3:A24,1)),"1.","")+1,COUNT(A$3:A24)+1)</f>
        <v>1.6</v>
      </c>
      <c r="B25" s="2" t="s">
        <v>23</v>
      </c>
      <c r="C25">
        <f>IFERROR(MATCH("1."&amp;SUBSTITUTE(A25,"1.","")+1,A26:A$238,0)-1,MATCH(9^9,A26:A$238,1))</f>
        <v>2</v>
      </c>
      <c r="E25" s="2" t="str">
        <f>IF(COUNTIF(E$4:E24,E24)&lt;VLOOKUP(E24,B$4:C$238,2,0),E24,VLOOKUP("1."&amp;SUBSTITUTE(INDEX(A$4:A$238,MATCH(E24,B$4:B$238,0)),"1.","")+1,A$4:B$238,2,0))</f>
        <v>Заказ покупателя СОК00004076 от 14.05.2014 11:22:07</v>
      </c>
      <c r="F25" s="3" t="str">
        <f t="shared" si="0"/>
        <v>Газовая панель Siemens ER 326AB70 E</v>
      </c>
    </row>
    <row r="26" spans="1:6" x14ac:dyDescent="0.25">
      <c r="A26">
        <f>IF(LEFTB(B26,16)="Заказ покупателя","1."&amp;SUBSTITUTE(INDEX(A$3:A25,MATCH("яя",A$3:A25,1)),"1.","")+1,COUNT(A$3:A25)+1)</f>
        <v>17</v>
      </c>
      <c r="B26" s="3" t="s">
        <v>24</v>
      </c>
      <c r="C26">
        <f>IFERROR(MATCH("1."&amp;SUBSTITUTE(A26,"1.","")+1,A27:A$238,0)-1,MATCH(9^9,A27:A$238,1))</f>
        <v>30</v>
      </c>
      <c r="E26" s="2" t="str">
        <f>IF(COUNTIF(E$4:E25,E25)&lt;VLOOKUP(E25,B$4:C$238,2,0),E25,VLOOKUP("1."&amp;SUBSTITUTE(INDEX(A$4:A$238,MATCH(E25,B$4:B$238,0)),"1.","")+1,A$4:B$238,2,0))</f>
        <v>Заказ покупателя СОК00004038 от 13.05.2014 14:50:04</v>
      </c>
      <c r="F26" s="3" t="str">
        <f t="shared" si="0"/>
        <v>Мойка Weissgauff CLASSIC 790 granit песочный</v>
      </c>
    </row>
    <row r="27" spans="1:6" x14ac:dyDescent="0.25">
      <c r="A27">
        <f>IF(LEFTB(B27,16)="Заказ покупателя","1."&amp;SUBSTITUTE(INDEX(A$3:A26,MATCH("яя",A$3:A26,1)),"1.","")+1,COUNT(A$3:A26)+1)</f>
        <v>18</v>
      </c>
      <c r="B27" s="3" t="s">
        <v>25</v>
      </c>
      <c r="C27">
        <f>IFERROR(MATCH("1."&amp;SUBSTITUTE(A27,"1.","")+1,A28:A$238,0)-1,MATCH(9^9,A28:A$238,1))</f>
        <v>31</v>
      </c>
      <c r="E27" s="2" t="str">
        <f>IF(COUNTIF(E$4:E26,E26)&lt;VLOOKUP(E26,B$4:C$238,2,0),E26,VLOOKUP("1."&amp;SUBSTITUTE(INDEX(A$4:A$238,MATCH(E26,B$4:B$238,0)),"1.","")+1,A$4:B$238,2,0))</f>
        <v>Заказ покупателя СОК00004038 от 13.05.2014 14:50:04</v>
      </c>
      <c r="F27" s="3" t="str">
        <f t="shared" si="0"/>
        <v>Мойка Weissgauff RONDO 505 granit песочный</v>
      </c>
    </row>
    <row r="28" spans="1:6" x14ac:dyDescent="0.25">
      <c r="A28" t="str">
        <f>IF(LEFTB(B28,16)="Заказ покупателя","1."&amp;SUBSTITUTE(INDEX(A$3:A27,MATCH("яя",A$3:A27,1)),"1.","")+1,COUNT(A$3:A27)+1)</f>
        <v>1.7</v>
      </c>
      <c r="B28" s="2" t="s">
        <v>26</v>
      </c>
      <c r="C28">
        <f>IFERROR(MATCH("1."&amp;SUBSTITUTE(A28,"1.","")+1,A29:A$238,0)-1,MATCH(9^9,A29:A$238,1))</f>
        <v>1</v>
      </c>
      <c r="E28" s="2" t="str">
        <f>IF(COUNTIF(E$4:E27,E27)&lt;VLOOKUP(E27,B$4:C$238,2,0),E27,VLOOKUP("1."&amp;SUBSTITUTE(INDEX(A$4:A$238,MATCH(E27,B$4:B$238,0)),"1.","")+1,A$4:B$238,2,0))</f>
        <v>Заказ покупателя ЛЕК00012951 от 14.05.2014 14:37:09</v>
      </c>
      <c r="F28" s="3" t="str">
        <f t="shared" si="0"/>
        <v>Мойка GranFest GF-R480 черный</v>
      </c>
    </row>
    <row r="29" spans="1:6" x14ac:dyDescent="0.25">
      <c r="A29">
        <f>IF(LEFTB(B29,16)="Заказ покупателя","1."&amp;SUBSTITUTE(INDEX(A$3:A28,MATCH("яя",A$3:A28,1)),"1.","")+1,COUNT(A$3:A28)+1)</f>
        <v>19</v>
      </c>
      <c r="B29" s="3" t="s">
        <v>27</v>
      </c>
      <c r="C29">
        <f>IFERROR(MATCH("1."&amp;SUBSTITUTE(A29,"1.","")+1,A30:A$238,0)-1,MATCH(9^9,A30:A$238,1))</f>
        <v>33</v>
      </c>
      <c r="E29" s="2" t="str">
        <f>IF(COUNTIF(E$4:E28,E28)&lt;VLOOKUP(E28,B$4:C$238,2,0),E28,VLOOKUP("1."&amp;SUBSTITUTE(INDEX(A$4:A$238,MATCH(E28,B$4:B$238,0)),"1.","")+1,A$4:B$238,2,0))</f>
        <v>Заказ покупателя СОК00004025 от 13.05.2014 17:37:14</v>
      </c>
      <c r="F29" s="3" t="str">
        <f t="shared" si="0"/>
        <v>Мойка GranFest GF - R730L чёрный</v>
      </c>
    </row>
    <row r="30" spans="1:6" x14ac:dyDescent="0.25">
      <c r="A30" t="str">
        <f>IF(LEFTB(B30,16)="Заказ покупателя","1."&amp;SUBSTITUTE(INDEX(A$3:A29,MATCH("яя",A$3:A29,1)),"1.","")+1,COUNT(A$3:A29)+1)</f>
        <v>1.8</v>
      </c>
      <c r="B30" s="2" t="s">
        <v>28</v>
      </c>
      <c r="C30">
        <f>IFERROR(MATCH("1."&amp;SUBSTITUTE(A30,"1.","")+1,A31:A$238,0)-1,MATCH(9^9,A31:A$238,1))</f>
        <v>2</v>
      </c>
      <c r="E30" s="2" t="str">
        <f>IF(COUNTIF(E$4:E29,E29)&lt;VLOOKUP(E29,B$4:C$238,2,0),E29,VLOOKUP("1."&amp;SUBSTITUTE(INDEX(A$4:A$238,MATCH(E29,B$4:B$238,0)),"1.","")+1,A$4:B$238,2,0))</f>
        <v>Заказ покупателя СОК00004025 от 13.05.2014 17:37:14</v>
      </c>
      <c r="F30" s="3" t="str">
        <f t="shared" si="0"/>
        <v>Посудомоечная машина Bosch SMV 53L30</v>
      </c>
    </row>
    <row r="31" spans="1:6" x14ac:dyDescent="0.25">
      <c r="A31">
        <f>IF(LEFTB(B31,16)="Заказ покупателя","1."&amp;SUBSTITUTE(INDEX(A$3:A30,MATCH("яя",A$3:A30,1)),"1.","")+1,COUNT(A$3:A30)+1)</f>
        <v>20</v>
      </c>
      <c r="B31" s="3" t="s">
        <v>29</v>
      </c>
      <c r="C31">
        <f>IFERROR(MATCH("1."&amp;SUBSTITUTE(A31,"1.","")+1,A32:A$238,0)-1,MATCH(9^9,A32:A$238,1))</f>
        <v>33</v>
      </c>
      <c r="E31" s="2" t="str">
        <f>IF(COUNTIF(E$4:E30,E30)&lt;VLOOKUP(E30,B$4:C$238,2,0),E30,VLOOKUP("1."&amp;SUBSTITUTE(INDEX(A$4:A$238,MATCH(E30,B$4:B$238,0)),"1.","")+1,A$4:B$238,2,0))</f>
        <v>Заказ покупателя СОК00004025 от 13.05.2014 17:37:14</v>
      </c>
      <c r="F31" s="3" t="str">
        <f t="shared" si="0"/>
        <v>Смеситель GranFest 1024 чёрный</v>
      </c>
    </row>
    <row r="32" spans="1:6" x14ac:dyDescent="0.25">
      <c r="A32">
        <f>IF(LEFTB(B32,16)="Заказ покупателя","1."&amp;SUBSTITUTE(INDEX(A$3:A31,MATCH("яя",A$3:A31,1)),"1.","")+1,COUNT(A$3:A31)+1)</f>
        <v>21</v>
      </c>
      <c r="B32" s="3" t="s">
        <v>30</v>
      </c>
      <c r="C32">
        <f>IFERROR(MATCH("1."&amp;SUBSTITUTE(A32,"1.","")+1,A33:A$238,0)-1,MATCH(9^9,A33:A$238,1))</f>
        <v>34</v>
      </c>
      <c r="E32" s="2" t="str">
        <f>IF(COUNTIF(E$4:E31,E31)&lt;VLOOKUP(E31,B$4:C$238,2,0),E31,VLOOKUP("1."&amp;SUBSTITUTE(INDEX(A$4:A$238,MATCH(E31,B$4:B$238,0)),"1.","")+1,A$4:B$238,2,0))</f>
        <v>Заказ покупателя СОК00004025 от 13.05.2014 17:37:14</v>
      </c>
      <c r="F32" s="3" t="str">
        <f t="shared" si="0"/>
        <v>Телевизор Samsung UE-22F5400</v>
      </c>
    </row>
    <row r="33" spans="1:6" x14ac:dyDescent="0.25">
      <c r="A33" t="str">
        <f>IF(LEFTB(B33,16)="Заказ покупателя","1."&amp;SUBSTITUTE(INDEX(A$3:A32,MATCH("яя",A$3:A32,1)),"1.","")+1,COUNT(A$3:A32)+1)</f>
        <v>1.9</v>
      </c>
      <c r="B33" s="2" t="s">
        <v>31</v>
      </c>
      <c r="C33">
        <f>IFERROR(MATCH("1."&amp;SUBSTITUTE(A33,"1.","")+1,A34:A$238,0)-1,MATCH(9^9,A34:A$238,1))</f>
        <v>1</v>
      </c>
      <c r="E33" s="2" t="str">
        <f>IF(COUNTIF(E$4:E32,E32)&lt;VLOOKUP(E32,B$4:C$238,2,0),E32,VLOOKUP("1."&amp;SUBSTITUTE(INDEX(A$4:A$238,MATCH(E32,B$4:B$238,0)),"1.","")+1,A$4:B$238,2,0))</f>
        <v>Заказ покупателя СОК00004025 от 13.05.2014 17:37:14</v>
      </c>
      <c r="F33" s="3" t="str">
        <f t="shared" si="0"/>
        <v>Холодильник Liebherr IKB 3550</v>
      </c>
    </row>
    <row r="34" spans="1:6" x14ac:dyDescent="0.25">
      <c r="A34">
        <f>IF(LEFTB(B34,16)="Заказ покупателя","1."&amp;SUBSTITUTE(INDEX(A$3:A33,MATCH("яя",A$3:A33,1)),"1.","")+1,COUNT(A$3:A33)+1)</f>
        <v>22</v>
      </c>
      <c r="B34" s="3" t="s">
        <v>32</v>
      </c>
      <c r="C34">
        <f>IFERROR(MATCH("1."&amp;SUBSTITUTE(A34,"1.","")+1,A35:A$238,0)-1,MATCH(9^9,A35:A$238,1))</f>
        <v>41</v>
      </c>
      <c r="E34" s="2" t="str">
        <f>IF(COUNTIF(E$4:E33,E33)&lt;VLOOKUP(E33,B$4:C$238,2,0),E33,VLOOKUP("1."&amp;SUBSTITUTE(INDEX(A$4:A$238,MATCH(E33,B$4:B$238,0)),"1.","")+1,A$4:B$238,2,0))</f>
        <v>Заказ покупателя СОК00004118 от 15.05.2014 16:57:58</v>
      </c>
      <c r="F34" s="3" t="str">
        <f t="shared" si="0"/>
        <v>Мойка GranFest GF - R450 чёрный</v>
      </c>
    </row>
    <row r="35" spans="1:6" x14ac:dyDescent="0.25">
      <c r="A35" t="str">
        <f>IF(LEFTB(B35,16)="Заказ покупателя","1."&amp;SUBSTITUTE(INDEX(A$3:A34,MATCH("яя",A$3:A34,1)),"1.","")+1,COUNT(A$3:A34)+1)</f>
        <v>1.10</v>
      </c>
      <c r="B35" s="2" t="s">
        <v>33</v>
      </c>
      <c r="C35">
        <f>IFERROR(MATCH("1."&amp;SUBSTITUTE(A35,"1.","")+1,A36:A$238,0)-1,MATCH(9^9,A36:A$238,1))</f>
        <v>2</v>
      </c>
      <c r="E35" s="2" t="str">
        <f>IF(COUNTIF(E$4:E34,E34)&lt;VLOOKUP(E34,B$4:C$238,2,0),E34,VLOOKUP("1."&amp;SUBSTITUTE(INDEX(A$4:A$238,MATCH(E34,B$4:B$238,0)),"1.","")+1,A$4:B$238,2,0))</f>
        <v>Заказ покупателя ЛЕК00012735 от 13.05.2014 11:24:05</v>
      </c>
      <c r="F35" s="3" t="str">
        <f t="shared" si="0"/>
        <v>Мойка GranFest GF - P420 серый</v>
      </c>
    </row>
    <row r="36" spans="1:6" x14ac:dyDescent="0.25">
      <c r="A36">
        <f>IF(LEFTB(B36,16)="Заказ покупателя","1."&amp;SUBSTITUTE(INDEX(A$3:A35,MATCH("яя",A$3:A35,1)),"1.","")+1,COUNT(A$3:A35)+1)</f>
        <v>23</v>
      </c>
      <c r="B36" s="3" t="s">
        <v>34</v>
      </c>
      <c r="C36">
        <f>IFERROR(MATCH("1."&amp;SUBSTITUTE(A36,"1.","")+1,A37:A$238,0)-1,MATCH(9^9,A37:A$238,1))</f>
        <v>41</v>
      </c>
      <c r="E36" s="2" t="str">
        <f>IF(COUNTIF(E$4:E35,E35)&lt;VLOOKUP(E35,B$4:C$238,2,0),E35,VLOOKUP("1."&amp;SUBSTITUTE(INDEX(A$4:A$238,MATCH(E35,B$4:B$238,0)),"1.","")+1,A$4:B$238,2,0))</f>
        <v>Заказ покупателя НК000063213 от 14.05.2014 14:56:45</v>
      </c>
      <c r="F36" s="3" t="str">
        <f t="shared" si="0"/>
        <v>Мойка Franke ETN 611-58 (101.0009.362)</v>
      </c>
    </row>
    <row r="37" spans="1:6" x14ac:dyDescent="0.25">
      <c r="A37">
        <f>IF(LEFTB(B37,16)="Заказ покупателя","1."&amp;SUBSTITUTE(INDEX(A$3:A36,MATCH("яя",A$3:A36,1)),"1.","")+1,COUNT(A$3:A36)+1)</f>
        <v>24</v>
      </c>
      <c r="B37" s="3" t="s">
        <v>35</v>
      </c>
      <c r="C37">
        <f>IFERROR(MATCH("1."&amp;SUBSTITUTE(A37,"1.","")+1,A38:A$238,0)-1,MATCH(9^9,A38:A$238,1))</f>
        <v>42</v>
      </c>
      <c r="E37" s="2" t="str">
        <f>IF(COUNTIF(E$4:E36,E36)&lt;VLOOKUP(E36,B$4:C$238,2,0),E36,VLOOKUP("1."&amp;SUBSTITUTE(INDEX(A$4:A$238,MATCH(E36,B$4:B$238,0)),"1.","")+1,A$4:B$238,2,0))</f>
        <v>Заказ покупателя ЛЕК00012775 от 13.05.2014 15:29:01</v>
      </c>
      <c r="F37" s="3" t="str">
        <f t="shared" si="0"/>
        <v>Мойка Blanco SUBLINE 400-U без клапана-автомата  белый 518558</v>
      </c>
    </row>
    <row r="38" spans="1:6" x14ac:dyDescent="0.25">
      <c r="A38" t="str">
        <f>IF(LEFTB(B38,16)="Заказ покупателя","1."&amp;SUBSTITUTE(INDEX(A$3:A37,MATCH("яя",A$3:A37,1)),"1.","")+1,COUNT(A$3:A37)+1)</f>
        <v>1.11</v>
      </c>
      <c r="B38" s="2" t="s">
        <v>36</v>
      </c>
      <c r="C38">
        <f>IFERROR(MATCH("1."&amp;SUBSTITUTE(A38,"1.","")+1,A39:A$238,0)-1,MATCH(9^9,A39:A$238,1))</f>
        <v>1</v>
      </c>
      <c r="E38" s="2" t="str">
        <f>IF(COUNTIF(E$4:E37,E37)&lt;VLOOKUP(E37,B$4:C$238,2,0),E37,VLOOKUP("1."&amp;SUBSTITUTE(INDEX(A$4:A$238,MATCH(E37,B$4:B$238,0)),"1.","")+1,A$4:B$238,2,0))</f>
        <v>Заказ покупателя СОК00004100 от 14.05.2014 18:33:51</v>
      </c>
      <c r="F38" s="3" t="str">
        <f t="shared" si="0"/>
        <v>Мойка Blanco METRA 6 S COMPACT PuraDur II антрацит 513473</v>
      </c>
    </row>
    <row r="39" spans="1:6" x14ac:dyDescent="0.25">
      <c r="A39">
        <f>IF(LEFTB(B39,16)="Заказ покупателя","1."&amp;SUBSTITUTE(INDEX(A$3:A38,MATCH("яя",A$3:A38,1)),"1.","")+1,COUNT(A$3:A38)+1)</f>
        <v>25</v>
      </c>
      <c r="B39" s="3" t="s">
        <v>37</v>
      </c>
      <c r="C39">
        <f>IFERROR(MATCH("1."&amp;SUBSTITUTE(A39,"1.","")+1,A40:A$238,0)-1,MATCH(9^9,A40:A$238,1))</f>
        <v>42</v>
      </c>
      <c r="E39" s="2" t="str">
        <f>IF(COUNTIF(E$4:E38,E38)&lt;VLOOKUP(E38,B$4:C$238,2,0),E38,VLOOKUP("1."&amp;SUBSTITUTE(INDEX(A$4:A$238,MATCH(E38,B$4:B$238,0)),"1.","")+1,A$4:B$238,2,0))</f>
        <v>Заказ покупателя СОК00004100 от 14.05.2014 18:33:51</v>
      </c>
      <c r="F39" s="3" t="str">
        <f t="shared" si="0"/>
        <v>Посудомоечная машина Electrolux ESL 6380 RO</v>
      </c>
    </row>
    <row r="40" spans="1:6" x14ac:dyDescent="0.25">
      <c r="A40" t="str">
        <f>IF(LEFTB(B40,16)="Заказ покупателя","1."&amp;SUBSTITUTE(INDEX(A$3:A39,MATCH("яя",A$3:A39,1)),"1.","")+1,COUNT(A$3:A39)+1)</f>
        <v>1.12</v>
      </c>
      <c r="B40" s="2" t="s">
        <v>38</v>
      </c>
      <c r="C40">
        <f>IFERROR(MATCH("1."&amp;SUBSTITUTE(A40,"1.","")+1,A41:A$238,0)-1,MATCH(9^9,A41:A$238,1))</f>
        <v>5</v>
      </c>
      <c r="E40" s="2" t="str">
        <f>IF(COUNTIF(E$4:E39,E39)&lt;VLOOKUP(E39,B$4:C$238,2,0),E39,VLOOKUP("1."&amp;SUBSTITUTE(INDEX(A$4:A$238,MATCH(E39,B$4:B$238,0)),"1.","")+1,A$4:B$238,2,0))</f>
        <v>Заказ покупателя СОК00004010 от 12.05.2014 16:57:59</v>
      </c>
      <c r="F40" s="3" t="str">
        <f t="shared" si="0"/>
        <v>Мойка Blanco DALAGO 6 PuraDur II кофе 515066</v>
      </c>
    </row>
    <row r="41" spans="1:6" x14ac:dyDescent="0.25">
      <c r="A41">
        <f>IF(LEFTB(B41,16)="Заказ покупателя","1."&amp;SUBSTITUTE(INDEX(A$3:A40,MATCH("яя",A$3:A40,1)),"1.","")+1,COUNT(A$3:A40)+1)</f>
        <v>26</v>
      </c>
      <c r="B41" s="3" t="s">
        <v>39</v>
      </c>
      <c r="C41">
        <f>IFERROR(MATCH("1."&amp;SUBSTITUTE(A41,"1.","")+1,A42:A$238,0)-1,MATCH(9^9,A42:A$238,1))</f>
        <v>42</v>
      </c>
      <c r="E41" s="2" t="str">
        <f>IF(COUNTIF(E$4:E40,E40)&lt;VLOOKUP(E40,B$4:C$238,2,0),E40,VLOOKUP("1."&amp;SUBSTITUTE(INDEX(A$4:A$238,MATCH(E40,B$4:B$238,0)),"1.","")+1,A$4:B$238,2,0))</f>
        <v>Заказ покупателя СОК00004033 от 13.05.2014 12:56:59</v>
      </c>
      <c r="F41" s="3" t="str">
        <f t="shared" si="0"/>
        <v>Shaoxing Корзина для игрушек "Винни Пух" 35х48 см HT-002/HTP-184</v>
      </c>
    </row>
    <row r="42" spans="1:6" x14ac:dyDescent="0.25">
      <c r="A42">
        <f>IF(LEFTB(B42,16)="Заказ покупателя","1."&amp;SUBSTITUTE(INDEX(A$3:A41,MATCH("яя",A$3:A41,1)),"1.","")+1,COUNT(A$3:A41)+1)</f>
        <v>27</v>
      </c>
      <c r="B42" s="3" t="s">
        <v>40</v>
      </c>
      <c r="C42">
        <f>IFERROR(MATCH("1."&amp;SUBSTITUTE(A42,"1.","")+1,A43:A$238,0)-1,MATCH(9^9,A43:A$238,1))</f>
        <v>43</v>
      </c>
      <c r="E42" s="2" t="str">
        <f>IF(COUNTIF(E$4:E41,E41)&lt;VLOOKUP(E41,B$4:C$238,2,0),E41,VLOOKUP("1."&amp;SUBSTITUTE(INDEX(A$4:A$238,MATCH(E41,B$4:B$238,0)),"1.","")+1,A$4:B$238,2,0))</f>
        <v>Заказ покупателя СОК00004033 от 13.05.2014 12:56:59</v>
      </c>
      <c r="F42" s="3" t="str">
        <f t="shared" si="0"/>
        <v>Таблетки для посудомоечной машины 5 в 1 Indesit C00092189</v>
      </c>
    </row>
    <row r="43" spans="1:6" x14ac:dyDescent="0.25">
      <c r="A43">
        <f>IF(LEFTB(B43,16)="Заказ покупателя","1."&amp;SUBSTITUTE(INDEX(A$3:A42,MATCH("яя",A$3:A42,1)),"1.","")+1,COUNT(A$3:A42)+1)</f>
        <v>28</v>
      </c>
      <c r="B43" s="3" t="s">
        <v>41</v>
      </c>
      <c r="C43">
        <f>IFERROR(MATCH("1."&amp;SUBSTITUTE(A43,"1.","")+1,A44:A$238,0)-1,MATCH(9^9,A44:A$238,1))</f>
        <v>44</v>
      </c>
      <c r="E43" s="2" t="str">
        <f>IF(COUNTIF(E$4:E42,E42)&lt;VLOOKUP(E42,B$4:C$238,2,0),E42,VLOOKUP("1."&amp;SUBSTITUTE(INDEX(A$4:A$238,MATCH(E42,B$4:B$238,0)),"1.","")+1,A$4:B$238,2,0))</f>
        <v>Заказ покупателя СОК00004033 от 13.05.2014 12:56:59</v>
      </c>
      <c r="F43" s="3" t="str">
        <f t="shared" si="0"/>
        <v>Элитный зерновой кофе Cellini Da Alessandro Classico 1 кг</v>
      </c>
    </row>
    <row r="44" spans="1:6" x14ac:dyDescent="0.25">
      <c r="A44">
        <f>IF(LEFTB(B44,16)="Заказ покупателя","1."&amp;SUBSTITUTE(INDEX(A$3:A43,MATCH("яя",A$3:A43,1)),"1.","")+1,COUNT(A$3:A43)+1)</f>
        <v>29</v>
      </c>
      <c r="B44" s="3" t="s">
        <v>42</v>
      </c>
      <c r="C44">
        <f>IFERROR(MATCH("1."&amp;SUBSTITUTE(A44,"1.","")+1,A45:A$238,0)-1,MATCH(9^9,A45:A$238,1))</f>
        <v>45</v>
      </c>
      <c r="E44" s="2" t="str">
        <f>IF(COUNTIF(E$4:E43,E43)&lt;VLOOKUP(E43,B$4:C$238,2,0),E43,VLOOKUP("1."&amp;SUBSTITUTE(INDEX(A$4:A$238,MATCH(E43,B$4:B$238,0)),"1.","")+1,A$4:B$238,2,0))</f>
        <v>Заказ покупателя СОК00004002 от 12.05.2014 14:52:18</v>
      </c>
      <c r="F44" s="3" t="str">
        <f t="shared" si="0"/>
        <v>Посудомоечная машина Candy CDCF 6 S</v>
      </c>
    </row>
    <row r="45" spans="1:6" x14ac:dyDescent="0.25">
      <c r="A45">
        <f>IF(LEFTB(B45,16)="Заказ покупателя","1."&amp;SUBSTITUTE(INDEX(A$3:A44,MATCH("яя",A$3:A44,1)),"1.","")+1,COUNT(A$3:A44)+1)</f>
        <v>30</v>
      </c>
      <c r="B45" s="3" t="s">
        <v>43</v>
      </c>
      <c r="C45">
        <f>IFERROR(MATCH("1."&amp;SUBSTITUTE(A45,"1.","")+1,A46:A$238,0)-1,MATCH(9^9,A46:A$238,1))</f>
        <v>47</v>
      </c>
      <c r="E45" s="2" t="str">
        <f>IF(COUNTIF(E$4:E44,E44)&lt;VLOOKUP(E44,B$4:C$238,2,0),E44,VLOOKUP("1."&amp;SUBSTITUTE(INDEX(A$4:A$238,MATCH(E44,B$4:B$238,0)),"1.","")+1,A$4:B$238,2,0))</f>
        <v>Заказ покупателя СОК00004049 от 13.05.2014 15:18:29</v>
      </c>
      <c r="F45" s="3" t="str">
        <f t="shared" si="0"/>
        <v>Посудомоечная машина Bosch SPV 43M10</v>
      </c>
    </row>
    <row r="46" spans="1:6" x14ac:dyDescent="0.25">
      <c r="A46" t="str">
        <f>IF(LEFTB(B46,16)="Заказ покупателя","1."&amp;SUBSTITUTE(INDEX(A$3:A45,MATCH("яя",A$3:A45,1)),"1.","")+1,COUNT(A$3:A45)+1)</f>
        <v>1.13</v>
      </c>
      <c r="B46" s="2" t="s">
        <v>44</v>
      </c>
      <c r="C46">
        <f>IFERROR(MATCH("1."&amp;SUBSTITUTE(A46,"1.","")+1,A47:A$238,0)-1,MATCH(9^9,A47:A$238,1))</f>
        <v>1</v>
      </c>
      <c r="E46" s="2" t="str">
        <f>IF(COUNTIF(E$4:E45,E45)&lt;VLOOKUP(E45,B$4:C$238,2,0),E45,VLOOKUP("1."&amp;SUBSTITUTE(INDEX(A$4:A$238,MATCH(E45,B$4:B$238,0)),"1.","")+1,A$4:B$238,2,0))</f>
        <v>Заказ покупателя СОК00004132 от 15.05.2014 17:32:44</v>
      </c>
      <c r="F46" s="3" t="str">
        <f t="shared" si="0"/>
        <v>Посудомоечная машина Bosch SMV 40D00</v>
      </c>
    </row>
    <row r="47" spans="1:6" x14ac:dyDescent="0.25">
      <c r="A47">
        <f>IF(LEFTB(B47,16)="Заказ покупателя","1."&amp;SUBSTITUTE(INDEX(A$3:A46,MATCH("яя",A$3:A46,1)),"1.","")+1,COUNT(A$3:A46)+1)</f>
        <v>31</v>
      </c>
      <c r="B47" s="3" t="s">
        <v>45</v>
      </c>
      <c r="C47">
        <f>IFERROR(MATCH("1."&amp;SUBSTITUTE(A47,"1.","")+1,A48:A$238,0)-1,MATCH(9^9,A48:A$238,1))</f>
        <v>48</v>
      </c>
      <c r="E47" s="2" t="str">
        <f>IF(COUNTIF(E$4:E46,E46)&lt;VLOOKUP(E46,B$4:C$238,2,0),E46,VLOOKUP("1."&amp;SUBSTITUTE(INDEX(A$4:A$238,MATCH(E46,B$4:B$238,0)),"1.","")+1,A$4:B$238,2,0))</f>
        <v>Заказ покупателя СОК00004132 от 15.05.2014 17:32:44</v>
      </c>
      <c r="F47" s="3" t="str">
        <f t="shared" si="0"/>
        <v>Пылесос Samsung SC-4336</v>
      </c>
    </row>
    <row r="48" spans="1:6" x14ac:dyDescent="0.25">
      <c r="A48" t="str">
        <f>IF(LEFTB(B48,16)="Заказ покупателя","1."&amp;SUBSTITUTE(INDEX(A$3:A47,MATCH("яя",A$3:A47,1)),"1.","")+1,COUNT(A$3:A47)+1)</f>
        <v>1.14</v>
      </c>
      <c r="B48" s="2" t="s">
        <v>46</v>
      </c>
      <c r="C48">
        <f>IFERROR(MATCH("1."&amp;SUBSTITUTE(A48,"1.","")+1,A49:A$238,0)-1,MATCH(9^9,A49:A$238,1))</f>
        <v>1</v>
      </c>
      <c r="E48" s="2" t="str">
        <f>IF(COUNTIF(E$4:E47,E47)&lt;VLOOKUP(E47,B$4:C$238,2,0),E47,VLOOKUP("1."&amp;SUBSTITUTE(INDEX(A$4:A$238,MATCH(E47,B$4:B$238,0)),"1.","")+1,A$4:B$238,2,0))</f>
        <v>Заказ покупателя СОК00004132 от 15.05.2014 17:32:44</v>
      </c>
      <c r="F48" s="3" t="str">
        <f t="shared" si="0"/>
        <v>Пылесос Thomas Pet &amp; Friends T1 AQUAFILTER</v>
      </c>
    </row>
    <row r="49" spans="1:6" x14ac:dyDescent="0.25">
      <c r="A49">
        <f>IF(LEFTB(B49,16)="Заказ покупателя","1."&amp;SUBSTITUTE(INDEX(A$3:A48,MATCH("яя",A$3:A48,1)),"1.","")+1,COUNT(A$3:A48)+1)</f>
        <v>32</v>
      </c>
      <c r="B49" s="3" t="s">
        <v>47</v>
      </c>
      <c r="C49">
        <f>IFERROR(MATCH("1."&amp;SUBSTITUTE(A49,"1.","")+1,A50:A$238,0)-1,MATCH(9^9,A50:A$238,1))</f>
        <v>52</v>
      </c>
      <c r="E49" s="2" t="str">
        <f>IF(COUNTIF(E$4:E48,E48)&lt;VLOOKUP(E48,B$4:C$238,2,0),E48,VLOOKUP("1."&amp;SUBSTITUTE(INDEX(A$4:A$238,MATCH(E48,B$4:B$238,0)),"1.","")+1,A$4:B$238,2,0))</f>
        <v>Заказ покупателя СОК00004132 от 15.05.2014 17:32:44</v>
      </c>
      <c r="F49" s="3" t="str">
        <f t="shared" si="0"/>
        <v>Стиральная машина AEG L 60260 TL1</v>
      </c>
    </row>
    <row r="50" spans="1:6" x14ac:dyDescent="0.25">
      <c r="A50" t="str">
        <f>IF(LEFTB(B50,16)="Заказ покупателя","1."&amp;SUBSTITUTE(INDEX(A$3:A49,MATCH("яя",A$3:A49,1)),"1.","")+1,COUNT(A$3:A49)+1)</f>
        <v>1.15</v>
      </c>
      <c r="B50" s="2" t="s">
        <v>48</v>
      </c>
      <c r="C50">
        <f>IFERROR(MATCH("1."&amp;SUBSTITUTE(A50,"1.","")+1,A51:A$238,0)-1,MATCH(9^9,A51:A$238,1))</f>
        <v>1</v>
      </c>
      <c r="E50" s="2" t="str">
        <f>IF(COUNTIF(E$4:E49,E49)&lt;VLOOKUP(E49,B$4:C$238,2,0),E49,VLOOKUP("1."&amp;SUBSTITUTE(INDEX(A$4:A$238,MATCH(E49,B$4:B$238,0)),"1.","")+1,A$4:B$238,2,0))</f>
        <v>Заказ покупателя СОК00004132 от 15.05.2014 17:32:44</v>
      </c>
      <c r="F50" s="3" t="str">
        <f t="shared" si="0"/>
        <v>Сушильная машина Bosch WTB 86211 OE</v>
      </c>
    </row>
    <row r="51" spans="1:6" x14ac:dyDescent="0.25">
      <c r="A51">
        <f>IF(LEFTB(B51,16)="Заказ покупателя","1."&amp;SUBSTITUTE(INDEX(A$3:A50,MATCH("яя",A$3:A50,1)),"1.","")+1,COUNT(A$3:A50)+1)</f>
        <v>33</v>
      </c>
      <c r="B51" s="3" t="s">
        <v>49</v>
      </c>
      <c r="C51">
        <f>IFERROR(MATCH("1."&amp;SUBSTITUTE(A51,"1.","")+1,A52:A$238,0)-1,MATCH(9^9,A52:A$238,1))</f>
        <v>66</v>
      </c>
      <c r="E51" s="2" t="str">
        <f>IF(COUNTIF(E$4:E50,E50)&lt;VLOOKUP(E50,B$4:C$238,2,0),E50,VLOOKUP("1."&amp;SUBSTITUTE(INDEX(A$4:A$238,MATCH(E50,B$4:B$238,0)),"1.","")+1,A$4:B$238,2,0))</f>
        <v>Заказ покупателя СОК00004132 от 15.05.2014 17:32:44</v>
      </c>
      <c r="F51" s="3" t="str">
        <f t="shared" si="0"/>
        <v>Холодильник Samsung RL 50 RRCSW</v>
      </c>
    </row>
    <row r="52" spans="1:6" x14ac:dyDescent="0.25">
      <c r="A52" t="str">
        <f>IF(LEFTB(B52,16)="Заказ покупателя","1."&amp;SUBSTITUTE(INDEX(A$3:A51,MATCH("яя",A$3:A51,1)),"1.","")+1,COUNT(A$3:A51)+1)</f>
        <v>1.16</v>
      </c>
      <c r="B52" s="2" t="s">
        <v>50</v>
      </c>
      <c r="C52">
        <f>IFERROR(MATCH("1."&amp;SUBSTITUTE(A52,"1.","")+1,A53:A$238,0)-1,MATCH(9^9,A53:A$238,1))</f>
        <v>1</v>
      </c>
      <c r="E52" s="2" t="str">
        <f>IF(COUNTIF(E$4:E51,E51)&lt;VLOOKUP(E51,B$4:C$238,2,0),E51,VLOOKUP("1."&amp;SUBSTITUTE(INDEX(A$4:A$238,MATCH(E51,B$4:B$238,0)),"1.","")+1,A$4:B$238,2,0))</f>
        <v>Заказ покупателя СОК00004132 от 15.05.2014 17:32:44</v>
      </c>
      <c r="F52" s="3" t="str">
        <f t="shared" si="0"/>
        <v>Холодильник Samsung RL 52 TEBSL</v>
      </c>
    </row>
    <row r="53" spans="1:6" x14ac:dyDescent="0.25">
      <c r="A53">
        <f>IF(LEFTB(B53,16)="Заказ покупателя","1."&amp;SUBSTITUTE(INDEX(A$3:A52,MATCH("яя",A$3:A52,1)),"1.","")+1,COUNT(A$3:A52)+1)</f>
        <v>34</v>
      </c>
      <c r="B53" s="3" t="s">
        <v>51</v>
      </c>
      <c r="C53">
        <f>IFERROR(MATCH("1."&amp;SUBSTITUTE(A53,"1.","")+1,A54:A$238,0)-1,MATCH(9^9,A54:A$238,1))</f>
        <v>81</v>
      </c>
      <c r="E53" s="2" t="str">
        <f>IF(COUNTIF(E$4:E52,E52)&lt;VLOOKUP(E52,B$4:C$238,2,0),E52,VLOOKUP("1."&amp;SUBSTITUTE(INDEX(A$4:A$238,MATCH(E52,B$4:B$238,0)),"1.","")+1,A$4:B$238,2,0))</f>
        <v>Заказ покупателя СОК00004132 от 15.05.2014 17:32:44</v>
      </c>
      <c r="F53" s="3" t="str">
        <f t="shared" si="0"/>
        <v>Холодильник Samsung RL 52 TEBVB</v>
      </c>
    </row>
    <row r="54" spans="1:6" x14ac:dyDescent="0.25">
      <c r="A54" t="str">
        <f>IF(LEFTB(B54,16)="Заказ покупателя","1."&amp;SUBSTITUTE(INDEX(A$3:A53,MATCH("яя",A$3:A53,1)),"1.","")+1,COUNT(A$3:A53)+1)</f>
        <v>1.17</v>
      </c>
      <c r="B54" s="2" t="s">
        <v>52</v>
      </c>
      <c r="C54">
        <f>IFERROR(MATCH("1."&amp;SUBSTITUTE(A54,"1.","")+1,A55:A$238,0)-1,MATCH(9^9,A55:A$238,1))</f>
        <v>2</v>
      </c>
      <c r="E54" s="2" t="str">
        <f>IF(COUNTIF(E$4:E53,E53)&lt;VLOOKUP(E53,B$4:C$238,2,0),E53,VLOOKUP("1."&amp;SUBSTITUTE(INDEX(A$4:A$238,MATCH(E53,B$4:B$238,0)),"1.","")+1,A$4:B$238,2,0))</f>
        <v>Заказ покупателя СОК00003983 от 12.05.2014 10:58:30</v>
      </c>
      <c r="F54" s="3" t="str">
        <f t="shared" si="0"/>
        <v>Вытяжка Shindo AVIOR sensor 60 SS/BG 3ETC</v>
      </c>
    </row>
    <row r="55" spans="1:6" x14ac:dyDescent="0.25">
      <c r="A55">
        <f>IF(LEFTB(B55,16)="Заказ покупателя","1."&amp;SUBSTITUTE(INDEX(A$3:A54,MATCH("яя",A$3:A54,1)),"1.","")+1,COUNT(A$3:A54)+1)</f>
        <v>35</v>
      </c>
      <c r="B55" s="3" t="s">
        <v>53</v>
      </c>
      <c r="C55">
        <f>IFERROR(MATCH("1."&amp;SUBSTITUTE(A55,"1.","")+1,A56:A$238,0)-1,MATCH(9^9,A56:A$238,1))</f>
        <v>81</v>
      </c>
      <c r="E55" s="2" t="str">
        <f>IF(COUNTIF(E$4:E54,E54)&lt;VLOOKUP(E54,B$4:C$238,2,0),E54,VLOOKUP("1."&amp;SUBSTITUTE(INDEX(A$4:A$238,MATCH(E54,B$4:B$238,0)),"1.","")+1,A$4:B$238,2,0))</f>
        <v>Заказ покупателя СОК00004107 от 15.05.2014 10:53:14</v>
      </c>
      <c r="F55" s="3" t="str">
        <f t="shared" si="0"/>
        <v>Вытяжка Zanussi ZHT 530 W</v>
      </c>
    </row>
    <row r="56" spans="1:6" x14ac:dyDescent="0.25">
      <c r="A56">
        <f>IF(LEFTB(B56,16)="Заказ покупателя","1."&amp;SUBSTITUTE(INDEX(A$3:A55,MATCH("яя",A$3:A55,1)),"1.","")+1,COUNT(A$3:A55)+1)</f>
        <v>36</v>
      </c>
      <c r="B56" s="3" t="s">
        <v>54</v>
      </c>
      <c r="C56">
        <f>IFERROR(MATCH("1."&amp;SUBSTITUTE(A56,"1.","")+1,A57:A$238,0)-1,MATCH(9^9,A57:A$238,1))</f>
        <v>82</v>
      </c>
      <c r="E56" s="2" t="str">
        <f>IF(COUNTIF(E$4:E55,E55)&lt;VLOOKUP(E55,B$4:C$238,2,0),E55,VLOOKUP("1."&amp;SUBSTITUTE(INDEX(A$4:A$238,MATCH(E55,B$4:B$238,0)),"1.","")+1,A$4:B$238,2,0))</f>
        <v>Заказ покупателя СОК00004054 от 13.05.2014 16:44:23</v>
      </c>
      <c r="F56" s="3" t="str">
        <f t="shared" si="0"/>
        <v>Покупка запчастей</v>
      </c>
    </row>
    <row r="57" spans="1:6" x14ac:dyDescent="0.25">
      <c r="A57" t="str">
        <f>IF(LEFTB(B57,16)="Заказ покупателя","1."&amp;SUBSTITUTE(INDEX(A$3:A56,MATCH("яя",A$3:A56,1)),"1.","")+1,COUNT(A$3:A56)+1)</f>
        <v>1.18</v>
      </c>
      <c r="B57" s="2" t="s">
        <v>55</v>
      </c>
      <c r="C57">
        <f>IFERROR(MATCH("1."&amp;SUBSTITUTE(A57,"1.","")+1,A58:A$238,0)-1,MATCH(9^9,A58:A$238,1))</f>
        <v>1</v>
      </c>
      <c r="E57" s="2" t="str">
        <f>IF(COUNTIF(E$4:E56,E56)&lt;VLOOKUP(E56,B$4:C$238,2,0),E56,VLOOKUP("1."&amp;SUBSTITUTE(INDEX(A$4:A$238,MATCH(E56,B$4:B$238,0)),"1.","")+1,A$4:B$238,2,0))</f>
        <v>Заказ покупателя СОК00004056 от 13.05.2014 17:26:42</v>
      </c>
      <c r="F57" s="3" t="str">
        <f t="shared" si="0"/>
        <v>Покупка запчастей</v>
      </c>
    </row>
    <row r="58" spans="1:6" x14ac:dyDescent="0.25">
      <c r="A58">
        <f>IF(LEFTB(B58,16)="Заказ покупателя","1."&amp;SUBSTITUTE(INDEX(A$3:A57,MATCH("яя",A$3:A57,1)),"1.","")+1,COUNT(A$3:A57)+1)</f>
        <v>37</v>
      </c>
      <c r="B58" s="3" t="s">
        <v>56</v>
      </c>
      <c r="C58">
        <f>IFERROR(MATCH("1."&amp;SUBSTITUTE(A58,"1.","")+1,A59:A$238,0)-1,MATCH(9^9,A59:A$238,1))</f>
        <v>86</v>
      </c>
      <c r="E58" s="2" t="str">
        <f>IF(COUNTIF(E$4:E57,E57)&lt;VLOOKUP(E57,B$4:C$238,2,0),E57,VLOOKUP("1."&amp;SUBSTITUTE(INDEX(A$4:A$238,MATCH(E57,B$4:B$238,0)),"1.","")+1,A$4:B$238,2,0))</f>
        <v>Заказ покупателя СОК00004090 от 14.05.2014 16:06:11</v>
      </c>
      <c r="F58" s="3" t="str">
        <f t="shared" si="0"/>
        <v>Покупка запчастей</v>
      </c>
    </row>
    <row r="59" spans="1:6" x14ac:dyDescent="0.25">
      <c r="A59" t="str">
        <f>IF(LEFTB(B59,16)="Заказ покупателя","1."&amp;SUBSTITUTE(INDEX(A$3:A58,MATCH("яя",A$3:A58,1)),"1.","")+1,COUNT(A$3:A58)+1)</f>
        <v>1.19</v>
      </c>
      <c r="B59" s="2" t="s">
        <v>57</v>
      </c>
      <c r="C59">
        <f>IFERROR(MATCH("1."&amp;SUBSTITUTE(A59,"1.","")+1,A60:A$238,0)-1,MATCH(9^9,A60:A$238,1))</f>
        <v>3</v>
      </c>
      <c r="E59" s="2" t="str">
        <f>IF(COUNTIF(E$4:E58,E58)&lt;VLOOKUP(E58,B$4:C$238,2,0),E58,VLOOKUP("1."&amp;SUBSTITUTE(INDEX(A$4:A$238,MATCH(E58,B$4:B$238,0)),"1.","")+1,A$4:B$238,2,0))</f>
        <v>Заказ покупателя ЛЕК00012946 от 14.05.2014 13:25:05</v>
      </c>
      <c r="F59" s="3" t="str">
        <f t="shared" si="0"/>
        <v>Плита электрическая Beko CSE 66300 GW</v>
      </c>
    </row>
    <row r="60" spans="1:6" x14ac:dyDescent="0.25">
      <c r="A60">
        <f>IF(LEFTB(B60,16)="Заказ покупателя","1."&amp;SUBSTITUTE(INDEX(A$3:A59,MATCH("яя",A$3:A59,1)),"1.","")+1,COUNT(A$3:A59)+1)</f>
        <v>38</v>
      </c>
      <c r="B60" s="3" t="s">
        <v>58</v>
      </c>
      <c r="C60">
        <f>IFERROR(MATCH("1."&amp;SUBSTITUTE(A60,"1.","")+1,A61:A$238,0)-1,MATCH(9^9,A61:A$238,1))</f>
        <v>87</v>
      </c>
      <c r="E60" s="2" t="str">
        <f>IF(COUNTIF(E$4:E59,E59)&lt;VLOOKUP(E59,B$4:C$238,2,0),E59,VLOOKUP("1."&amp;SUBSTITUTE(INDEX(A$4:A$238,MATCH(E59,B$4:B$238,0)),"1.","")+1,A$4:B$238,2,0))</f>
        <v>Заказ покупателя СОК00004064 от 14.05.2014 9:30:58</v>
      </c>
      <c r="F60" s="3" t="str">
        <f t="shared" si="0"/>
        <v>Плита стеклокерамическая Zanussi ZCV 560 NW</v>
      </c>
    </row>
    <row r="61" spans="1:6" x14ac:dyDescent="0.25">
      <c r="A61">
        <f>IF(LEFTB(B61,16)="Заказ покупателя","1."&amp;SUBSTITUTE(INDEX(A$3:A60,MATCH("яя",A$3:A60,1)),"1.","")+1,COUNT(A$3:A60)+1)</f>
        <v>39</v>
      </c>
      <c r="B61" s="3" t="s">
        <v>59</v>
      </c>
      <c r="C61">
        <f>IFERROR(MATCH("1."&amp;SUBSTITUTE(A61,"1.","")+1,A62:A$238,0)-1,MATCH(9^9,A62:A$238,1))</f>
        <v>93</v>
      </c>
      <c r="E61" s="2" t="str">
        <f>IF(COUNTIF(E$4:E60,E60)&lt;VLOOKUP(E60,B$4:C$238,2,0),E60,VLOOKUP("1."&amp;SUBSTITUTE(INDEX(A$4:A$238,MATCH(E60,B$4:B$238,0)),"1.","")+1,A$4:B$238,2,0))</f>
        <v>Заказ покупателя СОК00004108 от 15.05.2014 11:32:24</v>
      </c>
      <c r="F61" s="3" t="str">
        <f t="shared" si="0"/>
        <v>Плита стеклокерамическая Zanussi ZCV 560 NW</v>
      </c>
    </row>
    <row r="62" spans="1:6" x14ac:dyDescent="0.25">
      <c r="A62">
        <f>IF(LEFTB(B62,16)="Заказ покупателя","1."&amp;SUBSTITUTE(INDEX(A$3:A61,MATCH("яя",A$3:A61,1)),"1.","")+1,COUNT(A$3:A61)+1)</f>
        <v>40</v>
      </c>
      <c r="B62" s="3" t="s">
        <v>60</v>
      </c>
      <c r="C62">
        <f>IFERROR(MATCH("1."&amp;SUBSTITUTE(A62,"1.","")+1,A63:A$238,0)-1,MATCH(9^9,A63:A$238,1))</f>
        <v>94</v>
      </c>
      <c r="E62" s="2" t="str">
        <f>IF(COUNTIF(E$4:E61,E61)&lt;VLOOKUP(E61,B$4:C$238,2,0),E61,VLOOKUP("1."&amp;SUBSTITUTE(INDEX(A$4:A$238,MATCH(E61,B$4:B$238,0)),"1.","")+1,A$4:B$238,2,0))</f>
        <v>Заказ покупателя СОК00004108 от 15.05.2014 11:32:24</v>
      </c>
      <c r="F62" s="3" t="str">
        <f t="shared" si="0"/>
        <v>Сварочный аппарат инверторный РЕСАНТА САИ 190 (65/2.)</v>
      </c>
    </row>
    <row r="63" spans="1:6" x14ac:dyDescent="0.25">
      <c r="A63" t="str">
        <f>IF(LEFTB(B63,16)="Заказ покупателя","1."&amp;SUBSTITUTE(INDEX(A$3:A62,MATCH("яя",A$3:A62,1)),"1.","")+1,COUNT(A$3:A62)+1)</f>
        <v>1.20</v>
      </c>
      <c r="B63" s="2" t="s">
        <v>61</v>
      </c>
      <c r="C63">
        <f>IFERROR(MATCH("1."&amp;SUBSTITUTE(A63,"1.","")+1,A64:A$238,0)-1,MATCH(9^9,A64:A$238,1))</f>
        <v>1</v>
      </c>
      <c r="E63" s="2" t="str">
        <f>IF(COUNTIF(E$4:E62,E62)&lt;VLOOKUP(E62,B$4:C$238,2,0),E62,VLOOKUP("1."&amp;SUBSTITUTE(INDEX(A$4:A$238,MATCH(E62,B$4:B$238,0)),"1.","")+1,A$4:B$238,2,0))</f>
        <v>Заказ покупателя СОК00004001 от 12.05.2014 14:49:10</v>
      </c>
      <c r="F63" s="3" t="str">
        <f t="shared" si="0"/>
        <v>Плита стеклокерамическая Beko CSM 67300 GA</v>
      </c>
    </row>
    <row r="64" spans="1:6" x14ac:dyDescent="0.25">
      <c r="A64">
        <f>IF(LEFTB(B64,16)="Заказ покупателя","1."&amp;SUBSTITUTE(INDEX(A$3:A63,MATCH("яя",A$3:A63,1)),"1.","")+1,COUNT(A$3:A63)+1)</f>
        <v>41</v>
      </c>
      <c r="B64" s="3" t="s">
        <v>62</v>
      </c>
      <c r="C64">
        <f>IFERROR(MATCH("1."&amp;SUBSTITUTE(A64,"1.","")+1,A65:A$238,0)-1,MATCH(9^9,A65:A$238,1))</f>
        <v>95</v>
      </c>
      <c r="E64" s="2" t="str">
        <f>IF(COUNTIF(E$4:E63,E63)&lt;VLOOKUP(E63,B$4:C$238,2,0),E63,VLOOKUP("1."&amp;SUBSTITUTE(INDEX(A$4:A$238,MATCH(E63,B$4:B$238,0)),"1.","")+1,A$4:B$238,2,0))</f>
        <v>Заказ покупателя СОК00004001 от 12.05.2014 14:49:10</v>
      </c>
      <c r="F64" s="3" t="str">
        <f t="shared" si="0"/>
        <v>Холодильник Electrolux ENG 2913 AOW</v>
      </c>
    </row>
    <row r="65" spans="1:6" x14ac:dyDescent="0.25">
      <c r="A65" t="str">
        <f>IF(LEFTB(B65,16)="Заказ покупателя","1."&amp;SUBSTITUTE(INDEX(A$3:A64,MATCH("яя",A$3:A64,1)),"1.","")+1,COUNT(A$3:A64)+1)</f>
        <v>1.21</v>
      </c>
      <c r="B65" s="2" t="s">
        <v>63</v>
      </c>
      <c r="C65">
        <f>IFERROR(MATCH("1."&amp;SUBSTITUTE(A65,"1.","")+1,A66:A$238,0)-1,MATCH(9^9,A66:A$238,1))</f>
        <v>1</v>
      </c>
      <c r="E65" s="2" t="str">
        <f>IF(COUNTIF(E$4:E64,E64)&lt;VLOOKUP(E64,B$4:C$238,2,0),E64,VLOOKUP("1."&amp;SUBSTITUTE(INDEX(A$4:A$238,MATCH(E64,B$4:B$238,0)),"1.","")+1,A$4:B$238,2,0))</f>
        <v>Заказ покупателя СОК00004035 от 13.05.2014 15:26:08</v>
      </c>
      <c r="F65" s="3" t="str">
        <f t="shared" si="0"/>
        <v>Газовая панель Bosch PCH 615B90E</v>
      </c>
    </row>
    <row r="66" spans="1:6" x14ac:dyDescent="0.25">
      <c r="A66">
        <f>IF(LEFTB(B66,16)="Заказ покупателя","1."&amp;SUBSTITUTE(INDEX(A$3:A65,MATCH("яя",A$3:A65,1)),"1.","")+1,COUNT(A$3:A65)+1)</f>
        <v>42</v>
      </c>
      <c r="B66" s="3" t="s">
        <v>10</v>
      </c>
      <c r="C66">
        <f>IFERROR(MATCH("1."&amp;SUBSTITUTE(A66,"1.","")+1,A67:A$238,0)-1,MATCH(9^9,A67:A$238,1))</f>
        <v>95</v>
      </c>
      <c r="E66" s="2" t="str">
        <f>IF(COUNTIF(E$4:E65,E65)&lt;VLOOKUP(E65,B$4:C$238,2,0),E65,VLOOKUP("1."&amp;SUBSTITUTE(INDEX(A$4:A$238,MATCH(E65,B$4:B$238,0)),"1.","")+1,A$4:B$238,2,0))</f>
        <v>Заказ покупателя СОК00004035 от 13.05.2014 15:26:08</v>
      </c>
      <c r="F66" s="3" t="str">
        <f t="shared" si="0"/>
        <v>Духовой шкаф Bosch HBG 78S750</v>
      </c>
    </row>
    <row r="67" spans="1:6" x14ac:dyDescent="0.25">
      <c r="A67" t="str">
        <f>IF(LEFTB(B67,16)="Заказ покупателя","1."&amp;SUBSTITUTE(INDEX(A$3:A66,MATCH("яя",A$3:A66,1)),"1.","")+1,COUNT(A$3:A66)+1)</f>
        <v>1.22</v>
      </c>
      <c r="B67" s="2" t="s">
        <v>64</v>
      </c>
      <c r="C67">
        <f>IFERROR(MATCH("1."&amp;SUBSTITUTE(A67,"1.","")+1,A68:A$238,0)-1,MATCH(9^9,A68:A$238,1))</f>
        <v>8</v>
      </c>
      <c r="E67" s="2" t="str">
        <f>IF(COUNTIF(E$4:E66,E66)&lt;VLOOKUP(E66,B$4:C$238,2,0),E66,VLOOKUP("1."&amp;SUBSTITUTE(INDEX(A$4:A$238,MATCH(E66,B$4:B$238,0)),"1.","")+1,A$4:B$238,2,0))</f>
        <v>Заказ покупателя СОК00004035 от 13.05.2014 15:26:08</v>
      </c>
      <c r="F67" s="3" t="str">
        <f t="shared" si="0"/>
        <v>Посудомоечная машина Bosch SMV 69T40 RU</v>
      </c>
    </row>
    <row r="68" spans="1:6" x14ac:dyDescent="0.25">
      <c r="A68">
        <f>IF(LEFTB(B68,16)="Заказ покупателя","1."&amp;SUBSTITUTE(INDEX(A$3:A67,MATCH("яя",A$3:A67,1)),"1.","")+1,COUNT(A$3:A67)+1)</f>
        <v>43</v>
      </c>
      <c r="B68" s="3" t="s">
        <v>65</v>
      </c>
      <c r="C68">
        <f>IFERROR(MATCH("1."&amp;SUBSTITUTE(A68,"1.","")+1,A69:A$238,0)-1,MATCH(9^9,A69:A$238,1))</f>
        <v>96</v>
      </c>
      <c r="E68" s="2" t="str">
        <f>IF(COUNTIF(E$4:E67,E67)&lt;VLOOKUP(E67,B$4:C$238,2,0),E67,VLOOKUP("1."&amp;SUBSTITUTE(INDEX(A$4:A$238,MATCH(E67,B$4:B$238,0)),"1.","")+1,A$4:B$238,2,0))</f>
        <v>Заказ покупателя СОК00004035 от 13.05.2014 15:26:08</v>
      </c>
      <c r="F68" s="3" t="str">
        <f t="shared" si="0"/>
        <v>Посудомоечная машина Zanussi ZDV 14001 FA</v>
      </c>
    </row>
    <row r="69" spans="1:6" x14ac:dyDescent="0.25">
      <c r="A69">
        <f>IF(LEFTB(B69,16)="Заказ покупателя","1."&amp;SUBSTITUTE(INDEX(A$3:A68,MATCH("яя",A$3:A68,1)),"1.","")+1,COUNT(A$3:A68)+1)</f>
        <v>44</v>
      </c>
      <c r="B69" s="3" t="s">
        <v>66</v>
      </c>
      <c r="C69">
        <f>IFERROR(MATCH("1."&amp;SUBSTITUTE(A69,"1.","")+1,A70:A$238,0)-1,MATCH(9^9,A70:A$238,1))</f>
        <v>100</v>
      </c>
      <c r="E69" s="2" t="str">
        <f>IF(COUNTIF(E$4:E68,E68)&lt;VLOOKUP(E68,B$4:C$238,2,0),E68,VLOOKUP("1."&amp;SUBSTITUTE(INDEX(A$4:A$238,MATCH(E68,B$4:B$238,0)),"1.","")+1,A$4:B$238,2,0))</f>
        <v>Заказ покупателя СОК00004035 от 13.05.2014 15:26:08</v>
      </c>
      <c r="F69" s="3" t="str">
        <f t="shared" ref="F69:F132" si="1">VLOOKUP(ROW(F66),A$4:B$238,2,0)</f>
        <v>Холодильник Bosch KIN 86AF30R</v>
      </c>
    </row>
    <row r="70" spans="1:6" x14ac:dyDescent="0.25">
      <c r="A70">
        <f>IF(LEFTB(B70,16)="Заказ покупателя","1."&amp;SUBSTITUTE(INDEX(A$3:A69,MATCH("яя",A$3:A69,1)),"1.","")+1,COUNT(A$3:A69)+1)</f>
        <v>45</v>
      </c>
      <c r="B70" s="3" t="s">
        <v>67</v>
      </c>
      <c r="C70">
        <f>IFERROR(MATCH("1."&amp;SUBSTITUTE(A70,"1.","")+1,A71:A$238,0)-1,MATCH(9^9,A71:A$238,1))</f>
        <v>106</v>
      </c>
      <c r="E70" s="2" t="str">
        <f>IF(COUNTIF(E$4:E69,E69)&lt;VLOOKUP(E69,B$4:C$238,2,0),E69,VLOOKUP("1."&amp;SUBSTITUTE(INDEX(A$4:A$238,MATCH(E69,B$4:B$238,0)),"1.","")+1,A$4:B$238,2,0))</f>
        <v>Заказ покупателя СОК00003964 от 12.05.2014 17:24:55</v>
      </c>
      <c r="F70" s="3" t="str">
        <f t="shared" si="1"/>
        <v>Газовая панель Bosch PCP 616M90E</v>
      </c>
    </row>
    <row r="71" spans="1:6" x14ac:dyDescent="0.25">
      <c r="A71">
        <f>IF(LEFTB(B71,16)="Заказ покупателя","1."&amp;SUBSTITUTE(INDEX(A$3:A70,MATCH("яя",A$3:A70,1)),"1.","")+1,COUNT(A$3:A70)+1)</f>
        <v>46</v>
      </c>
      <c r="B71" s="3" t="s">
        <v>68</v>
      </c>
      <c r="C71">
        <f>IFERROR(MATCH("1."&amp;SUBSTITUTE(A71,"1.","")+1,A72:A$238,0)-1,MATCH(9^9,A72:A$238,1))</f>
        <v>110</v>
      </c>
      <c r="E71" s="2" t="str">
        <f>IF(COUNTIF(E$4:E70,E70)&lt;VLOOKUP(E70,B$4:C$238,2,0),E70,VLOOKUP("1."&amp;SUBSTITUTE(INDEX(A$4:A$238,MATCH(E70,B$4:B$238,0)),"1.","")+1,A$4:B$238,2,0))</f>
        <v>Заказ покупателя СОК00003964 от 12.05.2014 17:24:55</v>
      </c>
      <c r="F71" s="3" t="str">
        <f t="shared" si="1"/>
        <v>Газовая панель Hotpoint-Ariston 7HPC 640 N GH/HA</v>
      </c>
    </row>
    <row r="72" spans="1:6" x14ac:dyDescent="0.25">
      <c r="A72">
        <f>IF(LEFTB(B72,16)="Заказ покупателя","1."&amp;SUBSTITUTE(INDEX(A$3:A71,MATCH("яя",A$3:A71,1)),"1.","")+1,COUNT(A$3:A71)+1)</f>
        <v>47</v>
      </c>
      <c r="B72" s="3" t="s">
        <v>69</v>
      </c>
      <c r="C72">
        <f>IFERROR(MATCH("1."&amp;SUBSTITUTE(A72,"1.","")+1,A73:A$238,0)-1,MATCH(9^9,A73:A$238,1))</f>
        <v>117</v>
      </c>
      <c r="E72" s="2" t="str">
        <f>IF(COUNTIF(E$4:E71,E71)&lt;VLOOKUP(E71,B$4:C$238,2,0),E71,VLOOKUP("1."&amp;SUBSTITUTE(INDEX(A$4:A$238,MATCH(E71,B$4:B$238,0)),"1.","")+1,A$4:B$238,2,0))</f>
        <v>Заказ покупателя СОК00003964 от 12.05.2014 17:24:55</v>
      </c>
      <c r="F72" s="3" t="str">
        <f t="shared" si="1"/>
        <v>Газовая панель Hotpoint-Ariston PC 750 T (AN) R</v>
      </c>
    </row>
    <row r="73" spans="1:6" x14ac:dyDescent="0.25">
      <c r="A73">
        <f>IF(LEFTB(B73,16)="Заказ покупателя","1."&amp;SUBSTITUTE(INDEX(A$3:A72,MATCH("яя",A$3:A72,1)),"1.","")+1,COUNT(A$3:A72)+1)</f>
        <v>48</v>
      </c>
      <c r="B73" s="3" t="s">
        <v>70</v>
      </c>
      <c r="C73">
        <f>IFERROR(MATCH("1."&amp;SUBSTITUTE(A73,"1.","")+1,A74:A$238,0)-1,MATCH(9^9,A74:A$238,1))</f>
        <v>121</v>
      </c>
      <c r="E73" s="2" t="str">
        <f>IF(COUNTIF(E$4:E72,E72)&lt;VLOOKUP(E72,B$4:C$238,2,0),E72,VLOOKUP("1."&amp;SUBSTITUTE(INDEX(A$4:A$238,MATCH(E72,B$4:B$238,0)),"1.","")+1,A$4:B$238,2,0))</f>
        <v>Заказ покупателя СОК00003964 от 12.05.2014 17:24:55</v>
      </c>
      <c r="F73" s="3" t="str">
        <f t="shared" si="1"/>
        <v>Газовая панель Hotpoint-Ariston PC 750 T (OW) R</v>
      </c>
    </row>
    <row r="74" spans="1:6" x14ac:dyDescent="0.25">
      <c r="A74">
        <f>IF(LEFTB(B74,16)="Заказ покупателя","1."&amp;SUBSTITUTE(INDEX(A$3:A73,MATCH("яя",A$3:A73,1)),"1.","")+1,COUNT(A$3:A73)+1)</f>
        <v>49</v>
      </c>
      <c r="B74" s="3" t="s">
        <v>71</v>
      </c>
      <c r="C74">
        <f>IFERROR(MATCH("1."&amp;SUBSTITUTE(A74,"1.","")+1,A75:A$238,0)-1,MATCH(9^9,A75:A$238,1))</f>
        <v>122</v>
      </c>
      <c r="E74" s="2" t="str">
        <f>IF(COUNTIF(E$4:E73,E73)&lt;VLOOKUP(E73,B$4:C$238,2,0),E73,VLOOKUP("1."&amp;SUBSTITUTE(INDEX(A$4:A$238,MATCH(E73,B$4:B$238,0)),"1.","")+1,A$4:B$238,2,0))</f>
        <v>Заказ покупателя СОК00003964 от 12.05.2014 17:24:55</v>
      </c>
      <c r="F74" s="3" t="str">
        <f t="shared" si="1"/>
        <v>Духовой шкаф Hotpoint-Ariston 7OFHR G (OW) RU/HA</v>
      </c>
    </row>
    <row r="75" spans="1:6" x14ac:dyDescent="0.25">
      <c r="A75">
        <f>IF(LEFTB(B75,16)="Заказ покупателя","1."&amp;SUBSTITUTE(INDEX(A$3:A74,MATCH("яя",A$3:A74,1)),"1.","")+1,COUNT(A$3:A74)+1)</f>
        <v>50</v>
      </c>
      <c r="B75" s="3" t="s">
        <v>72</v>
      </c>
      <c r="C75">
        <f>IFERROR(MATCH("1."&amp;SUBSTITUTE(A75,"1.","")+1,A76:A$238,0)-1,MATCH(9^9,A76:A$238,1))</f>
        <v>124</v>
      </c>
      <c r="E75" s="2" t="str">
        <f>IF(COUNTIF(E$4:E74,E74)&lt;VLOOKUP(E74,B$4:C$238,2,0),E74,VLOOKUP("1."&amp;SUBSTITUTE(INDEX(A$4:A$238,MATCH(E74,B$4:B$238,0)),"1.","")+1,A$4:B$238,2,0))</f>
        <v>Заказ покупателя СОК00003964 от 12.05.2014 17:24:55</v>
      </c>
      <c r="F75" s="3" t="str">
        <f t="shared" si="1"/>
        <v>Духовой шкаф Hotpoint-Ariston 7OFK 536J X RU/HA</v>
      </c>
    </row>
    <row r="76" spans="1:6" x14ac:dyDescent="0.25">
      <c r="A76" t="str">
        <f>IF(LEFTB(B76,16)="Заказ покупателя","1."&amp;SUBSTITUTE(INDEX(A$3:A75,MATCH("яя",A$3:A75,1)),"1.","")+1,COUNT(A$3:A75)+1)</f>
        <v>1.23</v>
      </c>
      <c r="B76" s="2" t="s">
        <v>73</v>
      </c>
      <c r="C76">
        <f>IFERROR(MATCH("1."&amp;SUBSTITUTE(A76,"1.","")+1,A77:A$238,0)-1,MATCH(9^9,A77:A$238,1))</f>
        <v>1</v>
      </c>
      <c r="E76" s="2" t="str">
        <f>IF(COUNTIF(E$4:E75,E75)&lt;VLOOKUP(E75,B$4:C$238,2,0),E75,VLOOKUP("1."&amp;SUBSTITUTE(INDEX(A$4:A$238,MATCH(E75,B$4:B$238,0)),"1.","")+1,A$4:B$238,2,0))</f>
        <v>Заказ покупателя СОК00003964 от 12.05.2014 17:24:55</v>
      </c>
      <c r="F76" s="3" t="str">
        <f t="shared" si="1"/>
        <v>Духовой шкаф Hotpoint-Ariston FH 21 (IX)/HA</v>
      </c>
    </row>
    <row r="77" spans="1:6" x14ac:dyDescent="0.25">
      <c r="A77">
        <f>IF(LEFTB(B77,16)="Заказ покупателя","1."&amp;SUBSTITUTE(INDEX(A$3:A76,MATCH("яя",A$3:A76,1)),"1.","")+1,COUNT(A$3:A76)+1)</f>
        <v>51</v>
      </c>
      <c r="B77" s="3" t="s">
        <v>74</v>
      </c>
      <c r="C77">
        <f>IFERROR(MATCH("1."&amp;SUBSTITUTE(A77,"1.","")+1,A78:A$238,0)-1,MATCH(9^9,A78:A$238,1))</f>
        <v>125</v>
      </c>
      <c r="E77" s="2" t="str">
        <f>IF(COUNTIF(E$4:E76,E76)&lt;VLOOKUP(E76,B$4:C$238,2,0),E76,VLOOKUP("1."&amp;SUBSTITUTE(INDEX(A$4:A$238,MATCH(E76,B$4:B$238,0)),"1.","")+1,A$4:B$238,2,0))</f>
        <v>Заказ покупателя СОК00003964 от 12.05.2014 17:24:55</v>
      </c>
      <c r="F77" s="3" t="str">
        <f t="shared" si="1"/>
        <v>Духовой шкаф Hotpoint-Ariston FHS 51 Ix</v>
      </c>
    </row>
    <row r="78" spans="1:6" x14ac:dyDescent="0.25">
      <c r="A78" t="str">
        <f>IF(LEFTB(B78,16)="Заказ покупателя","1."&amp;SUBSTITUTE(INDEX(A$3:A77,MATCH("яя",A$3:A77,1)),"1.","")+1,COUNT(A$3:A77)+1)</f>
        <v>1.24</v>
      </c>
      <c r="B78" s="2" t="s">
        <v>75</v>
      </c>
      <c r="C78">
        <f>IFERROR(MATCH("1."&amp;SUBSTITUTE(A78,"1.","")+1,A79:A$238,0)-1,MATCH(9^9,A79:A$238,1))</f>
        <v>1</v>
      </c>
      <c r="E78" s="2" t="str">
        <f>IF(COUNTIF(E$4:E77,E77)&lt;VLOOKUP(E77,B$4:C$238,2,0),E77,VLOOKUP("1."&amp;SUBSTITUTE(INDEX(A$4:A$238,MATCH(E77,B$4:B$238,0)),"1.","")+1,A$4:B$238,2,0))</f>
        <v>Заказ покупателя СОК00003964 от 12.05.2014 17:24:55</v>
      </c>
      <c r="F78" s="3" t="str">
        <f t="shared" si="1"/>
        <v>Духовой шкаф Hotpoint-Ariston FHS 53 C IX/HA STYLE</v>
      </c>
    </row>
    <row r="79" spans="1:6" x14ac:dyDescent="0.25">
      <c r="A79">
        <f>IF(LEFTB(B79,16)="Заказ покупателя","1."&amp;SUBSTITUTE(INDEX(A$3:A78,MATCH("яя",A$3:A78,1)),"1.","")+1,COUNT(A$3:A78)+1)</f>
        <v>52</v>
      </c>
      <c r="B79" s="3" t="s">
        <v>76</v>
      </c>
      <c r="C79">
        <f>IFERROR(MATCH("1."&amp;SUBSTITUTE(A79,"1.","")+1,A80:A$238,0)-1,MATCH(9^9,A80:A$238,1))</f>
        <v>128</v>
      </c>
      <c r="E79" s="2" t="str">
        <f>IF(COUNTIF(E$4:E78,E78)&lt;VLOOKUP(E78,B$4:C$238,2,0),E78,VLOOKUP("1."&amp;SUBSTITUTE(INDEX(A$4:A$238,MATCH(E78,B$4:B$238,0)),"1.","")+1,A$4:B$238,2,0))</f>
        <v>Заказ покупателя СОК00003964 от 12.05.2014 17:24:55</v>
      </c>
      <c r="F79" s="3" t="str">
        <f t="shared" si="1"/>
        <v>Духовой шкаф Hotpoint-Ariston FT 850.1 (AN)/HA</v>
      </c>
    </row>
    <row r="80" spans="1:6" x14ac:dyDescent="0.25">
      <c r="A80" t="str">
        <f>IF(LEFTB(B80,16)="Заказ покупателя","1."&amp;SUBSTITUTE(INDEX(A$3:A79,MATCH("яя",A$3:A79,1)),"1.","")+1,COUNT(A$3:A79)+1)</f>
        <v>1.25</v>
      </c>
      <c r="B80" s="2" t="s">
        <v>77</v>
      </c>
      <c r="C80">
        <f>IFERROR(MATCH("1."&amp;SUBSTITUTE(A80,"1.","")+1,A81:A$238,0)-1,MATCH(9^9,A81:A$238,1))</f>
        <v>1</v>
      </c>
      <c r="E80" s="2" t="str">
        <f>IF(COUNTIF(E$4:E79,E79)&lt;VLOOKUP(E79,B$4:C$238,2,0),E79,VLOOKUP("1."&amp;SUBSTITUTE(INDEX(A$4:A$238,MATCH(E79,B$4:B$238,0)),"1.","")+1,A$4:B$238,2,0))</f>
        <v>Заказ покупателя СОК00003964 от 12.05.2014 17:24:55</v>
      </c>
      <c r="F80" s="3" t="str">
        <f t="shared" si="1"/>
        <v>Духовой шкаф Hotpoint-Ariston FT 850.1 (OW) /HA</v>
      </c>
    </row>
    <row r="81" spans="1:6" x14ac:dyDescent="0.25">
      <c r="A81">
        <f>IF(LEFTB(B81,16)="Заказ покупателя","1."&amp;SUBSTITUTE(INDEX(A$3:A80,MATCH("яя",A$3:A80,1)),"1.","")+1,COUNT(A$3:A80)+1)</f>
        <v>53</v>
      </c>
      <c r="B81" s="3" t="s">
        <v>78</v>
      </c>
      <c r="C81">
        <f>IFERROR(MATCH("1."&amp;SUBSTITUTE(A81,"1.","")+1,A82:A$238,0)-1,MATCH(9^9,A82:A$238,1))</f>
        <v>130</v>
      </c>
      <c r="E81" s="2" t="str">
        <f>IF(COUNTIF(E$4:E80,E80)&lt;VLOOKUP(E80,B$4:C$238,2,0),E80,VLOOKUP("1."&amp;SUBSTITUTE(INDEX(A$4:A$238,MATCH(E80,B$4:B$238,0)),"1.","")+1,A$4:B$238,2,0))</f>
        <v>Заказ покупателя СОК00003964 от 12.05.2014 17:24:55</v>
      </c>
      <c r="F81" s="3" t="str">
        <f t="shared" si="1"/>
        <v>Комбинированная панель Hotpoint-Ariston PK 741 RQO GH /HA</v>
      </c>
    </row>
    <row r="82" spans="1:6" x14ac:dyDescent="0.25">
      <c r="A82" t="str">
        <f>IF(LEFTB(B82,16)="Заказ покупателя","1."&amp;SUBSTITUTE(INDEX(A$3:A81,MATCH("яя",A$3:A81,1)),"1.","")+1,COUNT(A$3:A81)+1)</f>
        <v>1.26</v>
      </c>
      <c r="B82" s="2" t="s">
        <v>79</v>
      </c>
      <c r="C82">
        <f>IFERROR(MATCH("1."&amp;SUBSTITUTE(A82,"1.","")+1,A83:A$238,0)-1,MATCH(9^9,A83:A$238,1))</f>
        <v>1</v>
      </c>
      <c r="E82" s="2" t="str">
        <f>IF(COUNTIF(E$4:E81,E81)&lt;VLOOKUP(E81,B$4:C$238,2,0),E81,VLOOKUP("1."&amp;SUBSTITUTE(INDEX(A$4:A$238,MATCH(E81,B$4:B$238,0)),"1.","")+1,A$4:B$238,2,0))</f>
        <v>Заказ покупателя СОК00003964 от 12.05.2014 17:24:55</v>
      </c>
      <c r="F82" s="3" t="str">
        <f t="shared" si="1"/>
        <v>Посудомоечная машина Bosch SMV 59T10 RU</v>
      </c>
    </row>
    <row r="83" spans="1:6" x14ac:dyDescent="0.25">
      <c r="A83">
        <f>IF(LEFTB(B83,16)="Заказ покупателя","1."&amp;SUBSTITUTE(INDEX(A$3:A82,MATCH("яя",A$3:A82,1)),"1.","")+1,COUNT(A$3:A82)+1)</f>
        <v>54</v>
      </c>
      <c r="B83" s="3" t="s">
        <v>78</v>
      </c>
      <c r="C83">
        <f>IFERROR(MATCH("1."&amp;SUBSTITUTE(A83,"1.","")+1,A84:A$238,0)-1,MATCH(9^9,A84:A$238,1))</f>
        <v>130</v>
      </c>
      <c r="E83" s="2" t="str">
        <f>IF(COUNTIF(E$4:E82,E82)&lt;VLOOKUP(E82,B$4:C$238,2,0),E82,VLOOKUP("1."&amp;SUBSTITUTE(INDEX(A$4:A$238,MATCH(E82,B$4:B$238,0)),"1.","")+1,A$4:B$238,2,0))</f>
        <v>Заказ покупателя СОК00003964 от 12.05.2014 17:24:55</v>
      </c>
      <c r="F83" s="3" t="str">
        <f t="shared" si="1"/>
        <v>Транспортные услуги: доставка</v>
      </c>
    </row>
    <row r="84" spans="1:6" x14ac:dyDescent="0.25">
      <c r="A84" t="str">
        <f>IF(LEFTB(B84,16)="Заказ покупателя","1."&amp;SUBSTITUTE(INDEX(A$3:A83,MATCH("яя",A$3:A83,1)),"1.","")+1,COUNT(A$3:A83)+1)</f>
        <v>1.27</v>
      </c>
      <c r="B84" s="2" t="s">
        <v>80</v>
      </c>
      <c r="C84">
        <f>IFERROR(MATCH("1."&amp;SUBSTITUTE(A84,"1.","")+1,A85:A$238,0)-1,MATCH(9^9,A85:A$238,1))</f>
        <v>1</v>
      </c>
      <c r="E84" s="2" t="str">
        <f>IF(COUNTIF(E$4:E83,E83)&lt;VLOOKUP(E83,B$4:C$238,2,0),E83,VLOOKUP("1."&amp;SUBSTITUTE(INDEX(A$4:A$238,MATCH(E83,B$4:B$238,0)),"1.","")+1,A$4:B$238,2,0))</f>
        <v>Заказ покупателя СОК00003964 от 12.05.2014 17:24:55</v>
      </c>
      <c r="F84" s="3" t="str">
        <f t="shared" si="1"/>
        <v>Холодильник Bosch KIN 86AF30R</v>
      </c>
    </row>
    <row r="85" spans="1:6" x14ac:dyDescent="0.25">
      <c r="A85">
        <f>IF(LEFTB(B85,16)="Заказ покупателя","1."&amp;SUBSTITUTE(INDEX(A$3:A84,MATCH("яя",A$3:A84,1)),"1.","")+1,COUNT(A$3:A84)+1)</f>
        <v>55</v>
      </c>
      <c r="B85" s="3" t="s">
        <v>78</v>
      </c>
      <c r="C85">
        <f>IFERROR(MATCH("1."&amp;SUBSTITUTE(A85,"1.","")+1,A86:A$238,0)-1,MATCH(9^9,A86:A$238,1))</f>
        <v>135</v>
      </c>
      <c r="E85" s="2" t="str">
        <f>IF(COUNTIF(E$4:E84,E84)&lt;VLOOKUP(E84,B$4:C$238,2,0),E84,VLOOKUP("1."&amp;SUBSTITUTE(INDEX(A$4:A$238,MATCH(E84,B$4:B$238,0)),"1.","")+1,A$4:B$238,2,0))</f>
        <v>Заказ покупателя СОК00004009 от 12.05.2014 19:13:42</v>
      </c>
      <c r="F85" s="3" t="str">
        <f t="shared" si="1"/>
        <v>Газовая панель Gorenje GT 641 UB</v>
      </c>
    </row>
    <row r="86" spans="1:6" x14ac:dyDescent="0.25">
      <c r="A86" t="str">
        <f>IF(LEFTB(B86,16)="Заказ покупателя","1."&amp;SUBSTITUTE(INDEX(A$3:A85,MATCH("яя",A$3:A85,1)),"1.","")+1,COUNT(A$3:A85)+1)</f>
        <v>1.28</v>
      </c>
      <c r="B86" s="2" t="s">
        <v>81</v>
      </c>
      <c r="C86">
        <f>IFERROR(MATCH("1."&amp;SUBSTITUTE(A86,"1.","")+1,A87:A$238,0)-1,MATCH(9^9,A87:A$238,1))</f>
        <v>1</v>
      </c>
      <c r="E86" s="2" t="str">
        <f>IF(COUNTIF(E$4:E85,E85)&lt;VLOOKUP(E85,B$4:C$238,2,0),E85,VLOOKUP("1."&amp;SUBSTITUTE(INDEX(A$4:A$238,MATCH(E85,B$4:B$238,0)),"1.","")+1,A$4:B$238,2,0))</f>
        <v>Заказ покупателя СОК00004009 от 12.05.2014 19:13:42</v>
      </c>
      <c r="F86" s="3" t="str">
        <f t="shared" si="1"/>
        <v>Духовой шкаф Gorenje BO 71 SY2W</v>
      </c>
    </row>
    <row r="87" spans="1:6" x14ac:dyDescent="0.25">
      <c r="A87">
        <f>IF(LEFTB(B87,16)="Заказ покупателя","1."&amp;SUBSTITUTE(INDEX(A$3:A86,MATCH("яя",A$3:A86,1)),"1.","")+1,COUNT(A$3:A86)+1)</f>
        <v>56</v>
      </c>
      <c r="B87" s="3" t="s">
        <v>82</v>
      </c>
      <c r="C87">
        <f>IFERROR(MATCH("1."&amp;SUBSTITUTE(A87,"1.","")+1,A88:A$238,0)-1,MATCH(9^9,A88:A$238,1))</f>
        <v>135</v>
      </c>
      <c r="E87" s="2" t="str">
        <f>IF(COUNTIF(E$4:E86,E86)&lt;VLOOKUP(E86,B$4:C$238,2,0),E86,VLOOKUP("1."&amp;SUBSTITUTE(INDEX(A$4:A$238,MATCH(E86,B$4:B$238,0)),"1.","")+1,A$4:B$238,2,0))</f>
        <v>Заказ покупателя СОК00004009 от 12.05.2014 19:13:42</v>
      </c>
      <c r="F87" s="3" t="str">
        <f t="shared" si="1"/>
        <v>Духовой шкаф Gorenje BO 72 SY2B</v>
      </c>
    </row>
    <row r="88" spans="1:6" x14ac:dyDescent="0.25">
      <c r="A88" t="str">
        <f>IF(LEFTB(B88,16)="Заказ покупателя","1."&amp;SUBSTITUTE(INDEX(A$3:A87,MATCH("яя",A$3:A87,1)),"1.","")+1,COUNT(A$3:A87)+1)</f>
        <v>1.29</v>
      </c>
      <c r="B88" s="2" t="s">
        <v>83</v>
      </c>
      <c r="C88">
        <f>IFERROR(MATCH("1."&amp;SUBSTITUTE(A88,"1.","")+1,A89:A$238,0)-1,MATCH(9^9,A89:A$238,1))</f>
        <v>1</v>
      </c>
      <c r="E88" s="2" t="str">
        <f>IF(COUNTIF(E$4:E87,E87)&lt;VLOOKUP(E87,B$4:C$238,2,0),E87,VLOOKUP("1."&amp;SUBSTITUTE(INDEX(A$4:A$238,MATCH(E87,B$4:B$238,0)),"1.","")+1,A$4:B$238,2,0))</f>
        <v>Заказ покупателя СОК00004009 от 12.05.2014 19:13:42</v>
      </c>
      <c r="F88" s="3" t="str">
        <f t="shared" si="1"/>
        <v>Духовой шкаф Gorenje BO 73 ORAB</v>
      </c>
    </row>
    <row r="89" spans="1:6" x14ac:dyDescent="0.25">
      <c r="A89">
        <f>IF(LEFTB(B89,16)="Заказ покупателя","1."&amp;SUBSTITUTE(INDEX(A$3:A88,MATCH("яя",A$3:A88,1)),"1.","")+1,COUNT(A$3:A88)+1)</f>
        <v>57</v>
      </c>
      <c r="B89" s="3" t="s">
        <v>84</v>
      </c>
      <c r="C89">
        <f>IFERROR(MATCH("1."&amp;SUBSTITUTE(A89,"1.","")+1,A90:A$238,0)-1,MATCH(9^9,A90:A$238,1))</f>
        <v>135</v>
      </c>
      <c r="E89" s="2" t="str">
        <f>IF(COUNTIF(E$4:E88,E88)&lt;VLOOKUP(E88,B$4:C$238,2,0),E88,VLOOKUP("1."&amp;SUBSTITUTE(INDEX(A$4:A$238,MATCH(E88,B$4:B$238,0)),"1.","")+1,A$4:B$238,2,0))</f>
        <v>Заказ покупателя СОК00004009 от 12.05.2014 19:13:42</v>
      </c>
      <c r="F89" s="3" t="str">
        <f t="shared" si="1"/>
        <v>Духовой шкаф Gorenje BO 75 SY2W</v>
      </c>
    </row>
    <row r="90" spans="1:6" x14ac:dyDescent="0.25">
      <c r="A90" t="str">
        <f>IF(LEFTB(B90,16)="Заказ покупателя","1."&amp;SUBSTITUTE(INDEX(A$3:A89,MATCH("яя",A$3:A89,1)),"1.","")+1,COUNT(A$3:A89)+1)</f>
        <v>1.30</v>
      </c>
      <c r="B90" s="2" t="s">
        <v>85</v>
      </c>
      <c r="C90">
        <f>IFERROR(MATCH("1."&amp;SUBSTITUTE(A90,"1.","")+1,A91:A$238,0)-1,MATCH(9^9,A91:A$238,1))</f>
        <v>2</v>
      </c>
      <c r="E90" s="2" t="str">
        <f>IF(COUNTIF(E$4:E89,E89)&lt;VLOOKUP(E89,B$4:C$238,2,0),E89,VLOOKUP("1."&amp;SUBSTITUTE(INDEX(A$4:A$238,MATCH(E89,B$4:B$238,0)),"1.","")+1,A$4:B$238,2,0))</f>
        <v>Заказ покупателя СОК00004009 от 12.05.2014 19:13:42</v>
      </c>
      <c r="F90" s="3" t="str">
        <f t="shared" si="1"/>
        <v>Духовой шкаф Hotpoint-Ariston 7OFHG (WH) RU/HA</v>
      </c>
    </row>
    <row r="91" spans="1:6" x14ac:dyDescent="0.25">
      <c r="A91">
        <f>IF(LEFTB(B91,16)="Заказ покупателя","1."&amp;SUBSTITUTE(INDEX(A$3:A90,MATCH("яя",A$3:A90,1)),"1.","")+1,COUNT(A$3:A90)+1)</f>
        <v>58</v>
      </c>
      <c r="B91" s="3" t="s">
        <v>84</v>
      </c>
      <c r="C91">
        <f>IFERROR(MATCH("1."&amp;SUBSTITUTE(A91,"1.","")+1,A92:A$238,0)-1,MATCH(9^9,A92:A$238,1))</f>
        <v>135</v>
      </c>
      <c r="E91" s="2" t="str">
        <f>IF(COUNTIF(E$4:E90,E90)&lt;VLOOKUP(E90,B$4:C$238,2,0),E90,VLOOKUP("1."&amp;SUBSTITUTE(INDEX(A$4:A$238,MATCH(E90,B$4:B$238,0)),"1.","")+1,A$4:B$238,2,0))</f>
        <v>Заказ покупателя СОК00004009 от 12.05.2014 19:13:42</v>
      </c>
      <c r="F91" s="3" t="str">
        <f t="shared" si="1"/>
        <v>Духовой шкаф Hotpoint-Ariston 7OFHG IX RU/HA</v>
      </c>
    </row>
    <row r="92" spans="1:6" x14ac:dyDescent="0.25">
      <c r="A92">
        <f>IF(LEFTB(B92,16)="Заказ покупателя","1."&amp;SUBSTITUTE(INDEX(A$3:A91,MATCH("яя",A$3:A91,1)),"1.","")+1,COUNT(A$3:A91)+1)</f>
        <v>59</v>
      </c>
      <c r="B92" s="3" t="s">
        <v>86</v>
      </c>
      <c r="C92">
        <f>IFERROR(MATCH("1."&amp;SUBSTITUTE(A92,"1.","")+1,A93:A$238,0)-1,MATCH(9^9,A93:A$238,1))</f>
        <v>138</v>
      </c>
      <c r="E92" s="2" t="str">
        <f>IF(COUNTIF(E$4:E91,E91)&lt;VLOOKUP(E91,B$4:C$238,2,0),E91,VLOOKUP("1."&amp;SUBSTITUTE(INDEX(A$4:A$238,MATCH(E91,B$4:B$238,0)),"1.","")+1,A$4:B$238,2,0))</f>
        <v>Заказ покупателя СОК00004009 от 12.05.2014 19:13:42</v>
      </c>
      <c r="F92" s="3" t="str">
        <f t="shared" si="1"/>
        <v>Духовой шкаф Hotpoint-Ariston 7OFK 637J CX RU/HA</v>
      </c>
    </row>
    <row r="93" spans="1:6" x14ac:dyDescent="0.25">
      <c r="A93" t="str">
        <f>IF(LEFTB(B93,16)="Заказ покупателя","1."&amp;SUBSTITUTE(INDEX(A$3:A92,MATCH("яя",A$3:A92,1)),"1.","")+1,COUNT(A$3:A92)+1)</f>
        <v>1.31</v>
      </c>
      <c r="B93" s="2" t="s">
        <v>87</v>
      </c>
      <c r="C93">
        <f>IFERROR(MATCH("1."&amp;SUBSTITUTE(A93,"1.","")+1,A94:A$238,0)-1,MATCH(9^9,A94:A$238,1))</f>
        <v>2</v>
      </c>
      <c r="E93" s="2" t="str">
        <f>IF(COUNTIF(E$4:E92,E92)&lt;VLOOKUP(E92,B$4:C$238,2,0),E92,VLOOKUP("1."&amp;SUBSTITUTE(INDEX(A$4:A$238,MATCH(E92,B$4:B$238,0)),"1.","")+1,A$4:B$238,2,0))</f>
        <v>Заказ покупателя СОК00004009 от 12.05.2014 19:13:42</v>
      </c>
      <c r="F93" s="3" t="str">
        <f t="shared" si="1"/>
        <v>Духовой шкаф Hotpoint-Ariston 7OFTR 850 (AN) RU/HA</v>
      </c>
    </row>
    <row r="94" spans="1:6" x14ac:dyDescent="0.25">
      <c r="A94">
        <f>IF(LEFTB(B94,16)="Заказ покупателя","1."&amp;SUBSTITUTE(INDEX(A$3:A93,MATCH("яя",A$3:A93,1)),"1.","")+1,COUNT(A$3:A93)+1)</f>
        <v>60</v>
      </c>
      <c r="B94" s="3" t="s">
        <v>88</v>
      </c>
      <c r="C94">
        <f>IFERROR(MATCH("1."&amp;SUBSTITUTE(A94,"1.","")+1,A95:A$238,0)-1,MATCH(9^9,A95:A$238,1))</f>
        <v>139</v>
      </c>
      <c r="E94" s="2" t="str">
        <f>IF(COUNTIF(E$4:E93,E93)&lt;VLOOKUP(E93,B$4:C$238,2,0),E93,VLOOKUP("1."&amp;SUBSTITUTE(INDEX(A$4:A$238,MATCH(E93,B$4:B$238,0)),"1.","")+1,A$4:B$238,2,0))</f>
        <v>Заказ покупателя СОК00004009 от 12.05.2014 19:13:42</v>
      </c>
      <c r="F94" s="3" t="str">
        <f t="shared" si="1"/>
        <v>Духовой шкаф Hotpoint-Ariston 7OFTR 850 (OW) RU/HA</v>
      </c>
    </row>
    <row r="95" spans="1:6" x14ac:dyDescent="0.25">
      <c r="A95">
        <f>IF(LEFTB(B95,16)="Заказ покупателя","1."&amp;SUBSTITUTE(INDEX(A$3:A94,MATCH("яя",A$3:A94,1)),"1.","")+1,COUNT(A$3:A94)+1)</f>
        <v>61</v>
      </c>
      <c r="B95" s="3" t="s">
        <v>89</v>
      </c>
      <c r="C95">
        <f>IFERROR(MATCH("1."&amp;SUBSTITUTE(A95,"1.","")+1,A96:A$238,0)-1,MATCH(9^9,A96:A$238,1))</f>
        <v>143</v>
      </c>
      <c r="E95" s="2" t="str">
        <f>IF(COUNTIF(E$4:E94,E94)&lt;VLOOKUP(E94,B$4:C$238,2,0),E94,VLOOKUP("1."&amp;SUBSTITUTE(INDEX(A$4:A$238,MATCH(E94,B$4:B$238,0)),"1.","")+1,A$4:B$238,2,0))</f>
        <v>Заказ покупателя СОК00004009 от 12.05.2014 19:13:42</v>
      </c>
      <c r="F95" s="3" t="str">
        <f t="shared" si="1"/>
        <v>Кофе-машина Electrolux EBC 54503 OX</v>
      </c>
    </row>
    <row r="96" spans="1:6" x14ac:dyDescent="0.25">
      <c r="A96" t="str">
        <f>IF(LEFTB(B96,16)="Заказ покупателя","1."&amp;SUBSTITUTE(INDEX(A$3:A95,MATCH("яя",A$3:A95,1)),"1.","")+1,COUNT(A$3:A95)+1)</f>
        <v>1.32</v>
      </c>
      <c r="B96" s="2" t="s">
        <v>90</v>
      </c>
      <c r="C96">
        <f>IFERROR(MATCH("1."&amp;SUBSTITUTE(A96,"1.","")+1,A97:A$238,0)-1,MATCH(9^9,A97:A$238,1))</f>
        <v>5</v>
      </c>
      <c r="E96" s="2" t="str">
        <f>IF(COUNTIF(E$4:E95,E95)&lt;VLOOKUP(E95,B$4:C$238,2,0),E95,VLOOKUP("1."&amp;SUBSTITUTE(INDEX(A$4:A$238,MATCH(E95,B$4:B$238,0)),"1.","")+1,A$4:B$238,2,0))</f>
        <v>Заказ покупателя СОК00004009 от 12.05.2014 19:13:42</v>
      </c>
      <c r="F96" s="3" t="str">
        <f t="shared" si="1"/>
        <v>Микроволновая печь Gorenje BM 6250 ORAW</v>
      </c>
    </row>
    <row r="97" spans="1:6" x14ac:dyDescent="0.25">
      <c r="A97">
        <f>IF(LEFTB(B97,16)="Заказ покупателя","1."&amp;SUBSTITUTE(INDEX(A$3:A96,MATCH("яя",A$3:A96,1)),"1.","")+1,COUNT(A$3:A96)+1)</f>
        <v>62</v>
      </c>
      <c r="B97" s="3" t="s">
        <v>91</v>
      </c>
      <c r="C97">
        <f>IFERROR(MATCH("1."&amp;SUBSTITUTE(A97,"1.","")+1,A98:A$238,0)-1,MATCH(9^9,A98:A$238,1))</f>
        <v>141</v>
      </c>
      <c r="E97" s="2" t="str">
        <f>IF(COUNTIF(E$4:E96,E96)&lt;VLOOKUP(E96,B$4:C$238,2,0),E96,VLOOKUP("1."&amp;SUBSTITUTE(INDEX(A$4:A$238,MATCH(E96,B$4:B$238,0)),"1.","")+1,A$4:B$238,2,0))</f>
        <v>Заказ покупателя СОК00004009 от 12.05.2014 19:13:42</v>
      </c>
      <c r="F97" s="3" t="str">
        <f t="shared" si="1"/>
        <v>Стиральная машина AEG L 76285 FL</v>
      </c>
    </row>
    <row r="98" spans="1:6" x14ac:dyDescent="0.25">
      <c r="A98">
        <f>IF(LEFTB(B98,16)="Заказ покупателя","1."&amp;SUBSTITUTE(INDEX(A$3:A97,MATCH("яя",A$3:A97,1)),"1.","")+1,COUNT(A$3:A97)+1)</f>
        <v>63</v>
      </c>
      <c r="B98" s="3" t="s">
        <v>92</v>
      </c>
      <c r="C98">
        <f>IFERROR(MATCH("1."&amp;SUBSTITUTE(A98,"1.","")+1,A99:A$238,0)-1,MATCH(9^9,A99:A$238,1))</f>
        <v>140</v>
      </c>
      <c r="E98" s="2" t="str">
        <f>IF(COUNTIF(E$4:E97,E97)&lt;VLOOKUP(E97,B$4:C$238,2,0),E97,VLOOKUP("1."&amp;SUBSTITUTE(INDEX(A$4:A$238,MATCH(E97,B$4:B$238,0)),"1.","")+1,A$4:B$238,2,0))</f>
        <v>Заказ покупателя СОК00004009 от 12.05.2014 19:13:42</v>
      </c>
      <c r="F98" s="3" t="str">
        <f t="shared" si="1"/>
        <v>Стиральная машина AEG L 98699 FL</v>
      </c>
    </row>
    <row r="99" spans="1:6" x14ac:dyDescent="0.25">
      <c r="A99">
        <f>IF(LEFTB(B99,16)="Заказ покупателя","1."&amp;SUBSTITUTE(INDEX(A$3:A98,MATCH("яя",A$3:A98,1)),"1.","")+1,COUNT(A$3:A98)+1)</f>
        <v>64</v>
      </c>
      <c r="B99" s="3" t="s">
        <v>93</v>
      </c>
      <c r="C99">
        <f>IFERROR(MATCH("1."&amp;SUBSTITUTE(A99,"1.","")+1,A100:A$238,0)-1,MATCH(9^9,A100:A$238,1))</f>
        <v>139</v>
      </c>
      <c r="E99" s="2" t="str">
        <f>IF(COUNTIF(E$4:E98,E98)&lt;VLOOKUP(E98,B$4:C$238,2,0),E98,VLOOKUP("1."&amp;SUBSTITUTE(INDEX(A$4:A$238,MATCH(E98,B$4:B$238,0)),"1.","")+1,A$4:B$238,2,0))</f>
        <v>Заказ покупателя СОК00004009 от 12.05.2014 19:13:42</v>
      </c>
      <c r="F99" s="3" t="str">
        <f t="shared" si="1"/>
        <v>Стиральная машина с сушкой Hotpoint-Ariston CAWD 129 (EU)</v>
      </c>
    </row>
    <row r="100" spans="1:6" x14ac:dyDescent="0.25">
      <c r="A100">
        <f>IF(LEFTB(B100,16)="Заказ покупателя","1."&amp;SUBSTITUTE(INDEX(A$3:A99,MATCH("яя",A$3:A99,1)),"1.","")+1,COUNT(A$3:A99)+1)</f>
        <v>65</v>
      </c>
      <c r="B100" s="3" t="s">
        <v>94</v>
      </c>
      <c r="C100">
        <f>IFERROR(MATCH("1."&amp;SUBSTITUTE(A100,"1.","")+1,A101:A$238,0)-1,MATCH(9^9,A101:A$238,1))</f>
        <v>138</v>
      </c>
      <c r="E100" s="2" t="str">
        <f>IF(COUNTIF(E$4:E99,E99)&lt;VLOOKUP(E99,B$4:C$238,2,0),E99,VLOOKUP("1."&amp;SUBSTITUTE(INDEX(A$4:A$238,MATCH(E99,B$4:B$238,0)),"1.","")+1,A$4:B$238,2,0))</f>
        <v>Заказ покупателя СОК00004009 от 12.05.2014 19:13:42</v>
      </c>
      <c r="F100" s="3" t="str">
        <f t="shared" si="1"/>
        <v>Холодильник Indesit SB 15040</v>
      </c>
    </row>
    <row r="101" spans="1:6" ht="22.5" x14ac:dyDescent="0.25">
      <c r="A101">
        <f>IF(LEFTB(B101,16)="Заказ покупателя","1."&amp;SUBSTITUTE(INDEX(A$3:A100,MATCH("яя",A$3:A100,1)),"1.","")+1,COUNT(A$3:A100)+1)</f>
        <v>66</v>
      </c>
      <c r="B101" s="3" t="s">
        <v>95</v>
      </c>
      <c r="C101">
        <f>IFERROR(MATCH("1."&amp;SUBSTITUTE(A101,"1.","")+1,A102:A$238,0)-1,MATCH(9^9,A102:A$238,1))</f>
        <v>137</v>
      </c>
      <c r="E101" s="2" t="str">
        <f>IF(COUNTIF(E$4:E100,E100)&lt;VLOOKUP(E100,B$4:C$238,2,0),E100,VLOOKUP("1."&amp;SUBSTITUTE(INDEX(A$4:A$238,MATCH(E100,B$4:B$238,0)),"1.","")+1,A$4:B$238,2,0))</f>
        <v>Заказ покупателя НК000063613 от 15.05.2014 12:41:11</v>
      </c>
      <c r="F101" s="3" t="str">
        <f t="shared" si="1"/>
        <v>Насос электрический 220-240volt, 12volt Quick-Fill универсальный INTEX 66622</v>
      </c>
    </row>
    <row r="102" spans="1:6" x14ac:dyDescent="0.25">
      <c r="A102" t="str">
        <f>IF(LEFTB(B102,16)="Заказ покупателя","1."&amp;SUBSTITUTE(INDEX(A$3:A101,MATCH("яя",A$3:A101,1)),"1.","")+1,COUNT(A$3:A101)+1)</f>
        <v>1.33</v>
      </c>
      <c r="B102" s="2" t="s">
        <v>96</v>
      </c>
      <c r="C102">
        <f>IFERROR(MATCH("1."&amp;SUBSTITUTE(A102,"1.","")+1,A103:A$238,0)-1,MATCH(9^9,A103:A$238,1))</f>
        <v>15</v>
      </c>
      <c r="E102" s="2" t="str">
        <f>IF(COUNTIF(E$4:E101,E101)&lt;VLOOKUP(E101,B$4:C$238,2,0),E101,VLOOKUP("1."&amp;SUBSTITUTE(INDEX(A$4:A$238,MATCH(E101,B$4:B$238,0)),"1.","")+1,A$4:B$238,2,0))</f>
        <v>Заказ покупателя НК000062545 от 13.05.2014 13:03:42</v>
      </c>
      <c r="F102" s="3" t="str">
        <f t="shared" si="1"/>
        <v>Timo 8003 Слив - перелив</v>
      </c>
    </row>
    <row r="103" spans="1:6" x14ac:dyDescent="0.25">
      <c r="A103">
        <f>IF(LEFTB(B103,16)="Заказ покупателя","1."&amp;SUBSTITUTE(INDEX(A$3:A102,MATCH("яя",A$3:A102,1)),"1.","")+1,COUNT(A$3:A102)+1)</f>
        <v>67</v>
      </c>
      <c r="B103" s="3" t="s">
        <v>97</v>
      </c>
      <c r="C103">
        <f>IFERROR(MATCH("1."&amp;SUBSTITUTE(A103,"1.","")+1,A104:A$238,0)-1,MATCH(9^9,A104:A$238,1))</f>
        <v>135</v>
      </c>
      <c r="E103" s="2" t="str">
        <f>IF(COUNTIF(E$4:E102,E102)&lt;VLOOKUP(E102,B$4:C$238,2,0),E102,VLOOKUP("1."&amp;SUBSTITUTE(INDEX(A$4:A$238,MATCH(E102,B$4:B$238,0)),"1.","")+1,A$4:B$238,2,0))</f>
        <v>Заказ покупателя СОК00004117 от 15.05.2014 12:32:18</v>
      </c>
      <c r="F103" s="3" t="str">
        <f t="shared" si="1"/>
        <v>Газовая панель Hotpoint-Ariston 7HPC 640 T (AN) R/HA</v>
      </c>
    </row>
    <row r="104" spans="1:6" x14ac:dyDescent="0.25">
      <c r="A104">
        <f>IF(LEFTB(B104,16)="Заказ покупателя","1."&amp;SUBSTITUTE(INDEX(A$3:A103,MATCH("яя",A$3:A103,1)),"1.","")+1,COUNT(A$3:A103)+1)</f>
        <v>68</v>
      </c>
      <c r="B104" s="3" t="s">
        <v>98</v>
      </c>
      <c r="C104">
        <f>IFERROR(MATCH("1."&amp;SUBSTITUTE(A104,"1.","")+1,A105:A$238,0)-1,MATCH(9^9,A105:A$238,1))</f>
        <v>134</v>
      </c>
      <c r="E104" s="2" t="str">
        <f>IF(COUNTIF(E$4:E103,E103)&lt;VLOOKUP(E103,B$4:C$238,2,0),E103,VLOOKUP("1."&amp;SUBSTITUTE(INDEX(A$4:A$238,MATCH(E103,B$4:B$238,0)),"1.","")+1,A$4:B$238,2,0))</f>
        <v>Заказ покупателя СОК00004117 от 15.05.2014 12:32:18</v>
      </c>
      <c r="F104" s="3" t="str">
        <f t="shared" si="1"/>
        <v>Духовой шкаф Electrolux EOB 53311 AX</v>
      </c>
    </row>
    <row r="105" spans="1:6" x14ac:dyDescent="0.25">
      <c r="A105">
        <f>IF(LEFTB(B105,16)="Заказ покупателя","1."&amp;SUBSTITUTE(INDEX(A$3:A104,MATCH("яя",A$3:A104,1)),"1.","")+1,COUNT(A$3:A104)+1)</f>
        <v>69</v>
      </c>
      <c r="B105" s="3" t="s">
        <v>17</v>
      </c>
      <c r="C105">
        <f>IFERROR(MATCH("1."&amp;SUBSTITUTE(A105,"1.","")+1,A106:A$238,0)-1,MATCH(9^9,A106:A$238,1))</f>
        <v>133</v>
      </c>
      <c r="E105" s="2" t="str">
        <f>IF(COUNTIF(E$4:E104,E104)&lt;VLOOKUP(E104,B$4:C$238,2,0),E104,VLOOKUP("1."&amp;SUBSTITUTE(INDEX(A$4:A$238,MATCH(E104,B$4:B$238,0)),"1.","")+1,A$4:B$238,2,0))</f>
        <v>Заказ покупателя СОК00004117 от 15.05.2014 12:32:18</v>
      </c>
      <c r="F105" s="3" t="str">
        <f t="shared" si="1"/>
        <v>Духовой шкаф Electrolux EOB 53410 AX</v>
      </c>
    </row>
    <row r="106" spans="1:6" x14ac:dyDescent="0.25">
      <c r="A106">
        <f>IF(LEFTB(B106,16)="Заказ покупателя","1."&amp;SUBSTITUTE(INDEX(A$3:A105,MATCH("яя",A$3:A105,1)),"1.","")+1,COUNT(A$3:A105)+1)</f>
        <v>70</v>
      </c>
      <c r="B106" s="3" t="s">
        <v>18</v>
      </c>
      <c r="C106">
        <f>IFERROR(MATCH("1."&amp;SUBSTITUTE(A106,"1.","")+1,A107:A$238,0)-1,MATCH(9^9,A107:A$238,1))</f>
        <v>132</v>
      </c>
      <c r="E106" s="2" t="str">
        <f>IF(COUNTIF(E$4:E105,E105)&lt;VLOOKUP(E105,B$4:C$238,2,0),E105,VLOOKUP("1."&amp;SUBSTITUTE(INDEX(A$4:A$238,MATCH(E105,B$4:B$238,0)),"1.","")+1,A$4:B$238,2,0))</f>
        <v>Заказ покупателя СОК00004117 от 15.05.2014 12:32:18</v>
      </c>
      <c r="F106" s="3" t="str">
        <f t="shared" si="1"/>
        <v>Духовой шкаф Hotpoint-Ariston 7OFTR 850 (AN) RU/HA</v>
      </c>
    </row>
    <row r="107" spans="1:6" x14ac:dyDescent="0.25">
      <c r="A107">
        <f>IF(LEFTB(B107,16)="Заказ покупателя","1."&amp;SUBSTITUTE(INDEX(A$3:A106,MATCH("яя",A$3:A106,1)),"1.","")+1,COUNT(A$3:A106)+1)</f>
        <v>71</v>
      </c>
      <c r="B107" s="3" t="s">
        <v>99</v>
      </c>
      <c r="C107">
        <f>IFERROR(MATCH("1."&amp;SUBSTITUTE(A107,"1.","")+1,A108:A$238,0)-1,MATCH(9^9,A108:A$238,1))</f>
        <v>131</v>
      </c>
      <c r="E107" s="2" t="str">
        <f>IF(COUNTIF(E$4:E106,E106)&lt;VLOOKUP(E106,B$4:C$238,2,0),E106,VLOOKUP("1."&amp;SUBSTITUTE(INDEX(A$4:A$238,MATCH(E106,B$4:B$238,0)),"1.","")+1,A$4:B$238,2,0))</f>
        <v>Заказ покупателя СОК00004117 от 15.05.2014 12:32:18</v>
      </c>
      <c r="F107" s="3" t="str">
        <f t="shared" si="1"/>
        <v>Стеклокерамическая панель Bosch PKF 645F17</v>
      </c>
    </row>
    <row r="108" spans="1:6" x14ac:dyDescent="0.25">
      <c r="A108">
        <f>IF(LEFTB(B108,16)="Заказ покупателя","1."&amp;SUBSTITUTE(INDEX(A$3:A107,MATCH("яя",A$3:A107,1)),"1.","")+1,COUNT(A$3:A107)+1)</f>
        <v>72</v>
      </c>
      <c r="B108" s="3" t="s">
        <v>100</v>
      </c>
      <c r="C108">
        <f>IFERROR(MATCH("1."&amp;SUBSTITUTE(A108,"1.","")+1,A109:A$238,0)-1,MATCH(9^9,A109:A$238,1))</f>
        <v>130</v>
      </c>
      <c r="E108" s="2" t="str">
        <f>IF(COUNTIF(E$4:E107,E107)&lt;VLOOKUP(E107,B$4:C$238,2,0),E107,VLOOKUP("1."&amp;SUBSTITUTE(INDEX(A$4:A$238,MATCH(E107,B$4:B$238,0)),"1.","")+1,A$4:B$238,2,0))</f>
        <v>Заказ покупателя ЛЕК00013152 от 15.05.2014 16:11:17</v>
      </c>
      <c r="F108" s="3" t="str">
        <f t="shared" si="1"/>
        <v>Нагревательный мат ELECTROLUX  EEFM 2-150-1,5</v>
      </c>
    </row>
    <row r="109" spans="1:6" x14ac:dyDescent="0.25">
      <c r="A109">
        <f>IF(LEFTB(B109,16)="Заказ покупателя","1."&amp;SUBSTITUTE(INDEX(A$3:A108,MATCH("яя",A$3:A108,1)),"1.","")+1,COUNT(A$3:A108)+1)</f>
        <v>73</v>
      </c>
      <c r="B109" s="3" t="s">
        <v>21</v>
      </c>
      <c r="C109">
        <f>IFERROR(MATCH("1."&amp;SUBSTITUTE(A109,"1.","")+1,A110:A$238,0)-1,MATCH(9^9,A110:A$238,1))</f>
        <v>129</v>
      </c>
      <c r="E109" s="2" t="str">
        <f>IF(COUNTIF(E$4:E108,E108)&lt;VLOOKUP(E108,B$4:C$238,2,0),E108,VLOOKUP("1."&amp;SUBSTITUTE(INDEX(A$4:A$238,MATCH(E108,B$4:B$238,0)),"1.","")+1,A$4:B$238,2,0))</f>
        <v>Заказ покупателя ЛЕК00013152 от 15.05.2014 16:11:17</v>
      </c>
      <c r="F109" s="3" t="str">
        <f t="shared" si="1"/>
        <v>Нагревательный мат ELECTROLUX  EEFM 2-150-6</v>
      </c>
    </row>
    <row r="110" spans="1:6" x14ac:dyDescent="0.25">
      <c r="A110">
        <f>IF(LEFTB(B110,16)="Заказ покупателя","1."&amp;SUBSTITUTE(INDEX(A$3:A109,MATCH("яя",A$3:A109,1)),"1.","")+1,COUNT(A$3:A109)+1)</f>
        <v>74</v>
      </c>
      <c r="B110" s="3" t="s">
        <v>101</v>
      </c>
      <c r="C110">
        <f>IFERROR(MATCH("1."&amp;SUBSTITUTE(A110,"1.","")+1,A111:A$238,0)-1,MATCH(9^9,A111:A$238,1))</f>
        <v>128</v>
      </c>
      <c r="E110" s="2" t="str">
        <f>IF(COUNTIF(E$4:E109,E109)&lt;VLOOKUP(E109,B$4:C$238,2,0),E109,VLOOKUP("1."&amp;SUBSTITUTE(INDEX(A$4:A$238,MATCH(E109,B$4:B$238,0)),"1.","")+1,A$4:B$238,2,0))</f>
        <v>Заказ покупателя СОК00003930 от 14.05.2014 9:58:30</v>
      </c>
      <c r="F110" s="3" t="str">
        <f t="shared" si="1"/>
        <v>Кофемашина Bosch TCA 5309</v>
      </c>
    </row>
    <row r="111" spans="1:6" x14ac:dyDescent="0.25">
      <c r="A111">
        <f>IF(LEFTB(B111,16)="Заказ покупателя","1."&amp;SUBSTITUTE(INDEX(A$3:A110,MATCH("яя",A$3:A110,1)),"1.","")+1,COUNT(A$3:A110)+1)</f>
        <v>75</v>
      </c>
      <c r="B111" s="3" t="s">
        <v>102</v>
      </c>
      <c r="C111">
        <f>IFERROR(MATCH("1."&amp;SUBSTITUTE(A111,"1.","")+1,A112:A$238,0)-1,MATCH(9^9,A112:A$238,1))</f>
        <v>127</v>
      </c>
      <c r="E111" s="2" t="str">
        <f>IF(COUNTIF(E$4:E110,E110)&lt;VLOOKUP(E110,B$4:C$238,2,0),E110,VLOOKUP("1."&amp;SUBSTITUTE(INDEX(A$4:A$238,MATCH(E110,B$4:B$238,0)),"1.","")+1,A$4:B$238,2,0))</f>
        <v>Заказ покупателя СОК00003930 от 14.05.2014 9:58:30</v>
      </c>
      <c r="F111" s="3" t="str">
        <f t="shared" si="1"/>
        <v>Кофемашина Bosch TES 50129RW</v>
      </c>
    </row>
    <row r="112" spans="1:6" x14ac:dyDescent="0.25">
      <c r="A112">
        <f>IF(LEFTB(B112,16)="Заказ покупателя","1."&amp;SUBSTITUTE(INDEX(A$3:A111,MATCH("яя",A$3:A111,1)),"1.","")+1,COUNT(A$3:A111)+1)</f>
        <v>76</v>
      </c>
      <c r="B112" s="3" t="s">
        <v>103</v>
      </c>
      <c r="C112">
        <f>IFERROR(MATCH("1."&amp;SUBSTITUTE(A112,"1.","")+1,A113:A$238,0)-1,MATCH(9^9,A113:A$238,1))</f>
        <v>126</v>
      </c>
      <c r="E112" s="2" t="str">
        <f>IF(COUNTIF(E$4:E111,E111)&lt;VLOOKUP(E111,B$4:C$238,2,0),E111,VLOOKUP("1."&amp;SUBSTITUTE(INDEX(A$4:A$238,MATCH(E111,B$4:B$238,0)),"1.","")+1,A$4:B$238,2,0))</f>
        <v>Заказ покупателя СОК00003930 от 14.05.2014 9:58:30</v>
      </c>
      <c r="F112" s="3" t="str">
        <f t="shared" si="1"/>
        <v>Кофемашина Philips Saeco HD 8760/09</v>
      </c>
    </row>
    <row r="113" spans="1:6" x14ac:dyDescent="0.25">
      <c r="A113">
        <f>IF(LEFTB(B113,16)="Заказ покупателя","1."&amp;SUBSTITUTE(INDEX(A$3:A112,MATCH("яя",A$3:A112,1)),"1.","")+1,COUNT(A$3:A112)+1)</f>
        <v>77</v>
      </c>
      <c r="B113" s="3" t="s">
        <v>22</v>
      </c>
      <c r="C113">
        <f>IFERROR(MATCH("1."&amp;SUBSTITUTE(A113,"1.","")+1,A114:A$238,0)-1,MATCH(9^9,A114:A$238,1))</f>
        <v>125</v>
      </c>
      <c r="E113" s="2" t="str">
        <f>IF(COUNTIF(E$4:E112,E112)&lt;VLOOKUP(E112,B$4:C$238,2,0),E112,VLOOKUP("1."&amp;SUBSTITUTE(INDEX(A$4:A$238,MATCH(E112,B$4:B$238,0)),"1.","")+1,A$4:B$238,2,0))</f>
        <v>Заказ покупателя СОК00003930 от 14.05.2014 9:58:30</v>
      </c>
      <c r="F113" s="3" t="str">
        <f t="shared" si="1"/>
        <v>Микроволновая печь Electrolux EMS 17006 OX</v>
      </c>
    </row>
    <row r="114" spans="1:6" x14ac:dyDescent="0.25">
      <c r="A114">
        <f>IF(LEFTB(B114,16)="Заказ покупателя","1."&amp;SUBSTITUTE(INDEX(A$3:A113,MATCH("яя",A$3:A113,1)),"1.","")+1,COUNT(A$3:A113)+1)</f>
        <v>78</v>
      </c>
      <c r="B114" s="3" t="s">
        <v>104</v>
      </c>
      <c r="C114">
        <f>IFERROR(MATCH("1."&amp;SUBSTITUTE(A114,"1.","")+1,A115:A$238,0)-1,MATCH(9^9,A115:A$238,1))</f>
        <v>124</v>
      </c>
      <c r="E114" s="2" t="str">
        <f>IF(COUNTIF(E$4:E113,E113)&lt;VLOOKUP(E113,B$4:C$238,2,0),E113,VLOOKUP("1."&amp;SUBSTITUTE(INDEX(A$4:A$238,MATCH(E113,B$4:B$238,0)),"1.","")+1,A$4:B$238,2,0))</f>
        <v>Заказ покупателя СОК00003930 от 14.05.2014 9:58:30</v>
      </c>
      <c r="F114" s="3" t="str">
        <f t="shared" si="1"/>
        <v>Пылесос Bosch BSGL5PRO1</v>
      </c>
    </row>
    <row r="115" spans="1:6" x14ac:dyDescent="0.25">
      <c r="A115">
        <f>IF(LEFTB(B115,16)="Заказ покупателя","1."&amp;SUBSTITUTE(INDEX(A$3:A114,MATCH("яя",A$3:A114,1)),"1.","")+1,COUNT(A$3:A114)+1)</f>
        <v>79</v>
      </c>
      <c r="B115" s="3" t="s">
        <v>105</v>
      </c>
      <c r="C115">
        <f>IFERROR(MATCH("1."&amp;SUBSTITUTE(A115,"1.","")+1,A116:A$238,0)-1,MATCH(9^9,A116:A$238,1))</f>
        <v>123</v>
      </c>
      <c r="E115" s="2" t="str">
        <f>IF(COUNTIF(E$4:E114,E114)&lt;VLOOKUP(E114,B$4:C$238,2,0),E114,VLOOKUP("1."&amp;SUBSTITUTE(INDEX(A$4:A$238,MATCH(E114,B$4:B$238,0)),"1.","")+1,A$4:B$238,2,0))</f>
        <v>Заказ покупателя СОК00003930 от 14.05.2014 9:58:30</v>
      </c>
      <c r="F115" s="3" t="str">
        <f t="shared" si="1"/>
        <v>Холодильник Samsung RL 57 TTE2C</v>
      </c>
    </row>
    <row r="116" spans="1:6" x14ac:dyDescent="0.25">
      <c r="A116">
        <f>IF(LEFTB(B116,16)="Заказ покупателя","1."&amp;SUBSTITUTE(INDEX(A$3:A115,MATCH("яя",A$3:A115,1)),"1.","")+1,COUNT(A$3:A115)+1)</f>
        <v>80</v>
      </c>
      <c r="B116" s="3" t="s">
        <v>106</v>
      </c>
      <c r="C116">
        <f>IFERROR(MATCH("1."&amp;SUBSTITUTE(A116,"1.","")+1,A117:A$238,0)-1,MATCH(9^9,A117:A$238,1))</f>
        <v>122</v>
      </c>
      <c r="E116" s="2" t="str">
        <f>IF(COUNTIF(E$4:E115,E115)&lt;VLOOKUP(E115,B$4:C$238,2,0),E115,VLOOKUP("1."&amp;SUBSTITUTE(INDEX(A$4:A$238,MATCH(E115,B$4:B$238,0)),"1.","")+1,A$4:B$238,2,0))</f>
        <v>Заказ покупателя СОК00004095 от 14.05.2014 16:59:31</v>
      </c>
      <c r="F116" s="3" t="str">
        <f t="shared" si="1"/>
        <v>Доставка документов</v>
      </c>
    </row>
    <row r="117" spans="1:6" x14ac:dyDescent="0.25">
      <c r="A117">
        <f>IF(LEFTB(B117,16)="Заказ покупателя","1."&amp;SUBSTITUTE(INDEX(A$3:A116,MATCH("яя",A$3:A116,1)),"1.","")+1,COUNT(A$3:A116)+1)</f>
        <v>81</v>
      </c>
      <c r="B117" s="3" t="s">
        <v>95</v>
      </c>
      <c r="C117">
        <f>IFERROR(MATCH("1."&amp;SUBSTITUTE(A117,"1.","")+1,A118:A$238,0)-1,MATCH(9^9,A118:A$238,1))</f>
        <v>121</v>
      </c>
      <c r="E117" s="2" t="str">
        <f>IF(COUNTIF(E$4:E116,E116)&lt;VLOOKUP(E116,B$4:C$238,2,0),E116,VLOOKUP("1."&amp;SUBSTITUTE(INDEX(A$4:A$238,MATCH(E116,B$4:B$238,0)),"1.","")+1,A$4:B$238,2,0))</f>
        <v>Заказ покупателя СОК00003864 от 15.05.2014 0:00:00</v>
      </c>
      <c r="F117" s="3" t="str">
        <f t="shared" si="1"/>
        <v>Кондиционер Ballu BSW/in-18HN1 (внутр.)</v>
      </c>
    </row>
    <row r="118" spans="1:6" x14ac:dyDescent="0.25">
      <c r="A118" t="str">
        <f>IF(LEFTB(B118,16)="Заказ покупателя","1."&amp;SUBSTITUTE(INDEX(A$3:A117,MATCH("яя",A$3:A117,1)),"1.","")+1,COUNT(A$3:A117)+1)</f>
        <v>1.34</v>
      </c>
      <c r="B118" s="2" t="s">
        <v>107</v>
      </c>
      <c r="C118">
        <f>IFERROR(MATCH("1."&amp;SUBSTITUTE(A118,"1.","")+1,A119:A$238,0)-1,MATCH(9^9,A119:A$238,1))</f>
        <v>16</v>
      </c>
      <c r="E118" s="2" t="str">
        <f>IF(COUNTIF(E$4:E117,E117)&lt;VLOOKUP(E117,B$4:C$238,2,0),E117,VLOOKUP("1."&amp;SUBSTITUTE(INDEX(A$4:A$238,MATCH(E117,B$4:B$238,0)),"1.","")+1,A$4:B$238,2,0))</f>
        <v>Заказ покупателя СОК00003864 от 15.05.2014 0:00:00</v>
      </c>
      <c r="F118" s="3" t="str">
        <f t="shared" si="1"/>
        <v>Кондиционер Ballu BSW/out-18HN1 (внешн.)</v>
      </c>
    </row>
    <row r="119" spans="1:6" x14ac:dyDescent="0.25">
      <c r="A119">
        <f>IF(LEFTB(B119,16)="Заказ покупателя","1."&amp;SUBSTITUTE(INDEX(A$3:A118,MATCH("яя",A$3:A118,1)),"1.","")+1,COUNT(A$3:A118)+1)</f>
        <v>82</v>
      </c>
      <c r="B119" s="3" t="s">
        <v>108</v>
      </c>
      <c r="C119">
        <f>IFERROR(MATCH("1."&amp;SUBSTITUTE(A119,"1.","")+1,A120:A$238,0)-1,MATCH(9^9,A120:A$238,1))</f>
        <v>119</v>
      </c>
      <c r="E119" s="2" t="str">
        <f>IF(COUNTIF(E$4:E118,E118)&lt;VLOOKUP(E118,B$4:C$238,2,0),E118,VLOOKUP("1."&amp;SUBSTITUTE(INDEX(A$4:A$238,MATCH(E118,B$4:B$238,0)),"1.","")+1,A$4:B$238,2,0))</f>
        <v>Заказ покупателя СОК00004089 от 14.05.2014 16:00:18</v>
      </c>
      <c r="F119" s="3" t="str">
        <f t="shared" si="1"/>
        <v>Доставка товара</v>
      </c>
    </row>
    <row r="120" spans="1:6" x14ac:dyDescent="0.25">
      <c r="A120">
        <f>IF(LEFTB(B120,16)="Заказ покупателя","1."&amp;SUBSTITUTE(INDEX(A$3:A119,MATCH("яя",A$3:A119,1)),"1.","")+1,COUNT(A$3:A119)+1)</f>
        <v>83</v>
      </c>
      <c r="B120" s="3" t="s">
        <v>109</v>
      </c>
      <c r="C120">
        <f>IFERROR(MATCH("1."&amp;SUBSTITUTE(A120,"1.","")+1,A121:A$238,0)-1,MATCH(9^9,A121:A$238,1))</f>
        <v>118</v>
      </c>
      <c r="E120" s="2" t="str">
        <f>IF(COUNTIF(E$4:E119,E119)&lt;VLOOKUP(E119,B$4:C$238,2,0),E119,VLOOKUP("1."&amp;SUBSTITUTE(INDEX(A$4:A$238,MATCH(E119,B$4:B$238,0)),"1.","")+1,A$4:B$238,2,0))</f>
        <v>Заказ покупателя СОК00004011 от 12.05.2014 17:08:52</v>
      </c>
      <c r="F120" s="3" t="str">
        <f t="shared" si="1"/>
        <v>Коляска QuickSmart ETS (Grey/Black)</v>
      </c>
    </row>
    <row r="121" spans="1:6" x14ac:dyDescent="0.25">
      <c r="A121">
        <f>IF(LEFTB(B121,16)="Заказ покупателя","1."&amp;SUBSTITUTE(INDEX(A$3:A120,MATCH("яя",A$3:A120,1)),"1.","")+1,COUNT(A$3:A120)+1)</f>
        <v>84</v>
      </c>
      <c r="B121" s="3" t="s">
        <v>110</v>
      </c>
      <c r="C121">
        <f>IFERROR(MATCH("1."&amp;SUBSTITUTE(A121,"1.","")+1,A122:A$238,0)-1,MATCH(9^9,A122:A$238,1))</f>
        <v>117</v>
      </c>
      <c r="E121" s="2" t="str">
        <f>IF(COUNTIF(E$4:E120,E120)&lt;VLOOKUP(E120,B$4:C$238,2,0),E120,VLOOKUP("1."&amp;SUBSTITUTE(INDEX(A$4:A$238,MATCH(E120,B$4:B$238,0)),"1.","")+1,A$4:B$238,2,0))</f>
        <v>Заказ покупателя СОК00004011 от 12.05.2014 17:08:52</v>
      </c>
      <c r="F121" s="3" t="str">
        <f t="shared" si="1"/>
        <v>Электромобиль Jetem 2-х моторный Boxter KL-106, 12В (красный)</v>
      </c>
    </row>
    <row r="122" spans="1:6" x14ac:dyDescent="0.25">
      <c r="A122">
        <f>IF(LEFTB(B122,16)="Заказ покупателя","1."&amp;SUBSTITUTE(INDEX(A$3:A121,MATCH("яя",A$3:A121,1)),"1.","")+1,COUNT(A$3:A121)+1)</f>
        <v>85</v>
      </c>
      <c r="B122" s="3" t="s">
        <v>111</v>
      </c>
      <c r="C122">
        <f>IFERROR(MATCH("1."&amp;SUBSTITUTE(A122,"1.","")+1,A123:A$238,0)-1,MATCH(9^9,A123:A$238,1))</f>
        <v>116</v>
      </c>
      <c r="E122" s="2" t="str">
        <f>IF(COUNTIF(E$4:E121,E121)&lt;VLOOKUP(E121,B$4:C$238,2,0),E121,VLOOKUP("1."&amp;SUBSTITUTE(INDEX(A$4:A$238,MATCH(E121,B$4:B$238,0)),"1.","")+1,A$4:B$238,2,0))</f>
        <v>Заказ покупателя СОК00003997 от 12.05.2014 18:07:19</v>
      </c>
      <c r="F122" s="3" t="str">
        <f t="shared" si="1"/>
        <v>Духовой шкаф AEG BS 7314421 M</v>
      </c>
    </row>
    <row r="123" spans="1:6" x14ac:dyDescent="0.25">
      <c r="A123">
        <f>IF(LEFTB(B123,16)="Заказ покупателя","1."&amp;SUBSTITUTE(INDEX(A$3:A122,MATCH("яя",A$3:A122,1)),"1.","")+1,COUNT(A$3:A122)+1)</f>
        <v>86</v>
      </c>
      <c r="B123" s="3" t="s">
        <v>112</v>
      </c>
      <c r="C123">
        <f>IFERROR(MATCH("1."&amp;SUBSTITUTE(A123,"1.","")+1,A124:A$238,0)-1,MATCH(9^9,A124:A$238,1))</f>
        <v>115</v>
      </c>
      <c r="E123" s="2" t="str">
        <f>IF(COUNTIF(E$4:E122,E122)&lt;VLOOKUP(E122,B$4:C$238,2,0),E122,VLOOKUP("1."&amp;SUBSTITUTE(INDEX(A$4:A$238,MATCH(E122,B$4:B$238,0)),"1.","")+1,A$4:B$238,2,0))</f>
        <v>Заказ покупателя СОК00003997 от 12.05.2014 18:07:19</v>
      </c>
      <c r="F123" s="3" t="str">
        <f t="shared" si="1"/>
        <v>Микроволновая печь AEG MC 1763 EM</v>
      </c>
    </row>
    <row r="124" spans="1:6" x14ac:dyDescent="0.25">
      <c r="A124">
        <f>IF(LEFTB(B124,16)="Заказ покупателя","1."&amp;SUBSTITUTE(INDEX(A$3:A123,MATCH("яя",A$3:A123,1)),"1.","")+1,COUNT(A$3:A123)+1)</f>
        <v>87</v>
      </c>
      <c r="B124" s="3" t="s">
        <v>113</v>
      </c>
      <c r="C124">
        <f>IFERROR(MATCH("1."&amp;SUBSTITUTE(A124,"1.","")+1,A125:A$238,0)-1,MATCH(9^9,A125:A$238,1))</f>
        <v>114</v>
      </c>
      <c r="E124" s="2" t="str">
        <f>IF(COUNTIF(E$4:E123,E123)&lt;VLOOKUP(E123,B$4:C$238,2,0),E123,VLOOKUP("1."&amp;SUBSTITUTE(INDEX(A$4:A$238,MATCH(E123,B$4:B$238,0)),"1.","")+1,A$4:B$238,2,0))</f>
        <v>Заказ покупателя СОК00003997 от 12.05.2014 18:07:19</v>
      </c>
      <c r="F124" s="3" t="str">
        <f t="shared" si="1"/>
        <v>Посудомоечная машина NEFF S51T65X5</v>
      </c>
    </row>
    <row r="125" spans="1:6" x14ac:dyDescent="0.25">
      <c r="A125">
        <f>IF(LEFTB(B125,16)="Заказ покупателя","1."&amp;SUBSTITUTE(INDEX(A$3:A124,MATCH("яя",A$3:A124,1)),"1.","")+1,COUNT(A$3:A124)+1)</f>
        <v>88</v>
      </c>
      <c r="B125" s="3" t="s">
        <v>114</v>
      </c>
      <c r="C125">
        <f>IFERROR(MATCH("1."&amp;SUBSTITUTE(A125,"1.","")+1,A126:A$238,0)-1,MATCH(9^9,A126:A$238,1))</f>
        <v>113</v>
      </c>
      <c r="E125" s="2" t="str">
        <f>IF(COUNTIF(E$4:E124,E124)&lt;VLOOKUP(E124,B$4:C$238,2,0),E124,VLOOKUP("1."&amp;SUBSTITUTE(INDEX(A$4:A$238,MATCH(E124,B$4:B$238,0)),"1.","")+1,A$4:B$238,2,0))</f>
        <v>Заказ покупателя СОК00003997 от 12.05.2014 18:07:19</v>
      </c>
      <c r="F125" s="3" t="str">
        <f t="shared" si="1"/>
        <v>Стиральная машина AEG L 98699 FL</v>
      </c>
    </row>
    <row r="126" spans="1:6" x14ac:dyDescent="0.25">
      <c r="A126">
        <f>IF(LEFTB(B126,16)="Заказ покупателя","1."&amp;SUBSTITUTE(INDEX(A$3:A125,MATCH("яя",A$3:A125,1)),"1.","")+1,COUNT(A$3:A125)+1)</f>
        <v>89</v>
      </c>
      <c r="B126" s="3" t="s">
        <v>115</v>
      </c>
      <c r="C126">
        <f>IFERROR(MATCH("1."&amp;SUBSTITUTE(A126,"1.","")+1,A127:A$238,0)-1,MATCH(9^9,A127:A$238,1))</f>
        <v>112</v>
      </c>
      <c r="E126" s="2" t="str">
        <f>IF(COUNTIF(E$4:E125,E125)&lt;VLOOKUP(E125,B$4:C$238,2,0),E125,VLOOKUP("1."&amp;SUBSTITUTE(INDEX(A$4:A$238,MATCH(E125,B$4:B$238,0)),"1.","")+1,A$4:B$238,2,0))</f>
        <v>Заказ покупателя СОК00003916 от 12.05.2014 0:00:00</v>
      </c>
      <c r="F126" s="3" t="str">
        <f t="shared" si="1"/>
        <v>Духовой шкаф Bosch HBG 33B520</v>
      </c>
    </row>
    <row r="127" spans="1:6" x14ac:dyDescent="0.25">
      <c r="A127">
        <f>IF(LEFTB(B127,16)="Заказ покупателя","1."&amp;SUBSTITUTE(INDEX(A$3:A126,MATCH("яя",A$3:A126,1)),"1.","")+1,COUNT(A$3:A126)+1)</f>
        <v>90</v>
      </c>
      <c r="B127" s="3" t="s">
        <v>116</v>
      </c>
      <c r="C127">
        <f>IFERROR(MATCH("1."&amp;SUBSTITUTE(A127,"1.","")+1,A128:A$238,0)-1,MATCH(9^9,A128:A$238,1))</f>
        <v>111</v>
      </c>
      <c r="E127" s="2" t="str">
        <f>IF(COUNTIF(E$4:E126,E126)&lt;VLOOKUP(E126,B$4:C$238,2,0),E126,VLOOKUP("1."&amp;SUBSTITUTE(INDEX(A$4:A$238,MATCH(E126,B$4:B$238,0)),"1.","")+1,A$4:B$238,2,0))</f>
        <v>Заказ покупателя СОК00003916 от 12.05.2014 0:00:00</v>
      </c>
      <c r="F127" s="3" t="str">
        <f t="shared" si="1"/>
        <v>Духовой шкаф Bosch HBG 43T460</v>
      </c>
    </row>
    <row r="128" spans="1:6" x14ac:dyDescent="0.25">
      <c r="A128">
        <f>IF(LEFTB(B128,16)="Заказ покупателя","1."&amp;SUBSTITUTE(INDEX(A$3:A127,MATCH("яя",A$3:A127,1)),"1.","")+1,COUNT(A$3:A127)+1)</f>
        <v>91</v>
      </c>
      <c r="B128" s="3" t="s">
        <v>15</v>
      </c>
      <c r="C128">
        <f>IFERROR(MATCH("1."&amp;SUBSTITUTE(A128,"1.","")+1,A129:A$238,0)-1,MATCH(9^9,A129:A$238,1))</f>
        <v>110</v>
      </c>
      <c r="E128" s="2" t="str">
        <f>IF(COUNTIF(E$4:E127,E127)&lt;VLOOKUP(E127,B$4:C$238,2,0),E127,VLOOKUP("1."&amp;SUBSTITUTE(INDEX(A$4:A$238,MATCH(E127,B$4:B$238,0)),"1.","")+1,A$4:B$238,2,0))</f>
        <v>Заказ покупателя СОК00003916 от 12.05.2014 0:00:00</v>
      </c>
      <c r="F128" s="3" t="str">
        <f t="shared" si="1"/>
        <v>Микроволновая печь Bosch HMT 85GL53</v>
      </c>
    </row>
    <row r="129" spans="1:6" x14ac:dyDescent="0.25">
      <c r="A129">
        <f>IF(LEFTB(B129,16)="Заказ покупателя","1."&amp;SUBSTITUTE(INDEX(A$3:A128,MATCH("яя",A$3:A128,1)),"1.","")+1,COUNT(A$3:A128)+1)</f>
        <v>92</v>
      </c>
      <c r="B129" s="3" t="s">
        <v>117</v>
      </c>
      <c r="C129">
        <f>IFERROR(MATCH("1."&amp;SUBSTITUTE(A129,"1.","")+1,A130:A$238,0)-1,MATCH(9^9,A130:A$238,1))</f>
        <v>109</v>
      </c>
      <c r="E129" s="2" t="str">
        <f>IF(COUNTIF(E$4:E128,E128)&lt;VLOOKUP(E128,B$4:C$238,2,0),E128,VLOOKUP("1."&amp;SUBSTITUTE(INDEX(A$4:A$238,MATCH(E128,B$4:B$238,0)),"1.","")+1,A$4:B$238,2,0))</f>
        <v>Заказ покупателя СОК00003916 от 12.05.2014 0:00:00</v>
      </c>
      <c r="F129" s="3" t="str">
        <f t="shared" si="1"/>
        <v>Микроволновая печь Bosch HMT 85ML63</v>
      </c>
    </row>
    <row r="130" spans="1:6" x14ac:dyDescent="0.25">
      <c r="A130">
        <f>IF(LEFTB(B130,16)="Заказ покупателя","1."&amp;SUBSTITUTE(INDEX(A$3:A129,MATCH("яя",A$3:A129,1)),"1.","")+1,COUNT(A$3:A129)+1)</f>
        <v>93</v>
      </c>
      <c r="B130" s="3" t="s">
        <v>118</v>
      </c>
      <c r="C130">
        <f>IFERROR(MATCH("1."&amp;SUBSTITUTE(A130,"1.","")+1,A131:A$238,0)-1,MATCH(9^9,A131:A$238,1))</f>
        <v>108</v>
      </c>
      <c r="E130" s="2" t="str">
        <f>IF(COUNTIF(E$4:E129,E129)&lt;VLOOKUP(E129,B$4:C$238,2,0),E129,VLOOKUP("1."&amp;SUBSTITUTE(INDEX(A$4:A$238,MATCH(E129,B$4:B$238,0)),"1.","")+1,A$4:B$238,2,0))</f>
        <v>Заказ покупателя СОК00003916 от 12.05.2014 0:00:00</v>
      </c>
      <c r="F130" s="3" t="str">
        <f t="shared" si="1"/>
        <v>Стеклокерамическая панель Bosch PIE 611B18E</v>
      </c>
    </row>
    <row r="131" spans="1:6" x14ac:dyDescent="0.25">
      <c r="A131">
        <f>IF(LEFTB(B131,16)="Заказ покупателя","1."&amp;SUBSTITUTE(INDEX(A$3:A130,MATCH("яя",A$3:A130,1)),"1.","")+1,COUNT(A$3:A130)+1)</f>
        <v>94</v>
      </c>
      <c r="B131" s="3" t="s">
        <v>119</v>
      </c>
      <c r="C131">
        <f>IFERROR(MATCH("1."&amp;SUBSTITUTE(A131,"1.","")+1,A132:A$238,0)-1,MATCH(9^9,A132:A$238,1))</f>
        <v>107</v>
      </c>
      <c r="E131" s="2" t="str">
        <f>IF(COUNTIF(E$4:E130,E130)&lt;VLOOKUP(E130,B$4:C$238,2,0),E130,VLOOKUP("1."&amp;SUBSTITUTE(INDEX(A$4:A$238,MATCH(E130,B$4:B$238,0)),"1.","")+1,A$4:B$238,2,0))</f>
        <v>Заказ покупателя СОК00003916 от 12.05.2014 0:00:00</v>
      </c>
      <c r="F131" s="3" t="str">
        <f t="shared" si="1"/>
        <v>Стеклокерамическая панель NARDI PVL 4 EHT 34 P</v>
      </c>
    </row>
    <row r="132" spans="1:6" x14ac:dyDescent="0.25">
      <c r="A132">
        <f>IF(LEFTB(B132,16)="Заказ покупателя","1."&amp;SUBSTITUTE(INDEX(A$3:A131,MATCH("яя",A$3:A131,1)),"1.","")+1,COUNT(A$3:A131)+1)</f>
        <v>95</v>
      </c>
      <c r="B132" s="3" t="s">
        <v>120</v>
      </c>
      <c r="C132">
        <f>IFERROR(MATCH("1."&amp;SUBSTITUTE(A132,"1.","")+1,A133:A$238,0)-1,MATCH(9^9,A133:A$238,1))</f>
        <v>106</v>
      </c>
      <c r="E132" s="2" t="str">
        <f>IF(COUNTIF(E$4:E131,E131)&lt;VLOOKUP(E131,B$4:C$238,2,0),E131,VLOOKUP("1."&amp;SUBSTITUTE(INDEX(A$4:A$238,MATCH(E131,B$4:B$238,0)),"1.","")+1,A$4:B$238,2,0))</f>
        <v>Заказ покупателя СОК00004106 от 15.05.2014 10:31:55</v>
      </c>
      <c r="F132" s="3" t="str">
        <f t="shared" si="1"/>
        <v>Духовой шкаф Electrolux EOA 5751 AAX</v>
      </c>
    </row>
    <row r="133" spans="1:6" x14ac:dyDescent="0.25">
      <c r="A133">
        <f>IF(LEFTB(B133,16)="Заказ покупателя","1."&amp;SUBSTITUTE(INDEX(A$3:A132,MATCH("яя",A$3:A132,1)),"1.","")+1,COUNT(A$3:A132)+1)</f>
        <v>96</v>
      </c>
      <c r="B133" s="3" t="s">
        <v>121</v>
      </c>
      <c r="C133">
        <f>IFERROR(MATCH("1."&amp;SUBSTITUTE(A133,"1.","")+1,A134:A$238,0)-1,MATCH(9^9,A134:A$238,1))</f>
        <v>105</v>
      </c>
      <c r="E133" s="2" t="str">
        <f>IF(COUNTIF(E$4:E132,E132)&lt;VLOOKUP(E132,B$4:C$238,2,0),E132,VLOOKUP("1."&amp;SUBSTITUTE(INDEX(A$4:A$238,MATCH(E132,B$4:B$238,0)),"1.","")+1,A$4:B$238,2,0))</f>
        <v>Заказ покупателя СОК00004106 от 15.05.2014 10:31:55</v>
      </c>
      <c r="F133" s="3" t="str">
        <f t="shared" ref="F133:F177" si="2">VLOOKUP(ROW(F130),A$4:B$238,2,0)</f>
        <v>Посудомоечная машина Bosch SMV 69T70 RU</v>
      </c>
    </row>
    <row r="134" spans="1:6" x14ac:dyDescent="0.25">
      <c r="A134">
        <f>IF(LEFTB(B134,16)="Заказ покупателя","1."&amp;SUBSTITUTE(INDEX(A$3:A133,MATCH("яя",A$3:A133,1)),"1.","")+1,COUNT(A$3:A133)+1)</f>
        <v>97</v>
      </c>
      <c r="B134" s="3" t="s">
        <v>122</v>
      </c>
      <c r="C134">
        <f>IFERROR(MATCH("1."&amp;SUBSTITUTE(A134,"1.","")+1,A135:A$238,0)-1,MATCH(9^9,A135:A$238,1))</f>
        <v>104</v>
      </c>
      <c r="E134" s="2" t="str">
        <f>IF(COUNTIF(E$4:E133,E133)&lt;VLOOKUP(E133,B$4:C$238,2,0),E133,VLOOKUP("1."&amp;SUBSTITUTE(INDEX(A$4:A$238,MATCH(E133,B$4:B$238,0)),"1.","")+1,A$4:B$238,2,0))</f>
        <v>Заказ покупателя СОК00004106 от 15.05.2014 10:31:55</v>
      </c>
      <c r="F134" s="3" t="str">
        <f t="shared" si="2"/>
        <v>Стеклокерамическая панель AEG HK 634150 XB</v>
      </c>
    </row>
    <row r="135" spans="1:6" x14ac:dyDescent="0.25">
      <c r="A135" t="str">
        <f>IF(LEFTB(B135,16)="Заказ покупателя","1."&amp;SUBSTITUTE(INDEX(A$3:A134,MATCH("яя",A$3:A134,1)),"1.","")+1,COUNT(A$3:A134)+1)</f>
        <v>1.35</v>
      </c>
      <c r="B135" s="2" t="s">
        <v>123</v>
      </c>
      <c r="C135">
        <f>IFERROR(MATCH("1."&amp;SUBSTITUTE(A135,"1.","")+1,A136:A$238,0)-1,MATCH(9^9,A136:A$238,1))</f>
        <v>1</v>
      </c>
      <c r="E135" s="2" t="str">
        <f>IF(COUNTIF(E$4:E134,E134)&lt;VLOOKUP(E134,B$4:C$238,2,0),E134,VLOOKUP("1."&amp;SUBSTITUTE(INDEX(A$4:A$238,MATCH(E134,B$4:B$238,0)),"1.","")+1,A$4:B$238,2,0))</f>
        <v>Заказ покупателя СОК00004106 от 15.05.2014 10:31:55</v>
      </c>
      <c r="F135" s="3" t="str">
        <f t="shared" si="2"/>
        <v>Стиральная машина Hotpoint-Ariston AWM 129 (EU)</v>
      </c>
    </row>
    <row r="136" spans="1:6" ht="22.5" x14ac:dyDescent="0.25">
      <c r="A136">
        <f>IF(LEFTB(B136,16)="Заказ покупателя","1."&amp;SUBSTITUTE(INDEX(A$3:A135,MATCH("яя",A$3:A135,1)),"1.","")+1,COUNT(A$3:A135)+1)</f>
        <v>98</v>
      </c>
      <c r="B136" s="3" t="s">
        <v>124</v>
      </c>
      <c r="C136">
        <f>IFERROR(MATCH("1."&amp;SUBSTITUTE(A136,"1.","")+1,A137:A$238,0)-1,MATCH(9^9,A137:A$238,1))</f>
        <v>102</v>
      </c>
      <c r="E136" s="2" t="str">
        <f>IF(COUNTIF(E$4:E135,E135)&lt;VLOOKUP(E135,B$4:C$238,2,0),E135,VLOOKUP("1."&amp;SUBSTITUTE(INDEX(A$4:A$238,MATCH(E135,B$4:B$238,0)),"1.","")+1,A$4:B$238,2,0))</f>
        <v>Заказ покупателя СОК00003976 от 12.05.2014 11:41:59</v>
      </c>
      <c r="F136" s="3" t="str">
        <f t="shared" si="2"/>
        <v>Духовой шкаф Electrolux EOB 8751 AOX</v>
      </c>
    </row>
    <row r="137" spans="1:6" x14ac:dyDescent="0.25">
      <c r="A137" t="str">
        <f>IF(LEFTB(B137,16)="Заказ покупателя","1."&amp;SUBSTITUTE(INDEX(A$3:A136,MATCH("яя",A$3:A136,1)),"1.","")+1,COUNT(A$3:A136)+1)</f>
        <v>1.36</v>
      </c>
      <c r="B137" s="2" t="s">
        <v>125</v>
      </c>
      <c r="C137">
        <f>IFERROR(MATCH("1."&amp;SUBSTITUTE(A137,"1.","")+1,A138:A$238,0)-1,MATCH(9^9,A138:A$238,1))</f>
        <v>1</v>
      </c>
      <c r="E137" s="2" t="str">
        <f>IF(COUNTIF(E$4:E136,E136)&lt;VLOOKUP(E136,B$4:C$238,2,0),E136,VLOOKUP("1."&amp;SUBSTITUTE(INDEX(A$4:A$238,MATCH(E136,B$4:B$238,0)),"1.","")+1,A$4:B$238,2,0))</f>
        <v>Заказ покупателя СОК00003976 от 12.05.2014 11:41:59</v>
      </c>
      <c r="F137" s="3" t="str">
        <f t="shared" si="2"/>
        <v>Духовой шкаф Gorenje BO 71 SY2W</v>
      </c>
    </row>
    <row r="138" spans="1:6" x14ac:dyDescent="0.25">
      <c r="A138">
        <f>IF(LEFTB(B138,16)="Заказ покупателя","1."&amp;SUBSTITUTE(INDEX(A$3:A137,MATCH("яя",A$3:A137,1)),"1.","")+1,COUNT(A$3:A137)+1)</f>
        <v>99</v>
      </c>
      <c r="B138" s="3" t="s">
        <v>126</v>
      </c>
      <c r="C138">
        <f>IFERROR(MATCH("1."&amp;SUBSTITUTE(A138,"1.","")+1,A139:A$238,0)-1,MATCH(9^9,A139:A$238,1))</f>
        <v>100</v>
      </c>
      <c r="E138" s="2" t="str">
        <f>IF(COUNTIF(E$4:E137,E137)&lt;VLOOKUP(E137,B$4:C$238,2,0),E137,VLOOKUP("1."&amp;SUBSTITUTE(INDEX(A$4:A$238,MATCH(E137,B$4:B$238,0)),"1.","")+1,A$4:B$238,2,0))</f>
        <v>Заказ покупателя СОК00003976 от 12.05.2014 11:41:59</v>
      </c>
      <c r="F138" s="3" t="str">
        <f t="shared" si="2"/>
        <v>Духовой шкаф Gorenje BO 75 SY2W</v>
      </c>
    </row>
    <row r="139" spans="1:6" x14ac:dyDescent="0.25">
      <c r="A139" t="str">
        <f>IF(LEFTB(B139,16)="Заказ покупателя","1."&amp;SUBSTITUTE(INDEX(A$3:A138,MATCH("яя",A$3:A138,1)),"1.","")+1,COUNT(A$3:A138)+1)</f>
        <v>1.37</v>
      </c>
      <c r="B139" s="2" t="s">
        <v>127</v>
      </c>
      <c r="C139">
        <f>IFERROR(MATCH("1."&amp;SUBSTITUTE(A139,"1.","")+1,A140:A$238,0)-1,MATCH(9^9,A140:A$238,1))</f>
        <v>5</v>
      </c>
      <c r="E139" s="2" t="str">
        <f>IF(COUNTIF(E$4:E138,E138)&lt;VLOOKUP(E138,B$4:C$238,2,0),E138,VLOOKUP("1."&amp;SUBSTITUTE(INDEX(A$4:A$238,MATCH(E138,B$4:B$238,0)),"1.","")+1,A$4:B$238,2,0))</f>
        <v>Заказ покупателя СОК00003976 от 12.05.2014 11:41:59</v>
      </c>
      <c r="F139" s="3" t="str">
        <f t="shared" si="2"/>
        <v>Духовой шкаф Hotpoint-Ariston 7OFHR G (AN) RU/HA</v>
      </c>
    </row>
    <row r="140" spans="1:6" x14ac:dyDescent="0.25">
      <c r="A140">
        <f>IF(LEFTB(B140,16)="Заказ покупателя","1."&amp;SUBSTITUTE(INDEX(A$3:A139,MATCH("яя",A$3:A139,1)),"1.","")+1,COUNT(A$3:A139)+1)</f>
        <v>100</v>
      </c>
      <c r="B140" s="3" t="s">
        <v>128</v>
      </c>
      <c r="C140">
        <f>IFERROR(MATCH("1."&amp;SUBSTITUTE(A140,"1.","")+1,A141:A$238,0)-1,MATCH(9^9,A141:A$238,1))</f>
        <v>98</v>
      </c>
      <c r="E140" s="2" t="str">
        <f>IF(COUNTIF(E$4:E139,E139)&lt;VLOOKUP(E139,B$4:C$238,2,0),E139,VLOOKUP("1."&amp;SUBSTITUTE(INDEX(A$4:A$238,MATCH(E139,B$4:B$238,0)),"1.","")+1,A$4:B$238,2,0))</f>
        <v>Заказ покупателя СОК00003976 от 12.05.2014 11:41:59</v>
      </c>
      <c r="F140" s="3" t="str">
        <f t="shared" si="2"/>
        <v>Духовой шкаф Hotpoint-Ariston 7OFK 837J X RU/HA</v>
      </c>
    </row>
    <row r="141" spans="1:6" x14ac:dyDescent="0.25">
      <c r="A141">
        <f>IF(LEFTB(B141,16)="Заказ покупателя","1."&amp;SUBSTITUTE(INDEX(A$3:A140,MATCH("яя",A$3:A140,1)),"1.","")+1,COUNT(A$3:A140)+1)</f>
        <v>101</v>
      </c>
      <c r="B141" s="3" t="s">
        <v>129</v>
      </c>
      <c r="C141">
        <f>IFERROR(MATCH("1."&amp;SUBSTITUTE(A141,"1.","")+1,A142:A$238,0)-1,MATCH(9^9,A142:A$238,1))</f>
        <v>97</v>
      </c>
      <c r="E141" s="2" t="str">
        <f>IF(COUNTIF(E$4:E140,E140)&lt;VLOOKUP(E140,B$4:C$238,2,0),E140,VLOOKUP("1."&amp;SUBSTITUTE(INDEX(A$4:A$238,MATCH(E140,B$4:B$238,0)),"1.","")+1,A$4:B$238,2,0))</f>
        <v>Заказ покупателя СОК00003976 от 12.05.2014 11:41:59</v>
      </c>
      <c r="F141" s="3" t="str">
        <f t="shared" si="2"/>
        <v>Духовой шкаф Siemens HB 23GB540</v>
      </c>
    </row>
    <row r="142" spans="1:6" x14ac:dyDescent="0.25">
      <c r="A142">
        <f>IF(LEFTB(B142,16)="Заказ покупателя","1."&amp;SUBSTITUTE(INDEX(A$3:A141,MATCH("яя",A$3:A141,1)),"1.","")+1,COUNT(A$3:A141)+1)</f>
        <v>102</v>
      </c>
      <c r="B142" s="3" t="s">
        <v>130</v>
      </c>
      <c r="C142">
        <f>IFERROR(MATCH("1."&amp;SUBSTITUTE(A142,"1.","")+1,A143:A$238,0)-1,MATCH(9^9,A143:A$238,1))</f>
        <v>96</v>
      </c>
      <c r="E142" s="2" t="str">
        <f>IF(COUNTIF(E$4:E141,E141)&lt;VLOOKUP(E141,B$4:C$238,2,0),E141,VLOOKUP("1."&amp;SUBSTITUTE(INDEX(A$4:A$238,MATCH(E141,B$4:B$238,0)),"1.","")+1,A$4:B$238,2,0))</f>
        <v>Заказ покупателя СОК00003976 от 12.05.2014 11:41:59</v>
      </c>
      <c r="F142" s="3" t="str">
        <f t="shared" si="2"/>
        <v>Транспортные услуги: доставка</v>
      </c>
    </row>
    <row r="143" spans="1:6" x14ac:dyDescent="0.25">
      <c r="A143">
        <f>IF(LEFTB(B143,16)="Заказ покупателя","1."&amp;SUBSTITUTE(INDEX(A$3:A142,MATCH("яя",A$3:A142,1)),"1.","")+1,COUNT(A$3:A142)+1)</f>
        <v>103</v>
      </c>
      <c r="B143" s="3" t="s">
        <v>116</v>
      </c>
      <c r="C143">
        <f>IFERROR(MATCH("1."&amp;SUBSTITUTE(A143,"1.","")+1,A144:A$238,0)-1,MATCH(9^9,A144:A$238,1))</f>
        <v>95</v>
      </c>
      <c r="E143" s="2" t="str">
        <f>IF(COUNTIF(E$4:E142,E142)&lt;VLOOKUP(E142,B$4:C$238,2,0),E142,VLOOKUP("1."&amp;SUBSTITUTE(INDEX(A$4:A$238,MATCH(E142,B$4:B$238,0)),"1.","")+1,A$4:B$238,2,0))</f>
        <v>Заказ покупателя СОК00003980 от 12.05.2014 9:46:09</v>
      </c>
      <c r="F143" s="3" t="str">
        <f t="shared" si="2"/>
        <v>Духовой шкаф Gorenje BO 71 SY2W</v>
      </c>
    </row>
    <row r="144" spans="1:6" x14ac:dyDescent="0.25">
      <c r="A144">
        <f>IF(LEFTB(B144,16)="Заказ покупателя","1."&amp;SUBSTITUTE(INDEX(A$3:A143,MATCH("яя",A$3:A143,1)),"1.","")+1,COUNT(A$3:A143)+1)</f>
        <v>104</v>
      </c>
      <c r="B144" s="3" t="s">
        <v>131</v>
      </c>
      <c r="C144">
        <f>IFERROR(MATCH("1."&amp;SUBSTITUTE(A144,"1.","")+1,A145:A$238,0)-1,MATCH(9^9,A145:A$238,1))</f>
        <v>94</v>
      </c>
      <c r="E144" s="2" t="str">
        <f>IF(COUNTIF(E$4:E143,E143)&lt;VLOOKUP(E143,B$4:C$238,2,0),E143,VLOOKUP("1."&amp;SUBSTITUTE(INDEX(A$4:A$238,MATCH(E143,B$4:B$238,0)),"1.","")+1,A$4:B$238,2,0))</f>
        <v>Заказ покупателя СОК00003980 от 12.05.2014 9:46:09</v>
      </c>
      <c r="F144" s="3" t="str">
        <f t="shared" si="2"/>
        <v>Духовой шкаф Zanussi ZOB 35712 BK</v>
      </c>
    </row>
    <row r="145" spans="1:6" x14ac:dyDescent="0.25">
      <c r="A145" t="str">
        <f>IF(LEFTB(B145,16)="Заказ покупателя","1."&amp;SUBSTITUTE(INDEX(A$3:A144,MATCH("яя",A$3:A144,1)),"1.","")+1,COUNT(A$3:A144)+1)</f>
        <v>1.38</v>
      </c>
      <c r="B145" s="2" t="s">
        <v>132</v>
      </c>
      <c r="C145">
        <f>IFERROR(MATCH("1."&amp;SUBSTITUTE(A145,"1.","")+1,A146:A$238,0)-1,MATCH(9^9,A146:A$238,1))</f>
        <v>2</v>
      </c>
      <c r="E145" s="2" t="str">
        <f>IF(COUNTIF(E$4:E144,E144)&lt;VLOOKUP(E144,B$4:C$238,2,0),E144,VLOOKUP("1."&amp;SUBSTITUTE(INDEX(A$4:A$238,MATCH(E144,B$4:B$238,0)),"1.","")+1,A$4:B$238,2,0))</f>
        <v>Заказ покупателя СОК00003980 от 12.05.2014 9:46:09</v>
      </c>
      <c r="F145" s="3" t="str">
        <f t="shared" si="2"/>
        <v>Микроволновая печь Bosch HMT 85ML23</v>
      </c>
    </row>
    <row r="146" spans="1:6" x14ac:dyDescent="0.25">
      <c r="A146">
        <f>IF(LEFTB(B146,16)="Заказ покупателя","1."&amp;SUBSTITUTE(INDEX(A$3:A145,MATCH("яя",A$3:A145,1)),"1.","")+1,COUNT(A$3:A145)+1)</f>
        <v>105</v>
      </c>
      <c r="B146" s="3" t="s">
        <v>3</v>
      </c>
      <c r="C146">
        <f>IFERROR(MATCH("1."&amp;SUBSTITUTE(A146,"1.","")+1,A147:A$238,0)-1,MATCH(9^9,A147:A$238,1))</f>
        <v>92</v>
      </c>
      <c r="E146" s="2" t="str">
        <f>IF(COUNTIF(E$4:E145,E145)&lt;VLOOKUP(E145,B$4:C$238,2,0),E145,VLOOKUP("1."&amp;SUBSTITUTE(INDEX(A$4:A$238,MATCH(E145,B$4:B$238,0)),"1.","")+1,A$4:B$238,2,0))</f>
        <v>Заказ покупателя СОК00003980 от 12.05.2014 9:46:09</v>
      </c>
      <c r="F146" s="3" t="str">
        <f t="shared" si="2"/>
        <v>Стиральная машина Hotpoint-Ariston AWM 129 (EU)</v>
      </c>
    </row>
    <row r="147" spans="1:6" x14ac:dyDescent="0.25">
      <c r="A147">
        <f>IF(LEFTB(B147,16)="Заказ покупателя","1."&amp;SUBSTITUTE(INDEX(A$3:A146,MATCH("яя",A$3:A146,1)),"1.","")+1,COUNT(A$3:A146)+1)</f>
        <v>106</v>
      </c>
      <c r="B147" s="3" t="s">
        <v>4</v>
      </c>
      <c r="C147">
        <f>IFERROR(MATCH("1."&amp;SUBSTITUTE(A147,"1.","")+1,A148:A$238,0)-1,MATCH(9^9,A148:A$238,1))</f>
        <v>91</v>
      </c>
      <c r="E147" s="2" t="str">
        <f>IF(COUNTIF(E$4:E146,E146)&lt;VLOOKUP(E146,B$4:C$238,2,0),E146,VLOOKUP("1."&amp;SUBSTITUTE(INDEX(A$4:A$238,MATCH(E146,B$4:B$238,0)),"1.","")+1,A$4:B$238,2,0))</f>
        <v>Заказ покупателя СОК00004101 от 15.05.2014 9:35:31</v>
      </c>
      <c r="F147" s="3" t="str">
        <f t="shared" si="2"/>
        <v>Духовой шкаф Hotpoint-Ariston FT 850.1 (OW) /HA</v>
      </c>
    </row>
    <row r="148" spans="1:6" x14ac:dyDescent="0.25">
      <c r="A148" t="str">
        <f>IF(LEFTB(B148,16)="Заказ покупателя","1."&amp;SUBSTITUTE(INDEX(A$3:A147,MATCH("яя",A$3:A147,1)),"1.","")+1,COUNT(A$3:A147)+1)</f>
        <v>1.39</v>
      </c>
      <c r="B148" s="2" t="s">
        <v>133</v>
      </c>
      <c r="C148">
        <f>IFERROR(MATCH("1."&amp;SUBSTITUTE(A148,"1.","")+1,A149:A$238,0)-1,MATCH(9^9,A149:A$238,1))</f>
        <v>6</v>
      </c>
      <c r="E148" s="2" t="str">
        <f>IF(COUNTIF(E$4:E147,E147)&lt;VLOOKUP(E147,B$4:C$238,2,0),E147,VLOOKUP("1."&amp;SUBSTITUTE(INDEX(A$4:A$238,MATCH(E147,B$4:B$238,0)),"1.","")+1,A$4:B$238,2,0))</f>
        <v>Заказ покупателя ЛЕК00012617 от 12.05.2014 14:38:59</v>
      </c>
      <c r="F148" s="3" t="str">
        <f t="shared" si="2"/>
        <v>Духовой шкаф Kaiser EH 6926</v>
      </c>
    </row>
    <row r="149" spans="1:6" x14ac:dyDescent="0.25">
      <c r="A149">
        <f>IF(LEFTB(B149,16)="Заказ покупателя","1."&amp;SUBSTITUTE(INDEX(A$3:A148,MATCH("яя",A$3:A148,1)),"1.","")+1,COUNT(A$3:A148)+1)</f>
        <v>107</v>
      </c>
      <c r="B149" s="3" t="s">
        <v>134</v>
      </c>
      <c r="C149">
        <f>IFERROR(MATCH("1."&amp;SUBSTITUTE(A149,"1.","")+1,A150:A$238,0)-1,MATCH(9^9,A150:A$238,1))</f>
        <v>89</v>
      </c>
      <c r="E149" s="2" t="str">
        <f>IF(COUNTIF(E$4:E148,E148)&lt;VLOOKUP(E148,B$4:C$238,2,0),E148,VLOOKUP("1."&amp;SUBSTITUTE(INDEX(A$4:A$238,MATCH(E148,B$4:B$238,0)),"1.","")+1,A$4:B$238,2,0))</f>
        <v>Заказ покупателя ЛЕК00012617 от 12.05.2014 14:38:59</v>
      </c>
      <c r="F149" s="3" t="str">
        <f t="shared" si="2"/>
        <v>Стеклокерамическая панель Kaiser KCT 6506 FI Ära</v>
      </c>
    </row>
    <row r="150" spans="1:6" x14ac:dyDescent="0.25">
      <c r="A150">
        <f>IF(LEFTB(B150,16)="Заказ покупателя","1."&amp;SUBSTITUTE(INDEX(A$3:A149,MATCH("яя",A$3:A149,1)),"1.","")+1,COUNT(A$3:A149)+1)</f>
        <v>108</v>
      </c>
      <c r="B150" s="3" t="s">
        <v>135</v>
      </c>
      <c r="C150">
        <f>IFERROR(MATCH("1."&amp;SUBSTITUTE(A150,"1.","")+1,A151:A$238,0)-1,MATCH(9^9,A151:A$238,1))</f>
        <v>88</v>
      </c>
      <c r="E150" s="2" t="str">
        <f>IF(COUNTIF(E$4:E149,E149)&lt;VLOOKUP(E149,B$4:C$238,2,0),E149,VLOOKUP("1."&amp;SUBSTITUTE(INDEX(A$4:A$238,MATCH(E149,B$4:B$238,0)),"1.","")+1,A$4:B$238,2,0))</f>
        <v>Заказ покупателя СОК00003986 от 12.05.2014 12:30:58</v>
      </c>
      <c r="F150" s="3" t="str">
        <f t="shared" si="2"/>
        <v>Духовой шкаф NARDI FEX 25C51 XN</v>
      </c>
    </row>
    <row r="151" spans="1:6" x14ac:dyDescent="0.25">
      <c r="A151">
        <f>IF(LEFTB(B151,16)="Заказ покупателя","1."&amp;SUBSTITUTE(INDEX(A$3:A150,MATCH("яя",A$3:A150,1)),"1.","")+1,COUNT(A$3:A150)+1)</f>
        <v>109</v>
      </c>
      <c r="B151" s="3" t="s">
        <v>136</v>
      </c>
      <c r="C151">
        <f>IFERROR(MATCH("1."&amp;SUBSTITUTE(A151,"1.","")+1,A152:A$238,0)-1,MATCH(9^9,A152:A$238,1))</f>
        <v>87</v>
      </c>
      <c r="E151" s="2" t="str">
        <f>IF(COUNTIF(E$4:E150,E150)&lt;VLOOKUP(E150,B$4:C$238,2,0),E150,VLOOKUP("1."&amp;SUBSTITUTE(INDEX(A$4:A$238,MATCH(E150,B$4:B$238,0)),"1.","")+1,A$4:B$238,2,0))</f>
        <v>Заказ покупателя СОК00003986 от 12.05.2014 12:30:58</v>
      </c>
      <c r="F151" s="3" t="str">
        <f t="shared" si="2"/>
        <v>Плита стеклокерамическая AEG 47055 VD-MN</v>
      </c>
    </row>
    <row r="152" spans="1:6" x14ac:dyDescent="0.25">
      <c r="A152">
        <f>IF(LEFTB(B152,16)="Заказ покупателя","1."&amp;SUBSTITUTE(INDEX(A$3:A151,MATCH("яя",A$3:A151,1)),"1.","")+1,COUNT(A$3:A151)+1)</f>
        <v>110</v>
      </c>
      <c r="B152" s="3" t="s">
        <v>137</v>
      </c>
      <c r="C152">
        <f>IFERROR(MATCH("1."&amp;SUBSTITUTE(A152,"1.","")+1,A153:A$238,0)-1,MATCH(9^9,A153:A$238,1))</f>
        <v>86</v>
      </c>
      <c r="E152" s="2" t="str">
        <f>IF(COUNTIF(E$4:E151,E151)&lt;VLOOKUP(E151,B$4:C$238,2,0),E151,VLOOKUP("1."&amp;SUBSTITUTE(INDEX(A$4:A$238,MATCH(E151,B$4:B$238,0)),"1.","")+1,A$4:B$238,2,0))</f>
        <v>Заказ покупателя СОК00004126 от 15.05.2014 15:27:03</v>
      </c>
      <c r="F152" s="3" t="str">
        <f t="shared" si="2"/>
        <v>Духовой шкаф Samsung FQ115S003</v>
      </c>
    </row>
    <row r="153" spans="1:6" x14ac:dyDescent="0.25">
      <c r="A153">
        <f>IF(LEFTB(B153,16)="Заказ покупателя","1."&amp;SUBSTITUTE(INDEX(A$3:A152,MATCH("яя",A$3:A152,1)),"1.","")+1,COUNT(A$3:A152)+1)</f>
        <v>111</v>
      </c>
      <c r="B153" s="3" t="s">
        <v>138</v>
      </c>
      <c r="C153">
        <f>IFERROR(MATCH("1."&amp;SUBSTITUTE(A153,"1.","")+1,A154:A$238,0)-1,MATCH(9^9,A154:A$238,1))</f>
        <v>85</v>
      </c>
      <c r="E153" s="2" t="str">
        <f>IF(COUNTIF(E$4:E152,E152)&lt;VLOOKUP(E152,B$4:C$238,2,0),E152,VLOOKUP("1."&amp;SUBSTITUTE(INDEX(A$4:A$238,MATCH(E152,B$4:B$238,0)),"1.","")+1,A$4:B$238,2,0))</f>
        <v>Заказ покупателя СОК00004126 от 15.05.2014 15:27:03</v>
      </c>
      <c r="F153" s="3" t="str">
        <f t="shared" si="2"/>
        <v>Микроволновая печь Gorenje BM 6250 ORAX</v>
      </c>
    </row>
    <row r="154" spans="1:6" x14ac:dyDescent="0.25">
      <c r="A154">
        <f>IF(LEFTB(B154,16)="Заказ покупателя","1."&amp;SUBSTITUTE(INDEX(A$3:A153,MATCH("яя",A$3:A153,1)),"1.","")+1,COUNT(A$3:A153)+1)</f>
        <v>112</v>
      </c>
      <c r="B154" s="3" t="s">
        <v>139</v>
      </c>
      <c r="C154">
        <f>IFERROR(MATCH("1."&amp;SUBSTITUTE(A154,"1.","")+1,A155:A$238,0)-1,MATCH(9^9,A155:A$238,1))</f>
        <v>84</v>
      </c>
      <c r="E154" s="2" t="str">
        <f>IF(COUNTIF(E$4:E153,E153)&lt;VLOOKUP(E153,B$4:C$238,2,0),E153,VLOOKUP("1."&amp;SUBSTITUTE(INDEX(A$4:A$238,MATCH(E153,B$4:B$238,0)),"1.","")+1,A$4:B$238,2,0))</f>
        <v>Заказ покупателя СОК00004126 от 15.05.2014 15:27:03</v>
      </c>
      <c r="F154" s="3" t="str">
        <f t="shared" si="2"/>
        <v>Стеклокерамическая панель Gorenje ECK 63 CLB</v>
      </c>
    </row>
    <row r="155" spans="1:6" x14ac:dyDescent="0.25">
      <c r="A155" t="str">
        <f>IF(LEFTB(B155,16)="Заказ покупателя","1."&amp;SUBSTITUTE(INDEX(A$3:A154,MATCH("яя",A$3:A154,1)),"1.","")+1,COUNT(A$3:A154)+1)</f>
        <v>1.40</v>
      </c>
      <c r="B155" s="2" t="s">
        <v>140</v>
      </c>
      <c r="C155">
        <f>IFERROR(MATCH("1."&amp;SUBSTITUTE(A155,"1.","")+1,A156:A$238,0)-1,MATCH(9^9,A156:A$238,1))</f>
        <v>1</v>
      </c>
      <c r="E155" s="2" t="str">
        <f>IF(COUNTIF(E$4:E154,E154)&lt;VLOOKUP(E154,B$4:C$238,2,0),E154,VLOOKUP("1."&amp;SUBSTITUTE(INDEX(A$4:A$238,MATCH(E154,B$4:B$238,0)),"1.","")+1,A$4:B$238,2,0))</f>
        <v>Заказ покупателя СОК00004126 от 15.05.2014 15:27:03</v>
      </c>
      <c r="F155" s="3" t="str">
        <f t="shared" si="2"/>
        <v>Стиральная машина с сушкой Electrolux EWW 1697 MDW</v>
      </c>
    </row>
    <row r="156" spans="1:6" x14ac:dyDescent="0.25">
      <c r="A156">
        <f>IF(LEFTB(B156,16)="Заказ покупателя","1."&amp;SUBSTITUTE(INDEX(A$3:A155,MATCH("яя",A$3:A155,1)),"1.","")+1,COUNT(A$3:A155)+1)</f>
        <v>113</v>
      </c>
      <c r="B156" s="3" t="s">
        <v>141</v>
      </c>
      <c r="C156">
        <f>IFERROR(MATCH("1."&amp;SUBSTITUTE(A156,"1.","")+1,A157:A$238,0)-1,MATCH(9^9,A157:A$238,1))</f>
        <v>82</v>
      </c>
      <c r="E156" s="2" t="str">
        <f>IF(COUNTIF(E$4:E155,E155)&lt;VLOOKUP(E155,B$4:C$238,2,0),E155,VLOOKUP("1."&amp;SUBSTITUTE(INDEX(A$4:A$238,MATCH(E155,B$4:B$238,0)),"1.","")+1,A$4:B$238,2,0))</f>
        <v>Заказ покупателя СОК00004084 от 14.05.2014 13:25:46</v>
      </c>
      <c r="F156" s="3" t="str">
        <f t="shared" si="2"/>
        <v xml:space="preserve">Духовой шкаф Siemens HB 23GT540R </v>
      </c>
    </row>
    <row r="157" spans="1:6" x14ac:dyDescent="0.25">
      <c r="A157" t="str">
        <f>IF(LEFTB(B157,16)="Заказ покупателя","1."&amp;SUBSTITUTE(INDEX(A$3:A156,MATCH("яя",A$3:A156,1)),"1.","")+1,COUNT(A$3:A156)+1)</f>
        <v>1.41</v>
      </c>
      <c r="B157" s="2" t="s">
        <v>142</v>
      </c>
      <c r="C157">
        <f>IFERROR(MATCH("1."&amp;SUBSTITUTE(A157,"1.","")+1,A158:A$238,0)-1,MATCH(9^9,A158:A$238,1))</f>
        <v>2</v>
      </c>
      <c r="E157" s="2" t="str">
        <f>IF(COUNTIF(E$4:E156,E156)&lt;VLOOKUP(E156,B$4:C$238,2,0),E156,VLOOKUP("1."&amp;SUBSTITUTE(INDEX(A$4:A$238,MATCH(E156,B$4:B$238,0)),"1.","")+1,A$4:B$238,2,0))</f>
        <v>Заказ покупателя СОК00004084 от 14.05.2014 13:25:46</v>
      </c>
      <c r="F157" s="3" t="str">
        <f t="shared" si="2"/>
        <v>Микроволновая печь Bosch HMT 85ML23</v>
      </c>
    </row>
    <row r="158" spans="1:6" x14ac:dyDescent="0.25">
      <c r="A158">
        <f>IF(LEFTB(B158,16)="Заказ покупателя","1."&amp;SUBSTITUTE(INDEX(A$3:A157,MATCH("яя",A$3:A157,1)),"1.","")+1,COUNT(A$3:A157)+1)</f>
        <v>114</v>
      </c>
      <c r="B158" s="3" t="s">
        <v>143</v>
      </c>
      <c r="C158">
        <f>IFERROR(MATCH("1."&amp;SUBSTITUTE(A158,"1.","")+1,A159:A$238,0)-1,MATCH(9^9,A159:A$238,1))</f>
        <v>80</v>
      </c>
      <c r="E158" s="2" t="str">
        <f>IF(COUNTIF(E$4:E157,E157)&lt;VLOOKUP(E157,B$4:C$238,2,0),E157,VLOOKUP("1."&amp;SUBSTITUTE(INDEX(A$4:A$238,MATCH(E157,B$4:B$238,0)),"1.","")+1,A$4:B$238,2,0))</f>
        <v>Заказ покупателя СОК00004084 от 14.05.2014 13:25:46</v>
      </c>
      <c r="F158" s="3" t="str">
        <f t="shared" si="2"/>
        <v>Посудомоечная машина Bosch SMV 59T20</v>
      </c>
    </row>
    <row r="159" spans="1:6" x14ac:dyDescent="0.25">
      <c r="A159">
        <f>IF(LEFTB(B159,16)="Заказ покупателя","1."&amp;SUBSTITUTE(INDEX(A$3:A158,MATCH("яя",A$3:A158,1)),"1.","")+1,COUNT(A$3:A158)+1)</f>
        <v>115</v>
      </c>
      <c r="B159" s="3" t="s">
        <v>144</v>
      </c>
      <c r="C159">
        <f>IFERROR(MATCH("1."&amp;SUBSTITUTE(A159,"1.","")+1,A160:A$238,0)-1,MATCH(9^9,A160:A$238,1))</f>
        <v>79</v>
      </c>
      <c r="E159" s="2" t="str">
        <f>IF(COUNTIF(E$4:E158,E158)&lt;VLOOKUP(E158,B$4:C$238,2,0),E158,VLOOKUP("1."&amp;SUBSTITUTE(INDEX(A$4:A$238,MATCH(E158,B$4:B$238,0)),"1.","")+1,A$4:B$238,2,0))</f>
        <v>Заказ покупателя СОК00004003 от 12.05.2014 15:03:13</v>
      </c>
      <c r="F159" s="3" t="str">
        <f t="shared" si="2"/>
        <v>Забор отремонтированной техники из СЦ</v>
      </c>
    </row>
    <row r="160" spans="1:6" x14ac:dyDescent="0.25">
      <c r="A160" t="str">
        <f>IF(LEFTB(B160,16)="Заказ покупателя","1."&amp;SUBSTITUTE(INDEX(A$3:A159,MATCH("яя",A$3:A159,1)),"1.","")+1,COUNT(A$3:A159)+1)</f>
        <v>1.42</v>
      </c>
      <c r="B160" s="2" t="s">
        <v>145</v>
      </c>
      <c r="C160">
        <f>IFERROR(MATCH("1."&amp;SUBSTITUTE(A160,"1.","")+1,A161:A$238,0)-1,MATCH(9^9,A161:A$238,1))</f>
        <v>1</v>
      </c>
      <c r="E160" s="2" t="str">
        <f>IF(COUNTIF(E$4:E159,E159)&lt;VLOOKUP(E159,B$4:C$238,2,0),E159,VLOOKUP("1."&amp;SUBSTITUTE(INDEX(A$4:A$238,MATCH(E159,B$4:B$238,0)),"1.","")+1,A$4:B$238,2,0))</f>
        <v>Заказ покупателя СОК00003982 от 12.05.2014 17:59:02</v>
      </c>
      <c r="F160" s="3" t="str">
        <f t="shared" si="2"/>
        <v>Измельчитель пищевых отходов In Sink Erator ISE EVOLUTION 100</v>
      </c>
    </row>
    <row r="161" spans="1:6" x14ac:dyDescent="0.25">
      <c r="A161">
        <f>IF(LEFTB(B161,16)="Заказ покупателя","1."&amp;SUBSTITUTE(INDEX(A$3:A160,MATCH("яя",A$3:A160,1)),"1.","")+1,COUNT(A$3:A160)+1)</f>
        <v>116</v>
      </c>
      <c r="B161" s="3" t="s">
        <v>146</v>
      </c>
      <c r="C161">
        <f>IFERROR(MATCH("1."&amp;SUBSTITUTE(A161,"1.","")+1,A162:A$238,0)-1,MATCH(9^9,A162:A$238,1))</f>
        <v>77</v>
      </c>
      <c r="E161" s="2" t="str">
        <f>IF(COUNTIF(E$4:E160,E160)&lt;VLOOKUP(E160,B$4:C$238,2,0),E160,VLOOKUP("1."&amp;SUBSTITUTE(INDEX(A$4:A$238,MATCH(E160,B$4:B$238,0)),"1.","")+1,A$4:B$238,2,0))</f>
        <v>Заказ покупателя СОК00003982 от 12.05.2014 17:59:02</v>
      </c>
      <c r="F161" s="3" t="str">
        <f t="shared" si="2"/>
        <v>Поглотитель запахов в холодильнике ZOOL ZL-907</v>
      </c>
    </row>
    <row r="162" spans="1:6" x14ac:dyDescent="0.25">
      <c r="A162" t="str">
        <f>IF(LEFTB(B162,16)="Заказ покупателя","1."&amp;SUBSTITUTE(INDEX(A$3:A161,MATCH("яя",A$3:A161,1)),"1.","")+1,COUNT(A$3:A161)+1)</f>
        <v>1.43</v>
      </c>
      <c r="B162" s="2" t="s">
        <v>147</v>
      </c>
      <c r="C162">
        <f>IFERROR(MATCH("1."&amp;SUBSTITUTE(A162,"1.","")+1,A163:A$238,0)-1,MATCH(9^9,A163:A$238,1))</f>
        <v>2</v>
      </c>
      <c r="E162" s="2" t="str">
        <f>IF(COUNTIF(E$4:E161,E161)&lt;VLOOKUP(E161,B$4:C$238,2,0),E161,VLOOKUP("1."&amp;SUBSTITUTE(INDEX(A$4:A$238,MATCH(E161,B$4:B$238,0)),"1.","")+1,A$4:B$238,2,0))</f>
        <v>Заказ покупателя СОК00003982 от 12.05.2014 17:59:02</v>
      </c>
      <c r="F162" s="3" t="str">
        <f t="shared" si="2"/>
        <v>Пылесос Karcher DS 6.000 Mediclean 1.195-202</v>
      </c>
    </row>
    <row r="163" spans="1:6" x14ac:dyDescent="0.25">
      <c r="A163">
        <f>IF(LEFTB(B163,16)="Заказ покупателя","1."&amp;SUBSTITUTE(INDEX(A$3:A162,MATCH("яя",A$3:A162,1)),"1.","")+1,COUNT(A$3:A162)+1)</f>
        <v>117</v>
      </c>
      <c r="B163" s="3" t="s">
        <v>148</v>
      </c>
      <c r="C163">
        <f>IFERROR(MATCH("1."&amp;SUBSTITUTE(A163,"1.","")+1,A164:A$238,0)-1,MATCH(9^9,A164:A$238,1))</f>
        <v>75</v>
      </c>
      <c r="E163" s="2" t="str">
        <f>IF(COUNTIF(E$4:E162,E162)&lt;VLOOKUP(E162,B$4:C$238,2,0),E162,VLOOKUP("1."&amp;SUBSTITUTE(INDEX(A$4:A$238,MATCH(E162,B$4:B$238,0)),"1.","")+1,A$4:B$238,2,0))</f>
        <v>Заказ покупателя СОК00003982 от 12.05.2014 17:59:02</v>
      </c>
      <c r="F163" s="3" t="str">
        <f t="shared" si="2"/>
        <v>Стеклокерамическая панель Bosch PKN 675N14D</v>
      </c>
    </row>
    <row r="164" spans="1:6" x14ac:dyDescent="0.25">
      <c r="A164">
        <f>IF(LEFTB(B164,16)="Заказ покупателя","1."&amp;SUBSTITUTE(INDEX(A$3:A163,MATCH("яя",A$3:A163,1)),"1.","")+1,COUNT(A$3:A163)+1)</f>
        <v>118</v>
      </c>
      <c r="B164" s="3" t="s">
        <v>149</v>
      </c>
      <c r="C164">
        <f>IFERROR(MATCH("1."&amp;SUBSTITUTE(A164,"1.","")+1,A165:A$238,0)-1,MATCH(9^9,A165:A$238,1))</f>
        <v>74</v>
      </c>
      <c r="E164" s="2" t="str">
        <f>IF(COUNTIF(E$4:E163,E163)&lt;VLOOKUP(E163,B$4:C$238,2,0),E163,VLOOKUP("1."&amp;SUBSTITUTE(INDEX(A$4:A$238,MATCH(E163,B$4:B$238,0)),"1.","")+1,A$4:B$238,2,0))</f>
        <v>Заказ покупателя СОК00003982 от 12.05.2014 17:59:02</v>
      </c>
      <c r="F164" s="3" t="str">
        <f t="shared" si="2"/>
        <v>Стиральная машина AEG L 70260 TL1</v>
      </c>
    </row>
    <row r="165" spans="1:6" x14ac:dyDescent="0.25">
      <c r="A165" t="str">
        <f>IF(LEFTB(B165,16)="Заказ покупателя","1."&amp;SUBSTITUTE(INDEX(A$3:A164,MATCH("яя",A$3:A164,1)),"1.","")+1,COUNT(A$3:A164)+1)</f>
        <v>1.44</v>
      </c>
      <c r="B165" s="2" t="s">
        <v>150</v>
      </c>
      <c r="C165">
        <f>IFERROR(MATCH("1."&amp;SUBSTITUTE(A165,"1.","")+1,A166:A$238,0)-1,MATCH(9^9,A166:A$238,1))</f>
        <v>4</v>
      </c>
      <c r="E165" s="2" t="str">
        <f>IF(COUNTIF(E$4:E164,E164)&lt;VLOOKUP(E164,B$4:C$238,2,0),E164,VLOOKUP("1."&amp;SUBSTITUTE(INDEX(A$4:A$238,MATCH(E164,B$4:B$238,0)),"1.","")+1,A$4:B$238,2,0))</f>
        <v>Заказ покупателя СОК00003982 от 12.05.2014 17:59:02</v>
      </c>
      <c r="F165" s="3" t="str">
        <f t="shared" si="2"/>
        <v>Холодильник Liebherr IKB 3550</v>
      </c>
    </row>
    <row r="166" spans="1:6" x14ac:dyDescent="0.25">
      <c r="A166">
        <f>IF(LEFTB(B166,16)="Заказ покупателя","1."&amp;SUBSTITUTE(INDEX(A$3:A165,MATCH("яя",A$3:A165,1)),"1.","")+1,COUNT(A$3:A165)+1)</f>
        <v>119</v>
      </c>
      <c r="B166" s="3" t="s">
        <v>151</v>
      </c>
      <c r="C166">
        <f>IFERROR(MATCH("1."&amp;SUBSTITUTE(A166,"1.","")+1,A167:A$238,0)-1,MATCH(9^9,A167:A$238,1))</f>
        <v>72</v>
      </c>
      <c r="E166" s="2" t="str">
        <f>IF(COUNTIF(E$4:E165,E165)&lt;VLOOKUP(E165,B$4:C$238,2,0),E165,VLOOKUP("1."&amp;SUBSTITUTE(INDEX(A$4:A$238,MATCH(E165,B$4:B$238,0)),"1.","")+1,A$4:B$238,2,0))</f>
        <v>Заказ покупателя ЛЕК00012979 от 14.05.2014 15:46:57</v>
      </c>
      <c r="F166" s="3" t="str">
        <f t="shared" si="2"/>
        <v>Измельчитель Bone Crusher 900 Delux</v>
      </c>
    </row>
    <row r="167" spans="1:6" x14ac:dyDescent="0.25">
      <c r="A167">
        <f>IF(LEFTB(B167,16)="Заказ покупателя","1."&amp;SUBSTITUTE(INDEX(A$3:A166,MATCH("яя",A$3:A166,1)),"1.","")+1,COUNT(A$3:A166)+1)</f>
        <v>120</v>
      </c>
      <c r="B167" s="3" t="s">
        <v>152</v>
      </c>
      <c r="C167">
        <f>IFERROR(MATCH("1."&amp;SUBSTITUTE(A167,"1.","")+1,A168:A$238,0)-1,MATCH(9^9,A168:A$238,1))</f>
        <v>71</v>
      </c>
      <c r="E167" s="2" t="str">
        <f>IF(COUNTIF(E$4:E166,E166)&lt;VLOOKUP(E166,B$4:C$238,2,0),E166,VLOOKUP("1."&amp;SUBSTITUTE(INDEX(A$4:A$238,MATCH(E166,B$4:B$238,0)),"1.","")+1,A$4:B$238,2,0))</f>
        <v>Заказ покупателя СОК00004057 от 13.05.2014 17:56:14</v>
      </c>
      <c r="F167" s="3" t="str">
        <f t="shared" si="2"/>
        <v>Измельчитель Bone Crusher 800 Delux</v>
      </c>
    </row>
    <row r="168" spans="1:6" x14ac:dyDescent="0.25">
      <c r="A168">
        <f>IF(LEFTB(B168,16)="Заказ покупателя","1."&amp;SUBSTITUTE(INDEX(A$3:A167,MATCH("яя",A$3:A167,1)),"1.","")+1,COUNT(A$3:A167)+1)</f>
        <v>121</v>
      </c>
      <c r="B168" s="3" t="s">
        <v>153</v>
      </c>
      <c r="C168">
        <f>IFERROR(MATCH("1."&amp;SUBSTITUTE(A168,"1.","")+1,A169:A$238,0)-1,MATCH(9^9,A169:A$238,1))</f>
        <v>70</v>
      </c>
      <c r="E168" s="2" t="str">
        <f>IF(COUNTIF(E$4:E167,E167)&lt;VLOOKUP(E167,B$4:C$238,2,0),E167,VLOOKUP("1."&amp;SUBSTITUTE(INDEX(A$4:A$238,MATCH(E167,B$4:B$238,0)),"1.","")+1,A$4:B$238,2,0))</f>
        <v>Заказ покупателя ЛЕК00012767 от 13.05.2014 13:53:44</v>
      </c>
      <c r="F168" s="3" t="str">
        <f t="shared" si="2"/>
        <v>Мойка Blanco DALAGO 45 PuraDur II аллюметаллик 517157</v>
      </c>
    </row>
    <row r="169" spans="1:6" x14ac:dyDescent="0.25">
      <c r="A169">
        <f>IF(LEFTB(B169,16)="Заказ покупателя","1."&amp;SUBSTITUTE(INDEX(A$3:A168,MATCH("яя",A$3:A168,1)),"1.","")+1,COUNT(A$3:A168)+1)</f>
        <v>122</v>
      </c>
      <c r="B169" s="3" t="s">
        <v>120</v>
      </c>
      <c r="C169">
        <f>IFERROR(MATCH("1."&amp;SUBSTITUTE(A169,"1.","")+1,A170:A$238,0)-1,MATCH(9^9,A170:A$238,1))</f>
        <v>69</v>
      </c>
      <c r="E169" s="2" t="str">
        <f>IF(COUNTIF(E$4:E168,E168)&lt;VLOOKUP(E168,B$4:C$238,2,0),E168,VLOOKUP("1."&amp;SUBSTITUTE(INDEX(A$4:A$238,MATCH(E168,B$4:B$238,0)),"1.","")+1,A$4:B$238,2,0))</f>
        <v>Заказ покупателя СОК00004039 от 13.05.2014 15:05:01</v>
      </c>
      <c r="F169" s="3" t="str">
        <f t="shared" si="2"/>
        <v>Миксер Moulinex HM 615130</v>
      </c>
    </row>
    <row r="170" spans="1:6" x14ac:dyDescent="0.25">
      <c r="A170" t="str">
        <f>IF(LEFTB(B170,16)="Заказ покупателя","1."&amp;SUBSTITUTE(INDEX(A$3:A169,MATCH("яя",A$3:A169,1)),"1.","")+1,COUNT(A$3:A169)+1)</f>
        <v>1.45</v>
      </c>
      <c r="B170" s="2" t="s">
        <v>154</v>
      </c>
      <c r="C170">
        <f>IFERROR(MATCH("1."&amp;SUBSTITUTE(A170,"1.","")+1,A171:A$238,0)-1,MATCH(9^9,A171:A$238,1))</f>
        <v>6</v>
      </c>
      <c r="E170" s="2" t="str">
        <f>IF(COUNTIF(E$4:E169,E169)&lt;VLOOKUP(E169,B$4:C$238,2,0),E169,VLOOKUP("1."&amp;SUBSTITUTE(INDEX(A$4:A$238,MATCH(E169,B$4:B$238,0)),"1.","")+1,A$4:B$238,2,0))</f>
        <v>Заказ покупателя СОК00004039 от 13.05.2014 15:05:01</v>
      </c>
      <c r="F170" s="3" t="str">
        <f t="shared" si="2"/>
        <v>Мясорубка Moulinex ME 4151</v>
      </c>
    </row>
    <row r="171" spans="1:6" x14ac:dyDescent="0.25">
      <c r="A171">
        <f>IF(LEFTB(B171,16)="Заказ покупателя","1."&amp;SUBSTITUTE(INDEX(A$3:A170,MATCH("яя",A$3:A170,1)),"1.","")+1,COUNT(A$3:A170)+1)</f>
        <v>123</v>
      </c>
      <c r="B171" s="3" t="s">
        <v>155</v>
      </c>
      <c r="C171">
        <f>IFERROR(MATCH("1."&amp;SUBSTITUTE(A171,"1.","")+1,A172:A$238,0)-1,MATCH(9^9,A172:A$238,1))</f>
        <v>67</v>
      </c>
      <c r="E171" s="2" t="str">
        <f>IF(COUNTIF(E$4:E170,E170)&lt;VLOOKUP(E170,B$4:C$238,2,0),E170,VLOOKUP("1."&amp;SUBSTITUTE(INDEX(A$4:A$238,MATCH(E170,B$4:B$238,0)),"1.","")+1,A$4:B$238,2,0))</f>
        <v>Заказ покупателя СОК00004039 от 13.05.2014 15:05:01</v>
      </c>
      <c r="F171" s="3" t="str">
        <f t="shared" si="2"/>
        <v>Чайник Braun WK 600</v>
      </c>
    </row>
    <row r="172" spans="1:6" x14ac:dyDescent="0.25">
      <c r="A172">
        <f>IF(LEFTB(B172,16)="Заказ покупателя","1."&amp;SUBSTITUTE(INDEX(A$3:A171,MATCH("яя",A$3:A171,1)),"1.","")+1,COUNT(A$3:A171)+1)</f>
        <v>124</v>
      </c>
      <c r="B172" s="3" t="s">
        <v>156</v>
      </c>
      <c r="C172">
        <f>IFERROR(MATCH("1."&amp;SUBSTITUTE(A172,"1.","")+1,A173:A$238,0)-1,MATCH(9^9,A173:A$238,1))</f>
        <v>66</v>
      </c>
      <c r="E172" s="2" t="str">
        <f>IF(COUNTIF(E$4:E171,E171)&lt;VLOOKUP(E171,B$4:C$238,2,0),E171,VLOOKUP("1."&amp;SUBSTITUTE(INDEX(A$4:A$238,MATCH(E171,B$4:B$238,0)),"1.","")+1,A$4:B$238,2,0))</f>
        <v>Заказ покупателя СОК00004028 от 13.05.2014 13:23:03</v>
      </c>
      <c r="F172" s="3" t="str">
        <f t="shared" si="2"/>
        <v>Микроволновая печь Kaiser M 2500 VBE</v>
      </c>
    </row>
    <row r="173" spans="1:6" x14ac:dyDescent="0.25">
      <c r="A173">
        <f>IF(LEFTB(B173,16)="Заказ покупателя","1."&amp;SUBSTITUTE(INDEX(A$3:A172,MATCH("яя",A$3:A172,1)),"1.","")+1,COUNT(A$3:A172)+1)</f>
        <v>125</v>
      </c>
      <c r="B173" s="3" t="s">
        <v>157</v>
      </c>
      <c r="C173">
        <f>IFERROR(MATCH("1."&amp;SUBSTITUTE(A173,"1.","")+1,A174:A$238,0)-1,MATCH(9^9,A174:A$238,1))</f>
        <v>65</v>
      </c>
      <c r="E173" s="2" t="str">
        <f>IF(COUNTIF(E$4:E172,E172)&lt;VLOOKUP(E172,B$4:C$238,2,0),E172,VLOOKUP("1."&amp;SUBSTITUTE(INDEX(A$4:A$238,MATCH(E172,B$4:B$238,0)),"1.","")+1,A$4:B$238,2,0))</f>
        <v>Заказ покупателя СОК00004028 от 13.05.2014 13:23:03</v>
      </c>
      <c r="F173" s="3" t="str">
        <f t="shared" si="2"/>
        <v>Микроволновая печь Panasonic NN-SD372SZPE</v>
      </c>
    </row>
    <row r="174" spans="1:6" x14ac:dyDescent="0.25">
      <c r="A174">
        <f>IF(LEFTB(B174,16)="Заказ покупателя","1."&amp;SUBSTITUTE(INDEX(A$3:A173,MATCH("яя",A$3:A173,1)),"1.","")+1,COUNT(A$3:A173)+1)</f>
        <v>126</v>
      </c>
      <c r="B174" s="3" t="s">
        <v>158</v>
      </c>
      <c r="C174">
        <f>IFERROR(MATCH("1."&amp;SUBSTITUTE(A174,"1.","")+1,A175:A$238,0)-1,MATCH(9^9,A175:A$238,1))</f>
        <v>64</v>
      </c>
      <c r="E174" s="2" t="str">
        <f>IF(COUNTIF(E$4:E173,E173)&lt;VLOOKUP(E173,B$4:C$238,2,0),E173,VLOOKUP("1."&amp;SUBSTITUTE(INDEX(A$4:A$238,MATCH(E173,B$4:B$238,0)),"1.","")+1,A$4:B$238,2,0))</f>
        <v>Заказ покупателя СОК00003978 от 12.05.2014 10:35:36</v>
      </c>
      <c r="F174" s="3" t="str">
        <f t="shared" si="2"/>
        <v>Девимат DEVI Devidry 100, 5 кв. м.</v>
      </c>
    </row>
    <row r="175" spans="1:6" ht="22.5" x14ac:dyDescent="0.25">
      <c r="A175">
        <f>IF(LEFTB(B175,16)="Заказ покупателя","1."&amp;SUBSTITUTE(INDEX(A$3:A174,MATCH("яя",A$3:A174,1)),"1.","")+1,COUNT(A$3:A174)+1)</f>
        <v>127</v>
      </c>
      <c r="B175" s="3" t="s">
        <v>159</v>
      </c>
      <c r="C175">
        <f>IFERROR(MATCH("1."&amp;SUBSTITUTE(A175,"1.","")+1,A176:A$238,0)-1,MATCH(9^9,A176:A$238,1))</f>
        <v>63</v>
      </c>
      <c r="E175" s="2" t="str">
        <f>IF(COUNTIF(E$4:E174,E174)&lt;VLOOKUP(E174,B$4:C$238,2,0),E174,VLOOKUP("1."&amp;SUBSTITUTE(INDEX(A$4:A$238,MATCH(E174,B$4:B$238,0)),"1.","")+1,A$4:B$238,2,0))</f>
        <v>Заказ покупателя СОК00003978 от 12.05.2014 10:35:36</v>
      </c>
      <c r="F175" s="3" t="str">
        <f t="shared" si="2"/>
        <v>Девимат DEVI DSVF-150   1372 - 1500 Вт   0,45 x 20 м   10 кв.м 140F0341</v>
      </c>
    </row>
    <row r="176" spans="1:6" x14ac:dyDescent="0.25">
      <c r="A176">
        <f>IF(LEFTB(B176,16)="Заказ покупателя","1."&amp;SUBSTITUTE(INDEX(A$3:A175,MATCH("яя",A$3:A175,1)),"1.","")+1,COUNT(A$3:A175)+1)</f>
        <v>128</v>
      </c>
      <c r="B176" s="3" t="s">
        <v>160</v>
      </c>
      <c r="C176">
        <f>IFERROR(MATCH("1."&amp;SUBSTITUTE(A176,"1.","")+1,A177:A$238,0)-1,MATCH(9^9,A177:A$238,1))</f>
        <v>62</v>
      </c>
      <c r="E176" s="2" t="str">
        <f>IF(COUNTIF(E$4:E175,E175)&lt;VLOOKUP(E175,B$4:C$238,2,0),E175,VLOOKUP("1."&amp;SUBSTITUTE(INDEX(A$4:A$238,MATCH(E175,B$4:B$238,0)),"1.","")+1,A$4:B$238,2,0))</f>
        <v>Заказ покупателя СОК00003978 от 12.05.2014 10:35:36</v>
      </c>
      <c r="F176" s="3" t="str">
        <f t="shared" si="2"/>
        <v>Кабель DEVI DTIP-10  400 Вт 40 м</v>
      </c>
    </row>
    <row r="177" spans="1:6" x14ac:dyDescent="0.25">
      <c r="A177" t="str">
        <f>IF(LEFTB(B177,16)="Заказ покупателя","1."&amp;SUBSTITUTE(INDEX(A$3:A176,MATCH("яя",A$3:A176,1)),"1.","")+1,COUNT(A$3:A176)+1)</f>
        <v>1.46</v>
      </c>
      <c r="B177" s="2" t="s">
        <v>161</v>
      </c>
      <c r="C177">
        <f>IFERROR(MATCH("1."&amp;SUBSTITUTE(A177,"1.","")+1,A178:A$238,0)-1,MATCH(9^9,A178:A$238,1))</f>
        <v>4</v>
      </c>
      <c r="E177" s="2" t="str">
        <f>IF(COUNTIF(E$4:E176,E176)&lt;VLOOKUP(E176,B$4:C$238,2,0),E176,VLOOKUP("1."&amp;SUBSTITUTE(INDEX(A$4:A$238,MATCH(E176,B$4:B$238,0)),"1.","")+1,A$4:B$238,2,0))</f>
        <v>Заказ покупателя СОК00003978 от 12.05.2014 10:35:36</v>
      </c>
      <c r="F177" s="3" t="str">
        <f t="shared" si="2"/>
        <v>Терморегулятор DEVI DEVIreg Touch белый 140F1064</v>
      </c>
    </row>
    <row r="178" spans="1:6" x14ac:dyDescent="0.25">
      <c r="A178">
        <f>IF(LEFTB(B178,16)="Заказ покупателя","1."&amp;SUBSTITUTE(INDEX(A$3:A177,MATCH("яя",A$3:A177,1)),"1.","")+1,COUNT(A$3:A177)+1)</f>
        <v>129</v>
      </c>
      <c r="B178" s="3" t="s">
        <v>162</v>
      </c>
      <c r="C178">
        <f>IFERROR(MATCH("1."&amp;SUBSTITUTE(A178,"1.","")+1,A179:A$238,0)-1,MATCH(9^9,A179:A$238,1))</f>
        <v>60</v>
      </c>
    </row>
    <row r="179" spans="1:6" x14ac:dyDescent="0.25">
      <c r="A179">
        <f>IF(LEFTB(B179,16)="Заказ покупателя","1."&amp;SUBSTITUTE(INDEX(A$3:A178,MATCH("яя",A$3:A178,1)),"1.","")+1,COUNT(A$3:A178)+1)</f>
        <v>130</v>
      </c>
      <c r="B179" s="3" t="s">
        <v>163</v>
      </c>
      <c r="C179">
        <f>IFERROR(MATCH("1."&amp;SUBSTITUTE(A179,"1.","")+1,A180:A$238,0)-1,MATCH(9^9,A180:A$238,1))</f>
        <v>59</v>
      </c>
    </row>
    <row r="180" spans="1:6" x14ac:dyDescent="0.25">
      <c r="A180">
        <f>IF(LEFTB(B180,16)="Заказ покупателя","1."&amp;SUBSTITUTE(INDEX(A$3:A179,MATCH("яя",A$3:A179,1)),"1.","")+1,COUNT(A$3:A179)+1)</f>
        <v>131</v>
      </c>
      <c r="B180" s="3" t="s">
        <v>164</v>
      </c>
      <c r="C180">
        <f>IFERROR(MATCH("1."&amp;SUBSTITUTE(A180,"1.","")+1,A181:A$238,0)-1,MATCH(9^9,A181:A$238,1))</f>
        <v>58</v>
      </c>
    </row>
    <row r="181" spans="1:6" x14ac:dyDescent="0.25">
      <c r="A181">
        <f>IF(LEFTB(B181,16)="Заказ покупателя","1."&amp;SUBSTITUTE(INDEX(A$3:A180,MATCH("яя",A$3:A180,1)),"1.","")+1,COUNT(A$3:A180)+1)</f>
        <v>132</v>
      </c>
      <c r="B181" s="3" t="s">
        <v>165</v>
      </c>
      <c r="C181">
        <f>IFERROR(MATCH("1."&amp;SUBSTITUTE(A181,"1.","")+1,A182:A$238,0)-1,MATCH(9^9,A182:A$238,1))</f>
        <v>57</v>
      </c>
    </row>
    <row r="182" spans="1:6" x14ac:dyDescent="0.25">
      <c r="A182" t="str">
        <f>IF(LEFTB(B182,16)="Заказ покупателя","1."&amp;SUBSTITUTE(INDEX(A$3:A181,MATCH("яя",A$3:A181,1)),"1.","")+1,COUNT(A$3:A181)+1)</f>
        <v>1.47</v>
      </c>
      <c r="B182" s="2" t="s">
        <v>166</v>
      </c>
      <c r="C182">
        <f>IFERROR(MATCH("1."&amp;SUBSTITUTE(A182,"1.","")+1,A183:A$238,0)-1,MATCH(9^9,A183:A$238,1))</f>
        <v>7</v>
      </c>
    </row>
    <row r="183" spans="1:6" x14ac:dyDescent="0.25">
      <c r="A183">
        <f>IF(LEFTB(B183,16)="Заказ покупателя","1."&amp;SUBSTITUTE(INDEX(A$3:A182,MATCH("яя",A$3:A182,1)),"1.","")+1,COUNT(A$3:A182)+1)</f>
        <v>133</v>
      </c>
      <c r="B183" s="3" t="s">
        <v>167</v>
      </c>
      <c r="C183">
        <f>IFERROR(MATCH("1."&amp;SUBSTITUTE(A183,"1.","")+1,A184:A$238,0)-1,MATCH(9^9,A184:A$238,1))</f>
        <v>55</v>
      </c>
    </row>
    <row r="184" spans="1:6" x14ac:dyDescent="0.25">
      <c r="A184">
        <f>IF(LEFTB(B184,16)="Заказ покупателя","1."&amp;SUBSTITUTE(INDEX(A$3:A183,MATCH("яя",A$3:A183,1)),"1.","")+1,COUNT(A$3:A183)+1)</f>
        <v>134</v>
      </c>
      <c r="B184" s="3" t="s">
        <v>109</v>
      </c>
      <c r="C184">
        <f>IFERROR(MATCH("1."&amp;SUBSTITUTE(A184,"1.","")+1,A185:A$238,0)-1,MATCH(9^9,A185:A$238,1))</f>
        <v>54</v>
      </c>
    </row>
    <row r="185" spans="1:6" x14ac:dyDescent="0.25">
      <c r="A185">
        <f>IF(LEFTB(B185,16)="Заказ покупателя","1."&amp;SUBSTITUTE(INDEX(A$3:A184,MATCH("яя",A$3:A184,1)),"1.","")+1,COUNT(A$3:A184)+1)</f>
        <v>135</v>
      </c>
      <c r="B185" s="3" t="s">
        <v>112</v>
      </c>
      <c r="C185">
        <f>IFERROR(MATCH("1."&amp;SUBSTITUTE(A185,"1.","")+1,A186:A$238,0)-1,MATCH(9^9,A186:A$238,1))</f>
        <v>53</v>
      </c>
    </row>
    <row r="186" spans="1:6" x14ac:dyDescent="0.25">
      <c r="A186">
        <f>IF(LEFTB(B186,16)="Заказ покупателя","1."&amp;SUBSTITUTE(INDEX(A$3:A185,MATCH("яя",A$3:A185,1)),"1.","")+1,COUNT(A$3:A185)+1)</f>
        <v>136</v>
      </c>
      <c r="B186" s="3" t="s">
        <v>168</v>
      </c>
      <c r="C186">
        <f>IFERROR(MATCH("1."&amp;SUBSTITUTE(A186,"1.","")+1,A187:A$238,0)-1,MATCH(9^9,A187:A$238,1))</f>
        <v>52</v>
      </c>
    </row>
    <row r="187" spans="1:6" x14ac:dyDescent="0.25">
      <c r="A187">
        <f>IF(LEFTB(B187,16)="Заказ покупателя","1."&amp;SUBSTITUTE(INDEX(A$3:A186,MATCH("яя",A$3:A186,1)),"1.","")+1,COUNT(A$3:A186)+1)</f>
        <v>137</v>
      </c>
      <c r="B187" s="3" t="s">
        <v>169</v>
      </c>
      <c r="C187">
        <f>IFERROR(MATCH("1."&amp;SUBSTITUTE(A187,"1.","")+1,A188:A$238,0)-1,MATCH(9^9,A188:A$238,1))</f>
        <v>51</v>
      </c>
    </row>
    <row r="188" spans="1:6" x14ac:dyDescent="0.25">
      <c r="A188">
        <f>IF(LEFTB(B188,16)="Заказ покупателя","1."&amp;SUBSTITUTE(INDEX(A$3:A187,MATCH("яя",A$3:A187,1)),"1.","")+1,COUNT(A$3:A187)+1)</f>
        <v>138</v>
      </c>
      <c r="B188" s="3" t="s">
        <v>170</v>
      </c>
      <c r="C188">
        <f>IFERROR(MATCH("1."&amp;SUBSTITUTE(A188,"1.","")+1,A189:A$238,0)-1,MATCH(9^9,A189:A$238,1))</f>
        <v>50</v>
      </c>
    </row>
    <row r="189" spans="1:6" x14ac:dyDescent="0.25">
      <c r="A189">
        <f>IF(LEFTB(B189,16)="Заказ покупателя","1."&amp;SUBSTITUTE(INDEX(A$3:A188,MATCH("яя",A$3:A188,1)),"1.","")+1,COUNT(A$3:A188)+1)</f>
        <v>139</v>
      </c>
      <c r="B189" s="3" t="s">
        <v>106</v>
      </c>
      <c r="C189">
        <f>IFERROR(MATCH("1."&amp;SUBSTITUTE(A189,"1.","")+1,A190:A$238,0)-1,MATCH(9^9,A190:A$238,1))</f>
        <v>49</v>
      </c>
    </row>
    <row r="190" spans="1:6" x14ac:dyDescent="0.25">
      <c r="A190" t="str">
        <f>IF(LEFTB(B190,16)="Заказ покупателя","1."&amp;SUBSTITUTE(INDEX(A$3:A189,MATCH("яя",A$3:A189,1)),"1.","")+1,COUNT(A$3:A189)+1)</f>
        <v>1.48</v>
      </c>
      <c r="B190" s="2" t="s">
        <v>171</v>
      </c>
      <c r="C190">
        <f>IFERROR(MATCH("1."&amp;SUBSTITUTE(A190,"1.","")+1,A191:A$238,0)-1,MATCH(9^9,A191:A$238,1))</f>
        <v>4</v>
      </c>
    </row>
    <row r="191" spans="1:6" x14ac:dyDescent="0.25">
      <c r="A191">
        <f>IF(LEFTB(B191,16)="Заказ покупателя","1."&amp;SUBSTITUTE(INDEX(A$3:A190,MATCH("яя",A$3:A190,1)),"1.","")+1,COUNT(A$3:A190)+1)</f>
        <v>140</v>
      </c>
      <c r="B191" s="3" t="s">
        <v>109</v>
      </c>
      <c r="C191">
        <f>IFERROR(MATCH("1."&amp;SUBSTITUTE(A191,"1.","")+1,A192:A$238,0)-1,MATCH(9^9,A192:A$238,1))</f>
        <v>47</v>
      </c>
    </row>
    <row r="192" spans="1:6" x14ac:dyDescent="0.25">
      <c r="A192">
        <f>IF(LEFTB(B192,16)="Заказ покупателя","1."&amp;SUBSTITUTE(INDEX(A$3:A191,MATCH("яя",A$3:A191,1)),"1.","")+1,COUNT(A$3:A191)+1)</f>
        <v>141</v>
      </c>
      <c r="B192" s="3" t="s">
        <v>172</v>
      </c>
      <c r="C192">
        <f>IFERROR(MATCH("1."&amp;SUBSTITUTE(A192,"1.","")+1,A193:A$238,0)-1,MATCH(9^9,A193:A$238,1))</f>
        <v>46</v>
      </c>
    </row>
    <row r="193" spans="1:3" x14ac:dyDescent="0.25">
      <c r="A193">
        <f>IF(LEFTB(B193,16)="Заказ покупателя","1."&amp;SUBSTITUTE(INDEX(A$3:A192,MATCH("яя",A$3:A192,1)),"1.","")+1,COUNT(A$3:A192)+1)</f>
        <v>142</v>
      </c>
      <c r="B193" s="3" t="s">
        <v>173</v>
      </c>
      <c r="C193">
        <f>IFERROR(MATCH("1."&amp;SUBSTITUTE(A193,"1.","")+1,A194:A$238,0)-1,MATCH(9^9,A194:A$238,1))</f>
        <v>45</v>
      </c>
    </row>
    <row r="194" spans="1:3" x14ac:dyDescent="0.25">
      <c r="A194">
        <f>IF(LEFTB(B194,16)="Заказ покупателя","1."&amp;SUBSTITUTE(INDEX(A$3:A193,MATCH("яя",A$3:A193,1)),"1.","")+1,COUNT(A$3:A193)+1)</f>
        <v>143</v>
      </c>
      <c r="B194" s="3" t="s">
        <v>165</v>
      </c>
      <c r="C194">
        <f>IFERROR(MATCH("1."&amp;SUBSTITUTE(A194,"1.","")+1,A195:A$238,0)-1,MATCH(9^9,A195:A$238,1))</f>
        <v>44</v>
      </c>
    </row>
    <row r="195" spans="1:3" x14ac:dyDescent="0.25">
      <c r="A195" t="str">
        <f>IF(LEFTB(B195,16)="Заказ покупателя","1."&amp;SUBSTITUTE(INDEX(A$3:A194,MATCH("яя",A$3:A194,1)),"1.","")+1,COUNT(A$3:A194)+1)</f>
        <v>1.49</v>
      </c>
      <c r="B195" s="2" t="s">
        <v>174</v>
      </c>
      <c r="C195">
        <f>IFERROR(MATCH("1."&amp;SUBSTITUTE(A195,"1.","")+1,A196:A$238,0)-1,MATCH(9^9,A196:A$238,1))</f>
        <v>1</v>
      </c>
    </row>
    <row r="196" spans="1:3" x14ac:dyDescent="0.25">
      <c r="A196">
        <f>IF(LEFTB(B196,16)="Заказ покупателя","1."&amp;SUBSTITUTE(INDEX(A$3:A195,MATCH("яя",A$3:A195,1)),"1.","")+1,COUNT(A$3:A195)+1)</f>
        <v>144</v>
      </c>
      <c r="B196" s="3" t="s">
        <v>22</v>
      </c>
      <c r="C196">
        <f>IFERROR(MATCH("1."&amp;SUBSTITUTE(A196,"1.","")+1,A197:A$238,0)-1,MATCH(9^9,A197:A$238,1))</f>
        <v>42</v>
      </c>
    </row>
    <row r="197" spans="1:3" x14ac:dyDescent="0.25">
      <c r="A197" t="str">
        <f>IF(LEFTB(B197,16)="Заказ покупателя","1."&amp;SUBSTITUTE(INDEX(A$3:A196,MATCH("яя",A$3:A196,1)),"1.","")+1,COUNT(A$3:A196)+1)</f>
        <v>1.50</v>
      </c>
      <c r="B197" s="2" t="s">
        <v>175</v>
      </c>
      <c r="C197">
        <f>IFERROR(MATCH("1."&amp;SUBSTITUTE(A197,"1.","")+1,A198:A$238,0)-1,MATCH(9^9,A198:A$238,1))</f>
        <v>2</v>
      </c>
    </row>
    <row r="198" spans="1:3" x14ac:dyDescent="0.25">
      <c r="A198">
        <f>IF(LEFTB(B198,16)="Заказ покупателя","1."&amp;SUBSTITUTE(INDEX(A$3:A197,MATCH("яя",A$3:A197,1)),"1.","")+1,COUNT(A$3:A197)+1)</f>
        <v>145</v>
      </c>
      <c r="B198" s="3" t="s">
        <v>176</v>
      </c>
      <c r="C198">
        <f>IFERROR(MATCH("1."&amp;SUBSTITUTE(A198,"1.","")+1,A199:A$238,0)-1,MATCH(9^9,A199:A$238,1))</f>
        <v>40</v>
      </c>
    </row>
    <row r="199" spans="1:3" x14ac:dyDescent="0.25">
      <c r="A199">
        <f>IF(LEFTB(B199,16)="Заказ покупателя","1."&amp;SUBSTITUTE(INDEX(A$3:A198,MATCH("яя",A$3:A198,1)),"1.","")+1,COUNT(A$3:A198)+1)</f>
        <v>146</v>
      </c>
      <c r="B199" s="3" t="s">
        <v>177</v>
      </c>
      <c r="C199">
        <f>IFERROR(MATCH("1."&amp;SUBSTITUTE(A199,"1.","")+1,A200:A$238,0)-1,MATCH(9^9,A200:A$238,1))</f>
        <v>39</v>
      </c>
    </row>
    <row r="200" spans="1:3" x14ac:dyDescent="0.25">
      <c r="A200" t="str">
        <f>IF(LEFTB(B200,16)="Заказ покупателя","1."&amp;SUBSTITUTE(INDEX(A$3:A199,MATCH("яя",A$3:A199,1)),"1.","")+1,COUNT(A$3:A199)+1)</f>
        <v>1.51</v>
      </c>
      <c r="B200" s="2" t="s">
        <v>178</v>
      </c>
      <c r="C200">
        <f>IFERROR(MATCH("1."&amp;SUBSTITUTE(A200,"1.","")+1,A201:A$238,0)-1,MATCH(9^9,A201:A$238,1))</f>
        <v>2</v>
      </c>
    </row>
    <row r="201" spans="1:3" x14ac:dyDescent="0.25">
      <c r="A201">
        <f>IF(LEFTB(B201,16)="Заказ покупателя","1."&amp;SUBSTITUTE(INDEX(A$3:A200,MATCH("яя",A$3:A200,1)),"1.","")+1,COUNT(A$3:A200)+1)</f>
        <v>147</v>
      </c>
      <c r="B201" s="3" t="s">
        <v>179</v>
      </c>
      <c r="C201">
        <f>IFERROR(MATCH("1."&amp;SUBSTITUTE(A201,"1.","")+1,A202:A$238,0)-1,MATCH(9^9,A202:A$238,1))</f>
        <v>37</v>
      </c>
    </row>
    <row r="202" spans="1:3" x14ac:dyDescent="0.25">
      <c r="A202">
        <f>IF(LEFTB(B202,16)="Заказ покупателя","1."&amp;SUBSTITUTE(INDEX(A$3:A201,MATCH("яя",A$3:A201,1)),"1.","")+1,COUNT(A$3:A201)+1)</f>
        <v>148</v>
      </c>
      <c r="B202" s="3" t="s">
        <v>180</v>
      </c>
      <c r="C202">
        <f>IFERROR(MATCH("1."&amp;SUBSTITUTE(A202,"1.","")+1,A203:A$238,0)-1,MATCH(9^9,A203:A$238,1))</f>
        <v>36</v>
      </c>
    </row>
    <row r="203" spans="1:3" x14ac:dyDescent="0.25">
      <c r="A203" t="str">
        <f>IF(LEFTB(B203,16)="Заказ покупателя","1."&amp;SUBSTITUTE(INDEX(A$3:A202,MATCH("яя",A$3:A202,1)),"1.","")+1,COUNT(A$3:A202)+1)</f>
        <v>1.52</v>
      </c>
      <c r="B203" s="2" t="s">
        <v>181</v>
      </c>
      <c r="C203">
        <f>IFERROR(MATCH("1."&amp;SUBSTITUTE(A203,"1.","")+1,A204:A$238,0)-1,MATCH(9^9,A204:A$238,1))</f>
        <v>4</v>
      </c>
    </row>
    <row r="204" spans="1:3" x14ac:dyDescent="0.25">
      <c r="A204">
        <f>IF(LEFTB(B204,16)="Заказ покупателя","1."&amp;SUBSTITUTE(INDEX(A$3:A203,MATCH("яя",A$3:A203,1)),"1.","")+1,COUNT(A$3:A203)+1)</f>
        <v>149</v>
      </c>
      <c r="B204" s="3" t="s">
        <v>182</v>
      </c>
      <c r="C204">
        <f>IFERROR(MATCH("1."&amp;SUBSTITUTE(A204,"1.","")+1,A205:A$238,0)-1,MATCH(9^9,A205:A$238,1))</f>
        <v>34</v>
      </c>
    </row>
    <row r="205" spans="1:3" x14ac:dyDescent="0.25">
      <c r="A205">
        <f>IF(LEFTB(B205,16)="Заказ покупателя","1."&amp;SUBSTITUTE(INDEX(A$3:A204,MATCH("яя",A$3:A204,1)),"1.","")+1,COUNT(A$3:A204)+1)</f>
        <v>150</v>
      </c>
      <c r="B205" s="3" t="s">
        <v>183</v>
      </c>
      <c r="C205">
        <f>IFERROR(MATCH("1."&amp;SUBSTITUTE(A205,"1.","")+1,A206:A$238,0)-1,MATCH(9^9,A206:A$238,1))</f>
        <v>33</v>
      </c>
    </row>
    <row r="206" spans="1:3" x14ac:dyDescent="0.25">
      <c r="A206">
        <f>IF(LEFTB(B206,16)="Заказ покупателя","1."&amp;SUBSTITUTE(INDEX(A$3:A205,MATCH("яя",A$3:A205,1)),"1.","")+1,COUNT(A$3:A205)+1)</f>
        <v>151</v>
      </c>
      <c r="B206" s="3" t="s">
        <v>184</v>
      </c>
      <c r="C206">
        <f>IFERROR(MATCH("1."&amp;SUBSTITUTE(A206,"1.","")+1,A207:A$238,0)-1,MATCH(9^9,A207:A$238,1))</f>
        <v>32</v>
      </c>
    </row>
    <row r="207" spans="1:3" x14ac:dyDescent="0.25">
      <c r="A207">
        <f>IF(LEFTB(B207,16)="Заказ покупателя","1."&amp;SUBSTITUTE(INDEX(A$3:A206,MATCH("яя",A$3:A206,1)),"1.","")+1,COUNT(A$3:A206)+1)</f>
        <v>152</v>
      </c>
      <c r="B207" s="3" t="s">
        <v>185</v>
      </c>
      <c r="C207">
        <f>IFERROR(MATCH("1."&amp;SUBSTITUTE(A207,"1.","")+1,A208:A$238,0)-1,MATCH(9^9,A208:A$238,1))</f>
        <v>31</v>
      </c>
    </row>
    <row r="208" spans="1:3" x14ac:dyDescent="0.25">
      <c r="A208" t="str">
        <f>IF(LEFTB(B208,16)="Заказ покупателя","1."&amp;SUBSTITUTE(INDEX(A$3:A207,MATCH("яя",A$3:A207,1)),"1.","")+1,COUNT(A$3:A207)+1)</f>
        <v>1.53</v>
      </c>
      <c r="B208" s="2" t="s">
        <v>186</v>
      </c>
      <c r="C208">
        <f>IFERROR(MATCH("1."&amp;SUBSTITUTE(A208,"1.","")+1,A209:A$238,0)-1,MATCH(9^9,A209:A$238,1))</f>
        <v>3</v>
      </c>
    </row>
    <row r="209" spans="1:3" x14ac:dyDescent="0.25">
      <c r="A209">
        <f>IF(LEFTB(B209,16)="Заказ покупателя","1."&amp;SUBSTITUTE(INDEX(A$3:A208,MATCH("яя",A$3:A208,1)),"1.","")+1,COUNT(A$3:A208)+1)</f>
        <v>153</v>
      </c>
      <c r="B209" s="3" t="s">
        <v>187</v>
      </c>
      <c r="C209">
        <f>IFERROR(MATCH("1."&amp;SUBSTITUTE(A209,"1.","")+1,A210:A$238,0)-1,MATCH(9^9,A210:A$238,1))</f>
        <v>29</v>
      </c>
    </row>
    <row r="210" spans="1:3" x14ac:dyDescent="0.25">
      <c r="A210">
        <f>IF(LEFTB(B210,16)="Заказ покупателя","1."&amp;SUBSTITUTE(INDEX(A$3:A209,MATCH("яя",A$3:A209,1)),"1.","")+1,COUNT(A$3:A209)+1)</f>
        <v>154</v>
      </c>
      <c r="B210" s="3" t="s">
        <v>173</v>
      </c>
      <c r="C210">
        <f>IFERROR(MATCH("1."&amp;SUBSTITUTE(A210,"1.","")+1,A211:A$238,0)-1,MATCH(9^9,A211:A$238,1))</f>
        <v>28</v>
      </c>
    </row>
    <row r="211" spans="1:3" x14ac:dyDescent="0.25">
      <c r="A211">
        <f>IF(LEFTB(B211,16)="Заказ покупателя","1."&amp;SUBSTITUTE(INDEX(A$3:A210,MATCH("яя",A$3:A210,1)),"1.","")+1,COUNT(A$3:A210)+1)</f>
        <v>155</v>
      </c>
      <c r="B211" s="3" t="s">
        <v>188</v>
      </c>
      <c r="C211">
        <f>IFERROR(MATCH("1."&amp;SUBSTITUTE(A211,"1.","")+1,A212:A$238,0)-1,MATCH(9^9,A212:A$238,1))</f>
        <v>27</v>
      </c>
    </row>
    <row r="212" spans="1:3" x14ac:dyDescent="0.25">
      <c r="A212" t="str">
        <f>IF(LEFTB(B212,16)="Заказ покупателя","1."&amp;SUBSTITUTE(INDEX(A$3:A211,MATCH("яя",A$3:A211,1)),"1.","")+1,COUNT(A$3:A211)+1)</f>
        <v>1.54</v>
      </c>
      <c r="B212" s="2" t="s">
        <v>189</v>
      </c>
      <c r="C212">
        <f>IFERROR(MATCH("1."&amp;SUBSTITUTE(A212,"1.","")+1,A213:A$238,0)-1,MATCH(9^9,A213:A$238,1))</f>
        <v>1</v>
      </c>
    </row>
    <row r="213" spans="1:3" x14ac:dyDescent="0.25">
      <c r="A213">
        <f>IF(LEFTB(B213,16)="Заказ покупателя","1."&amp;SUBSTITUTE(INDEX(A$3:A212,MATCH("яя",A$3:A212,1)),"1.","")+1,COUNT(A$3:A212)+1)</f>
        <v>156</v>
      </c>
      <c r="B213" s="3" t="s">
        <v>190</v>
      </c>
      <c r="C213">
        <f>IFERROR(MATCH("1."&amp;SUBSTITUTE(A213,"1.","")+1,A214:A$238,0)-1,MATCH(9^9,A214:A$238,1))</f>
        <v>25</v>
      </c>
    </row>
    <row r="214" spans="1:3" x14ac:dyDescent="0.25">
      <c r="A214" t="str">
        <f>IF(LEFTB(B214,16)="Заказ покупателя","1."&amp;SUBSTITUTE(INDEX(A$3:A213,MATCH("яя",A$3:A213,1)),"1.","")+1,COUNT(A$3:A213)+1)</f>
        <v>1.55</v>
      </c>
      <c r="B214" s="2" t="s">
        <v>191</v>
      </c>
      <c r="C214">
        <f>IFERROR(MATCH("1."&amp;SUBSTITUTE(A214,"1.","")+1,A215:A$238,0)-1,MATCH(9^9,A215:A$238,1))</f>
        <v>6</v>
      </c>
    </row>
    <row r="215" spans="1:3" x14ac:dyDescent="0.25">
      <c r="A215">
        <f>IF(LEFTB(B215,16)="Заказ покупателя","1."&amp;SUBSTITUTE(INDEX(A$3:A214,MATCH("яя",A$3:A214,1)),"1.","")+1,COUNT(A$3:A214)+1)</f>
        <v>157</v>
      </c>
      <c r="B215" s="3" t="s">
        <v>192</v>
      </c>
      <c r="C215">
        <f>IFERROR(MATCH("1."&amp;SUBSTITUTE(A215,"1.","")+1,A216:A$238,0)-1,MATCH(9^9,A216:A$238,1))</f>
        <v>23</v>
      </c>
    </row>
    <row r="216" spans="1:3" x14ac:dyDescent="0.25">
      <c r="A216">
        <f>IF(LEFTB(B216,16)="Заказ покупателя","1."&amp;SUBSTITUTE(INDEX(A$3:A215,MATCH("яя",A$3:A215,1)),"1.","")+1,COUNT(A$3:A215)+1)</f>
        <v>158</v>
      </c>
      <c r="B216" s="3" t="s">
        <v>193</v>
      </c>
      <c r="C216">
        <f>IFERROR(MATCH("1."&amp;SUBSTITUTE(A216,"1.","")+1,A217:A$238,0)-1,MATCH(9^9,A217:A$238,1))</f>
        <v>22</v>
      </c>
    </row>
    <row r="217" spans="1:3" x14ac:dyDescent="0.25">
      <c r="A217">
        <f>IF(LEFTB(B217,16)="Заказ покупателя","1."&amp;SUBSTITUTE(INDEX(A$3:A216,MATCH("яя",A$3:A216,1)),"1.","")+1,COUNT(A$3:A216)+1)</f>
        <v>159</v>
      </c>
      <c r="B217" s="3" t="s">
        <v>194</v>
      </c>
      <c r="C217">
        <f>IFERROR(MATCH("1."&amp;SUBSTITUTE(A217,"1.","")+1,A218:A$238,0)-1,MATCH(9^9,A218:A$238,1))</f>
        <v>21</v>
      </c>
    </row>
    <row r="218" spans="1:3" x14ac:dyDescent="0.25">
      <c r="A218">
        <f>IF(LEFTB(B218,16)="Заказ покупателя","1."&amp;SUBSTITUTE(INDEX(A$3:A217,MATCH("яя",A$3:A217,1)),"1.","")+1,COUNT(A$3:A217)+1)</f>
        <v>160</v>
      </c>
      <c r="B218" s="3" t="s">
        <v>195</v>
      </c>
      <c r="C218">
        <f>IFERROR(MATCH("1."&amp;SUBSTITUTE(A218,"1.","")+1,A219:A$238,0)-1,MATCH(9^9,A219:A$238,1))</f>
        <v>20</v>
      </c>
    </row>
    <row r="219" spans="1:3" x14ac:dyDescent="0.25">
      <c r="A219">
        <f>IF(LEFTB(B219,16)="Заказ покупателя","1."&amp;SUBSTITUTE(INDEX(A$3:A218,MATCH("яя",A$3:A218,1)),"1.","")+1,COUNT(A$3:A218)+1)</f>
        <v>161</v>
      </c>
      <c r="B219" s="3" t="s">
        <v>196</v>
      </c>
      <c r="C219">
        <f>IFERROR(MATCH("1."&amp;SUBSTITUTE(A219,"1.","")+1,A220:A$238,0)-1,MATCH(9^9,A220:A$238,1))</f>
        <v>19</v>
      </c>
    </row>
    <row r="220" spans="1:3" x14ac:dyDescent="0.25">
      <c r="A220">
        <f>IF(LEFTB(B220,16)="Заказ покупателя","1."&amp;SUBSTITUTE(INDEX(A$3:A219,MATCH("яя",A$3:A219,1)),"1.","")+1,COUNT(A$3:A219)+1)</f>
        <v>162</v>
      </c>
      <c r="B220" s="3" t="s">
        <v>43</v>
      </c>
      <c r="C220">
        <f>IFERROR(MATCH("1."&amp;SUBSTITUTE(A220,"1.","")+1,A221:A$238,0)-1,MATCH(9^9,A221:A$238,1))</f>
        <v>18</v>
      </c>
    </row>
    <row r="221" spans="1:3" x14ac:dyDescent="0.25">
      <c r="A221" t="str">
        <f>IF(LEFTB(B221,16)="Заказ покупателя","1."&amp;SUBSTITUTE(INDEX(A$3:A220,MATCH("яя",A$3:A220,1)),"1.","")+1,COUNT(A$3:A220)+1)</f>
        <v>1.56</v>
      </c>
      <c r="B221" s="2" t="s">
        <v>197</v>
      </c>
      <c r="C221">
        <f>IFERROR(MATCH("1."&amp;SUBSTITUTE(A221,"1.","")+1,A222:A$238,0)-1,MATCH(9^9,A222:A$238,1))</f>
        <v>1</v>
      </c>
    </row>
    <row r="222" spans="1:3" x14ac:dyDescent="0.25">
      <c r="A222">
        <f>IF(LEFTB(B222,16)="Заказ покупателя","1."&amp;SUBSTITUTE(INDEX(A$3:A221,MATCH("яя",A$3:A221,1)),"1.","")+1,COUNT(A$3:A221)+1)</f>
        <v>163</v>
      </c>
      <c r="B222" s="3" t="s">
        <v>198</v>
      </c>
      <c r="C222">
        <f>IFERROR(MATCH("1."&amp;SUBSTITUTE(A222,"1.","")+1,A223:A$238,0)-1,MATCH(9^9,A223:A$238,1))</f>
        <v>16</v>
      </c>
    </row>
    <row r="223" spans="1:3" x14ac:dyDescent="0.25">
      <c r="A223" t="str">
        <f>IF(LEFTB(B223,16)="Заказ покупателя","1."&amp;SUBSTITUTE(INDEX(A$3:A222,MATCH("яя",A$3:A222,1)),"1.","")+1,COUNT(A$3:A222)+1)</f>
        <v>1.57</v>
      </c>
      <c r="B223" s="2" t="s">
        <v>199</v>
      </c>
      <c r="C223">
        <f>IFERROR(MATCH("1."&amp;SUBSTITUTE(A223,"1.","")+1,A224:A$238,0)-1,MATCH(9^9,A224:A$238,1))</f>
        <v>1</v>
      </c>
    </row>
    <row r="224" spans="1:3" x14ac:dyDescent="0.25">
      <c r="A224">
        <f>IF(LEFTB(B224,16)="Заказ покупателя","1."&amp;SUBSTITUTE(INDEX(A$3:A223,MATCH("яя",A$3:A223,1)),"1.","")+1,COUNT(A$3:A223)+1)</f>
        <v>164</v>
      </c>
      <c r="B224" s="3" t="s">
        <v>200</v>
      </c>
      <c r="C224">
        <f>IFERROR(MATCH("1."&amp;SUBSTITUTE(A224,"1.","")+1,A225:A$238,0)-1,MATCH(9^9,A225:A$238,1))</f>
        <v>14</v>
      </c>
    </row>
    <row r="225" spans="1:3" x14ac:dyDescent="0.25">
      <c r="A225" t="str">
        <f>IF(LEFTB(B225,16)="Заказ покупателя","1."&amp;SUBSTITUTE(INDEX(A$3:A224,MATCH("яя",A$3:A224,1)),"1.","")+1,COUNT(A$3:A224)+1)</f>
        <v>1.58</v>
      </c>
      <c r="B225" s="2" t="s">
        <v>201</v>
      </c>
      <c r="C225">
        <f>IFERROR(MATCH("1."&amp;SUBSTITUTE(A225,"1.","")+1,A226:A$238,0)-1,MATCH(9^9,A226:A$238,1))</f>
        <v>1</v>
      </c>
    </row>
    <row r="226" spans="1:3" x14ac:dyDescent="0.25">
      <c r="A226">
        <f>IF(LEFTB(B226,16)="Заказ покупателя","1."&amp;SUBSTITUTE(INDEX(A$3:A225,MATCH("яя",A$3:A225,1)),"1.","")+1,COUNT(A$3:A225)+1)</f>
        <v>165</v>
      </c>
      <c r="B226" s="3" t="s">
        <v>202</v>
      </c>
      <c r="C226">
        <f>IFERROR(MATCH("1."&amp;SUBSTITUTE(A226,"1.","")+1,A227:A$238,0)-1,MATCH(9^9,A227:A$238,1))</f>
        <v>12</v>
      </c>
    </row>
    <row r="227" spans="1:3" x14ac:dyDescent="0.25">
      <c r="A227" t="str">
        <f>IF(LEFTB(B227,16)="Заказ покупателя","1."&amp;SUBSTITUTE(INDEX(A$3:A226,MATCH("яя",A$3:A226,1)),"1.","")+1,COUNT(A$3:A226)+1)</f>
        <v>1.59</v>
      </c>
      <c r="B227" s="2" t="s">
        <v>203</v>
      </c>
      <c r="C227">
        <f>IFERROR(MATCH("1."&amp;SUBSTITUTE(A227,"1.","")+1,A228:A$238,0)-1,MATCH(9^9,A228:A$238,1))</f>
        <v>3</v>
      </c>
    </row>
    <row r="228" spans="1:3" x14ac:dyDescent="0.25">
      <c r="A228">
        <f>IF(LEFTB(B228,16)="Заказ покупателя","1."&amp;SUBSTITUTE(INDEX(A$3:A227,MATCH("яя",A$3:A227,1)),"1.","")+1,COUNT(A$3:A227)+1)</f>
        <v>166</v>
      </c>
      <c r="B228" s="3" t="s">
        <v>204</v>
      </c>
      <c r="C228">
        <f>IFERROR(MATCH("1."&amp;SUBSTITUTE(A228,"1.","")+1,A229:A$238,0)-1,MATCH(9^9,A229:A$238,1))</f>
        <v>10</v>
      </c>
    </row>
    <row r="229" spans="1:3" x14ac:dyDescent="0.25">
      <c r="A229">
        <f>IF(LEFTB(B229,16)="Заказ покупателя","1."&amp;SUBSTITUTE(INDEX(A$3:A228,MATCH("яя",A$3:A228,1)),"1.","")+1,COUNT(A$3:A228)+1)</f>
        <v>167</v>
      </c>
      <c r="B229" s="3" t="s">
        <v>205</v>
      </c>
      <c r="C229">
        <f>IFERROR(MATCH("1."&amp;SUBSTITUTE(A229,"1.","")+1,A230:A$238,0)-1,MATCH(9^9,A230:A$238,1))</f>
        <v>9</v>
      </c>
    </row>
    <row r="230" spans="1:3" x14ac:dyDescent="0.25">
      <c r="A230">
        <f>IF(LEFTB(B230,16)="Заказ покупателя","1."&amp;SUBSTITUTE(INDEX(A$3:A229,MATCH("яя",A$3:A229,1)),"1.","")+1,COUNT(A$3:A229)+1)</f>
        <v>168</v>
      </c>
      <c r="B230" s="3" t="s">
        <v>206</v>
      </c>
      <c r="C230">
        <f>IFERROR(MATCH("1."&amp;SUBSTITUTE(A230,"1.","")+1,A231:A$238,0)-1,MATCH(9^9,A231:A$238,1))</f>
        <v>8</v>
      </c>
    </row>
    <row r="231" spans="1:3" x14ac:dyDescent="0.25">
      <c r="A231" t="str">
        <f>IF(LEFTB(B231,16)="Заказ покупателя","1."&amp;SUBSTITUTE(INDEX(A$3:A230,MATCH("яя",A$3:A230,1)),"1.","")+1,COUNT(A$3:A230)+1)</f>
        <v>1.60</v>
      </c>
      <c r="B231" s="2" t="s">
        <v>207</v>
      </c>
      <c r="C231">
        <f>IFERROR(MATCH("1."&amp;SUBSTITUTE(A231,"1.","")+1,A232:A$238,0)-1,MATCH(9^9,A232:A$238,1))</f>
        <v>2</v>
      </c>
    </row>
    <row r="232" spans="1:3" x14ac:dyDescent="0.25">
      <c r="A232">
        <f>IF(LEFTB(B232,16)="Заказ покупателя","1."&amp;SUBSTITUTE(INDEX(A$3:A231,MATCH("яя",A$3:A231,1)),"1.","")+1,COUNT(A$3:A231)+1)</f>
        <v>169</v>
      </c>
      <c r="B232" s="3" t="s">
        <v>208</v>
      </c>
      <c r="C232">
        <f>IFERROR(MATCH("1."&amp;SUBSTITUTE(A232,"1.","")+1,A233:A$238,0)-1,MATCH(9^9,A233:A$238,1))</f>
        <v>6</v>
      </c>
    </row>
    <row r="233" spans="1:3" x14ac:dyDescent="0.25">
      <c r="A233">
        <f>IF(LEFTB(B233,16)="Заказ покупателя","1."&amp;SUBSTITUTE(INDEX(A$3:A232,MATCH("яя",A$3:A232,1)),"1.","")+1,COUNT(A$3:A232)+1)</f>
        <v>170</v>
      </c>
      <c r="B233" s="3" t="s">
        <v>209</v>
      </c>
      <c r="C233">
        <f>IFERROR(MATCH("1."&amp;SUBSTITUTE(A233,"1.","")+1,A234:A$238,0)-1,MATCH(9^9,A234:A$238,1))</f>
        <v>5</v>
      </c>
    </row>
    <row r="234" spans="1:3" x14ac:dyDescent="0.25">
      <c r="A234" t="str">
        <f>IF(LEFTB(B234,16)="Заказ покупателя","1."&amp;SUBSTITUTE(INDEX(A$3:A233,MATCH("яя",A$3:A233,1)),"1.","")+1,COUNT(A$3:A233)+1)</f>
        <v>1.61</v>
      </c>
      <c r="B234" s="2" t="s">
        <v>210</v>
      </c>
      <c r="C234">
        <f>IFERROR(MATCH("1."&amp;SUBSTITUTE(A234,"1.","")+1,A235:A$238,0)-1,MATCH(9^9,A235:A$238,1))</f>
        <v>4</v>
      </c>
    </row>
    <row r="235" spans="1:3" x14ac:dyDescent="0.25">
      <c r="A235">
        <f>IF(LEFTB(B235,16)="Заказ покупателя","1."&amp;SUBSTITUTE(INDEX(A$3:A234,MATCH("яя",A$3:A234,1)),"1.","")+1,COUNT(A$3:A234)+1)</f>
        <v>171</v>
      </c>
      <c r="B235" s="3" t="s">
        <v>211</v>
      </c>
      <c r="C235">
        <f>IFERROR(MATCH("1."&amp;SUBSTITUTE(A235,"1.","")+1,A236:A$238,0)-1,MATCH(9^9,A236:A$238,1))</f>
        <v>3</v>
      </c>
    </row>
    <row r="236" spans="1:3" ht="22.5" x14ac:dyDescent="0.25">
      <c r="A236">
        <f>IF(LEFTB(B236,16)="Заказ покупателя","1."&amp;SUBSTITUTE(INDEX(A$3:A235,MATCH("яя",A$3:A235,1)),"1.","")+1,COUNT(A$3:A235)+1)</f>
        <v>172</v>
      </c>
      <c r="B236" s="3" t="s">
        <v>212</v>
      </c>
      <c r="C236">
        <f>IFERROR(MATCH("1."&amp;SUBSTITUTE(A236,"1.","")+1,A237:A$238,0)-1,MATCH(9^9,A237:A$238,1))</f>
        <v>2</v>
      </c>
    </row>
    <row r="237" spans="1:3" x14ac:dyDescent="0.25">
      <c r="A237">
        <f>IF(LEFTB(B237,16)="Заказ покупателя","1."&amp;SUBSTITUTE(INDEX(A$3:A236,MATCH("яя",A$3:A236,1)),"1.","")+1,COUNT(A$3:A236)+1)</f>
        <v>173</v>
      </c>
      <c r="B237" s="3" t="s">
        <v>213</v>
      </c>
      <c r="C237">
        <f>IFERROR(MATCH("1."&amp;SUBSTITUTE(A237,"1.","")+1,A238:A$238,0)-1,MATCH(9^9,A238:A$238,1))</f>
        <v>1</v>
      </c>
    </row>
    <row r="238" spans="1:3" x14ac:dyDescent="0.25">
      <c r="A238">
        <f>IF(LEFTB(B238,16)="Заказ покупателя","1."&amp;SUBSTITUTE(INDEX(A$3:A237,MATCH("яя",A$3:A237,1)),"1.","")+1,COUNT(A$3:A237)+1)</f>
        <v>174</v>
      </c>
      <c r="B238" s="3" t="s">
        <v>214</v>
      </c>
      <c r="C238">
        <f>IFERROR(MATCH("1."&amp;SUBSTITUTE(A238,"1.","")+1,A$238:A239,0)-1,MATCH(9^9,A$238:A239,1))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2014-05-27T14:34:29Z</dcterms:created>
  <dcterms:modified xsi:type="dcterms:W3CDTF">2014-05-28T10:02:21Z</dcterms:modified>
</cp:coreProperties>
</file>