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C:\Users\СП\Desktop\ПФ\"/>
    </mc:Choice>
  </mc:AlternateContent>
  <bookViews>
    <workbookView xWindow="0" yWindow="0" windowWidth="23040" windowHeight="8832" activeTab="2"/>
  </bookViews>
  <sheets>
    <sheet name="выгрузка" sheetId="3" r:id="rId1"/>
    <sheet name="список по 1 критерию(район)" sheetId="1" r:id="rId2"/>
    <sheet name="список 2 КРИТЕРИЯ" sheetId="4" r:id="rId3"/>
  </sheets>
  <calcPr calcId="152511"/>
</workbook>
</file>

<file path=xl/calcChain.xml><?xml version="1.0" encoding="utf-8"?>
<calcChain xmlns="http://schemas.openxmlformats.org/spreadsheetml/2006/main">
  <c r="B4" i="1" l="1"/>
  <c r="B4" i="4" a="1"/>
  <c r="B4" i="4" s="1"/>
  <c r="C8" i="4" a="1"/>
  <c r="C8" i="4" s="1"/>
  <c r="D4" i="4" a="1"/>
  <c r="D4" i="4"/>
  <c r="E4" i="4" a="1"/>
  <c r="E4" i="4" s="1"/>
  <c r="F4" i="4" a="1"/>
  <c r="F4" i="4"/>
  <c r="B5" i="4" a="1"/>
  <c r="B5" i="4" s="1"/>
  <c r="B6" i="1" a="1"/>
  <c r="B6" i="1"/>
  <c r="B5" i="1" a="1"/>
  <c r="B5" i="1"/>
  <c r="C5" i="4"/>
  <c r="C5" i="4" a="1"/>
  <c r="C4" i="4"/>
  <c r="C4" i="4" a="1"/>
  <c r="C5" i="1" a="1"/>
  <c r="C5" i="1"/>
  <c r="C4" i="1" a="1"/>
  <c r="C4" i="1"/>
  <c r="B33" i="3" a="1"/>
  <c r="B33" i="3"/>
  <c r="B34" i="3" a="1"/>
  <c r="B34" i="3"/>
</calcChain>
</file>

<file path=xl/sharedStrings.xml><?xml version="1.0" encoding="utf-8"?>
<sst xmlns="http://schemas.openxmlformats.org/spreadsheetml/2006/main" count="33" uniqueCount="27">
  <si>
    <t>№ п/п</t>
  </si>
  <si>
    <t>Фамилия, имя, отчество</t>
  </si>
  <si>
    <t>Дата рождения</t>
  </si>
  <si>
    <t>Москвитина Анна Александровна</t>
  </si>
  <si>
    <t>Васильев Василий Васильевич</t>
  </si>
  <si>
    <t>Иванова Анна Александровна</t>
  </si>
  <si>
    <t>Адрес проживания</t>
  </si>
  <si>
    <t>671355, Бурятия Респ, Советский р-н, Галтай у, Новая ул, д. 7</t>
  </si>
  <si>
    <t>671340, Бурятия Респ, Октябрьский, Строителей ул, д. 70б, кв. 127</t>
  </si>
  <si>
    <t>670023, Бурятия Респ, Советский р-н, Улан-Удэ г, Строителей ул, д. 70б, кв. 127</t>
  </si>
  <si>
    <t>номер реестра</t>
  </si>
  <si>
    <t>ФИО</t>
  </si>
  <si>
    <t>№</t>
  </si>
  <si>
    <t>Советский</t>
  </si>
  <si>
    <t>парамА</t>
  </si>
  <si>
    <t>Б</t>
  </si>
  <si>
    <t>А</t>
  </si>
  <si>
    <t>первично</t>
  </si>
  <si>
    <t>повторно</t>
  </si>
  <si>
    <t>функц И</t>
  </si>
  <si>
    <t>1 УСЛОВИЕ</t>
  </si>
  <si>
    <t>2 УСЛОВИЕ</t>
  </si>
  <si>
    <t>ФОРМУЛА С ИСТИНОЙ ВМЕСТО 2 КРИТЕРИЕВ</t>
  </si>
  <si>
    <t>НОРМАЛЬНО РАБОТАЕТ</t>
  </si>
  <si>
    <t>ПО ОТДЕЛЬНОСТИ РАБОТАЕТ</t>
  </si>
  <si>
    <t>ЧТО Я ДЕЛАЮ НЕ ТАК?</t>
  </si>
  <si>
    <t>НЕ РАБОТАЕТ ЗДЕСЬ с 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</si>
</sst>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activeCell="G5" sqref="G5"/>
    </sheetView>
  </sheetViews>
  <sheetFormatPr defaultRowHeight="13.2" x14ac:dyDescent="0.25"/>
  <cols>
    <col min="2" max="2" width="32.6640625" customWidth="1"/>
    <col min="3" max="3" width="12.33203125" customWidth="1"/>
    <col min="4" max="4" width="35.109375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6</v>
      </c>
      <c r="E1" t="s">
        <v>10</v>
      </c>
      <c r="F1" t="s">
        <v>14</v>
      </c>
      <c r="G1" t="s">
        <v>17</v>
      </c>
    </row>
    <row r="2" spans="1:7" x14ac:dyDescent="0.25">
      <c r="A2">
        <v>1</v>
      </c>
      <c r="B2" t="s">
        <v>4</v>
      </c>
      <c r="C2" s="1">
        <v>25868</v>
      </c>
      <c r="D2" t="s">
        <v>7</v>
      </c>
      <c r="E2">
        <v>1016</v>
      </c>
      <c r="F2" t="s">
        <v>15</v>
      </c>
      <c r="G2" t="s">
        <v>17</v>
      </c>
    </row>
    <row r="3" spans="1:7" x14ac:dyDescent="0.25">
      <c r="A3">
        <v>2</v>
      </c>
      <c r="B3" t="s">
        <v>5</v>
      </c>
      <c r="C3" s="1">
        <v>34414</v>
      </c>
      <c r="D3" t="s">
        <v>8</v>
      </c>
      <c r="E3">
        <v>1013</v>
      </c>
      <c r="F3" t="s">
        <v>16</v>
      </c>
      <c r="G3" t="s">
        <v>18</v>
      </c>
    </row>
    <row r="4" spans="1:7" x14ac:dyDescent="0.25">
      <c r="A4">
        <v>3</v>
      </c>
      <c r="B4" t="s">
        <v>3</v>
      </c>
      <c r="C4" s="1">
        <v>31804</v>
      </c>
      <c r="D4" t="s">
        <v>9</v>
      </c>
      <c r="E4">
        <v>1018</v>
      </c>
      <c r="F4" t="s">
        <v>15</v>
      </c>
      <c r="G4" t="s">
        <v>18</v>
      </c>
    </row>
    <row r="33" spans="2:2" x14ac:dyDescent="0.25">
      <c r="B33" t="str">
        <f t="array" ref="B33">INDEX(B$2:B$21,SMALL(IF(ISNUMBER(SEARCH("советский",$D$2:$D$21)),ROW(D$2:D$21)),ROW(D2))-1)</f>
        <v>Москвитина Анна Александровна</v>
      </c>
    </row>
    <row r="34" spans="2:2" x14ac:dyDescent="0.25">
      <c r="B34" t="e">
        <f t="array" ref="B34">INDEX(B$2:B$21,SMALL(IF(ISNUMBER(SEARCH("советский",$D$2:$D$21)),ROW(D$2:D$21)),ROW(D3))-1)</f>
        <v>#NUM!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6"/>
  <sheetViews>
    <sheetView workbookViewId="0">
      <selection activeCell="B4" sqref="B4"/>
    </sheetView>
  </sheetViews>
  <sheetFormatPr defaultRowHeight="13.2" x14ac:dyDescent="0.25"/>
  <cols>
    <col min="2" max="2" width="38.88671875" customWidth="1"/>
  </cols>
  <sheetData>
    <row r="2" spans="2:3" x14ac:dyDescent="0.25">
      <c r="B2" s="3" t="s">
        <v>13</v>
      </c>
    </row>
    <row r="3" spans="2:3" x14ac:dyDescent="0.25">
      <c r="B3" s="2" t="s">
        <v>11</v>
      </c>
      <c r="C3" s="2" t="s">
        <v>12</v>
      </c>
    </row>
    <row r="4" spans="2:3" x14ac:dyDescent="0.25">
      <c r="B4" s="2" t="str">
        <f>IFERROR(INDEX(выгрузка!B$2:B$21,SMALL(IF(ISNUMBER(SEARCH($B$2,выгрузка!$D$2:$D$21)),ROW(D$2:D$21)),ROW(D1))-1),"")</f>
        <v>Васильев Василий Васильевич</v>
      </c>
      <c r="C4" s="2">
        <f t="array" ref="C4">INDEX(выгрузка!E$2:E$21,SMALL(IF(ISNUMBER(SEARCH($B$2,выгрузка!$D$2:$D$21)),ROW(G$2:G$21)),ROW(G1))-1)</f>
        <v>1016</v>
      </c>
    </row>
    <row r="5" spans="2:3" x14ac:dyDescent="0.25">
      <c r="B5" s="2" t="str">
        <f t="array" ref="B5">IFERROR(INDEX(выгрузка!B$2:B$21,SMALL(IF(ISNUMBER(SEARCH($B$2,выгрузка!$D$2:$D$21)),ROW(D$2:D$21)),ROW(D2))-1),"")</f>
        <v>Москвитина Анна Александровна</v>
      </c>
      <c r="C5" s="2">
        <f t="array" ref="C5">INDEX(выгрузка!E$2:E$21,SMALL(IF(ISNUMBER(SEARCH($B$2,выгрузка!$D$2:$D$21)),ROW(G$2:G$21)),ROW(G2))-1)</f>
        <v>1018</v>
      </c>
    </row>
    <row r="6" spans="2:3" x14ac:dyDescent="0.25">
      <c r="B6" s="2" t="str">
        <f t="array" ref="B6">IFERROR(INDEX(выгрузка!B$2:B$21,SMALL(IF(ISNUMBER(SEARCH($B$2,выгрузка!$D$2:$D$21)),ROW(D$2:D$21)),ROW(D3))-1),"")</f>
        <v/>
      </c>
      <c r="C6" s="2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0"/>
  <sheetViews>
    <sheetView tabSelected="1" workbookViewId="0">
      <selection activeCell="F4" sqref="F4"/>
    </sheetView>
  </sheetViews>
  <sheetFormatPr defaultRowHeight="13.2" x14ac:dyDescent="0.25"/>
  <cols>
    <col min="1" max="1" width="25.109375" customWidth="1"/>
    <col min="2" max="2" width="45.88671875" customWidth="1"/>
    <col min="5" max="5" width="13.109375" customWidth="1"/>
    <col min="6" max="6" width="14.21875" customWidth="1"/>
  </cols>
  <sheetData>
    <row r="2" spans="1:6" x14ac:dyDescent="0.25">
      <c r="B2" s="3" t="s">
        <v>13</v>
      </c>
      <c r="D2" t="s">
        <v>24</v>
      </c>
    </row>
    <row r="3" spans="1:6" x14ac:dyDescent="0.25">
      <c r="B3" s="2" t="s">
        <v>11</v>
      </c>
      <c r="C3" s="2" t="s">
        <v>12</v>
      </c>
      <c r="D3" s="2" t="s">
        <v>19</v>
      </c>
      <c r="E3" s="2" t="s">
        <v>20</v>
      </c>
      <c r="F3" s="2" t="s">
        <v>21</v>
      </c>
    </row>
    <row r="4" spans="1:6" x14ac:dyDescent="0.25">
      <c r="A4" t="s">
        <v>26</v>
      </c>
      <c r="B4" s="2" t="str">
        <f t="array" ref="B4">IFERROR(INDEX(выгрузка!B$2:B$21,SMALL(IF(AND(ISNUMBER(SEARCH($B$2,выгрузка!$D$2:$D$21)),ISNUMBER(SEARCH("первично",выгрузка!$G$1:$G$4))),ROW(D$2:D$21)),ROW(D1))-1),"")</f>
        <v/>
      </c>
      <c r="C4" s="2">
        <f t="array" ref="C4">INDEX(выгрузка!E$2:E$21,SMALL(IF(ISNUMBER(SEARCH($B$2,выгрузка!$D$2:$D$21)),ROW(G$2:G$21)),ROW(G1))-1)</f>
        <v>1016</v>
      </c>
      <c r="D4" s="2" t="b">
        <f t="array" ref="D4">AND(E4,F4)</f>
        <v>1</v>
      </c>
      <c r="E4" s="2" t="b">
        <f t="array" ref="E4">ISNUMBER(SEARCH($B$2,выгрузка!$D$2:$D$21))</f>
        <v>1</v>
      </c>
      <c r="F4" s="2" t="b">
        <f t="array" ref="F4">ISNUMBER(SEARCH("первично",выгрузка!$G$1:$G$4))</f>
        <v>1</v>
      </c>
    </row>
    <row r="5" spans="1:6" x14ac:dyDescent="0.25">
      <c r="B5" s="2" t="str">
        <f t="array" ref="B5">IFERROR(INDEX(выгрузка!B$2:B$21,SMALL(IF(AND(ISNUMBER(SEARCH($B$2,выгрузка!$D$2:$D$21)),ISNUMBER(SEARCH("первично",выгрузка!$G$1:$G$4))),ROW(D$2:D$21)),ROW(D2))-1),"")</f>
        <v/>
      </c>
      <c r="C5" s="2">
        <f t="array" ref="C5">INDEX(выгрузка!E$2:E$21,SMALL(IF(ISNUMBER(SEARCH($B$2,выгрузка!$D$2:$D$21)),ROW(G$2:G$21)),ROW(G2))-1)</f>
        <v>1018</v>
      </c>
    </row>
    <row r="8" spans="1:6" x14ac:dyDescent="0.25">
      <c r="B8" t="s">
        <v>22</v>
      </c>
      <c r="C8" t="str">
        <f t="array" ref="C8">IFERROR(INDEX(выгрузка!B$2:B$21,SMALL(IF(AND(E4,F4),ROW(D$2:D$21)),ROW(D1))-1),"")</f>
        <v>Васильев Василий Васильевич</v>
      </c>
    </row>
    <row r="9" spans="1:6" x14ac:dyDescent="0.25">
      <c r="B9" t="s">
        <v>23</v>
      </c>
    </row>
    <row r="10" spans="1:6" x14ac:dyDescent="0.25">
      <c r="B10" t="s">
        <v>25</v>
      </c>
    </row>
  </sheetData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выгрузка</vt:lpstr>
      <vt:lpstr>список по 1 критерию(район)</vt:lpstr>
      <vt:lpstr>список 2 КРИТЕРИЯ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СП</cp:lastModifiedBy>
  <dcterms:created xsi:type="dcterms:W3CDTF">1996-10-08T23:32:33Z</dcterms:created>
  <dcterms:modified xsi:type="dcterms:W3CDTF">2014-06-09T10:10:35Z</dcterms:modified>
</cp:coreProperties>
</file>