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codeName="ЭтаКнига" defaultThemeVersion="124226"/>
  <bookViews>
    <workbookView xWindow="120" yWindow="105" windowWidth="15120" windowHeight="8010" activeTab="1"/>
  </bookViews>
  <sheets>
    <sheet name="              розница          " sheetId="1" r:id="rId1"/>
    <sheet name="               склад           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N8" i="2" l="1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7" i="2"/>
  <c r="M7" i="2"/>
  <c r="M21" i="2"/>
  <c r="M20" i="2"/>
  <c r="M19" i="2"/>
  <c r="M18" i="2"/>
  <c r="M17" i="2"/>
  <c r="M16" i="2"/>
  <c r="M15" i="2"/>
  <c r="M14" i="2"/>
  <c r="E36" i="1"/>
  <c r="D36" i="1"/>
  <c r="F34" i="1"/>
  <c r="F33" i="1"/>
  <c r="F32" i="1"/>
  <c r="F31" i="1"/>
  <c r="F30" i="1"/>
  <c r="F29" i="1"/>
  <c r="F28" i="1"/>
  <c r="F27" i="1"/>
  <c r="F26" i="1"/>
  <c r="F25" i="1"/>
  <c r="F24" i="1"/>
  <c r="D19" i="1"/>
  <c r="E19" i="1"/>
  <c r="F17" i="1"/>
  <c r="F16" i="1"/>
  <c r="F15" i="1"/>
  <c r="F14" i="1"/>
  <c r="F13" i="1"/>
  <c r="F12" i="1"/>
  <c r="F11" i="1"/>
  <c r="F10" i="1"/>
  <c r="F9" i="1"/>
  <c r="F8" i="1"/>
  <c r="F7" i="1"/>
  <c r="M13" i="2"/>
  <c r="M12" i="2"/>
  <c r="M11" i="2"/>
  <c r="M10" i="2"/>
  <c r="M9" i="2"/>
  <c r="M8" i="2"/>
  <c r="F35" i="1" l="1"/>
  <c r="F36" i="1" s="1"/>
  <c r="F18" i="1"/>
  <c r="F19" i="1" s="1"/>
</calcChain>
</file>

<file path=xl/sharedStrings.xml><?xml version="1.0" encoding="utf-8"?>
<sst xmlns="http://schemas.openxmlformats.org/spreadsheetml/2006/main" count="46" uniqueCount="22">
  <si>
    <t xml:space="preserve">саморез                               </t>
  </si>
  <si>
    <t xml:space="preserve">саморез                             </t>
  </si>
  <si>
    <t xml:space="preserve">саморез                        </t>
  </si>
  <si>
    <t>анкер</t>
  </si>
  <si>
    <t xml:space="preserve">анкер </t>
  </si>
  <si>
    <t>цена закуп</t>
  </si>
  <si>
    <t>цена розница</t>
  </si>
  <si>
    <t xml:space="preserve"> остаток шт</t>
  </si>
  <si>
    <t>приход шт</t>
  </si>
  <si>
    <t>10.06.2014. вторник</t>
  </si>
  <si>
    <t>КОД</t>
  </si>
  <si>
    <t>НАИМЕНОВАНИЕ</t>
  </si>
  <si>
    <t>ЦЕНА ЗАКУПКИ</t>
  </si>
  <si>
    <t>ЦЕНА ПРОДАЖ</t>
  </si>
  <si>
    <t>остаток</t>
  </si>
  <si>
    <t>11.06.2014. среда</t>
  </si>
  <si>
    <t>код товара</t>
  </si>
  <si>
    <t>наименование товара</t>
  </si>
  <si>
    <t xml:space="preserve">ОСТАТОК НА СКЛАДЕ ЧТОБЫ УМЕНЬШАЛСЯ В ЗАВИСИМОСТИ ОТ ПРОДАННОГО В РОЗНИЦЕ КОТОРАЯ НАХОДИТСЯ НА ДРУГОМ ЛИСТЕ Excel </t>
  </si>
  <si>
    <t>кол-во ШТ</t>
  </si>
  <si>
    <t>приход товара кол-во ШТ</t>
  </si>
  <si>
    <t>ПРОДАННОЕ ЕЖЕДНЕВНО В РОЗНИЦЕ ЧТОБ                                   УМЕНЬШИЛОСЬ НА СКЛАДЕ, С ПЕРВОГО ЛИСТА ПРОДАННОЕ УМЕНШАЛОСЬ ВО ВТОРОМ ЛИСТЕ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</si>
</sst>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indexed="12"/>
      <name val="Arial"/>
      <family val="2"/>
      <charset val="204"/>
    </font>
    <font>
      <sz val="9"/>
      <name val="Arial"/>
      <family val="2"/>
      <charset val="204"/>
    </font>
    <font>
      <sz val="9"/>
      <color theme="0"/>
      <name val="Arial"/>
      <family val="2"/>
      <charset val="204"/>
    </font>
    <font>
      <b/>
      <i/>
      <sz val="22"/>
      <color theme="0"/>
      <name val="Arial"/>
      <family val="2"/>
      <charset val="204"/>
    </font>
    <font>
      <sz val="9"/>
      <color rgb="FF0000FF"/>
      <name val="Arial"/>
      <family val="2"/>
      <charset val="204"/>
    </font>
    <font>
      <b/>
      <i/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sz val="9"/>
      <color theme="9" tint="0.3999755851924192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2" fontId="4" fillId="0" borderId="2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5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6" borderId="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4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95249</xdr:colOff>
      <xdr:row>4</xdr:row>
      <xdr:rowOff>190499</xdr:rowOff>
    </xdr:from>
    <xdr:to>
      <xdr:col>16</xdr:col>
      <xdr:colOff>504824</xdr:colOff>
      <xdr:row>13</xdr:row>
      <xdr:rowOff>104774</xdr:rowOff>
    </xdr:to>
    <xdr:pic>
      <xdr:nvPicPr>
        <xdr:cNvPr id="2" name="Рисунок 1" descr="arrow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>
          <a:off x="9839324" y="952499"/>
          <a:ext cx="1628775" cy="1628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FF00"/>
  </sheetPr>
  <dimension ref="A5:N39"/>
  <sheetViews>
    <sheetView topLeftCell="A4" workbookViewId="0">
      <selection activeCell="F7" sqref="F7"/>
    </sheetView>
  </sheetViews>
  <sheetFormatPr defaultRowHeight="15" x14ac:dyDescent="0.25"/>
  <cols>
    <col min="1" max="1" width="7.85546875" style="35" customWidth="1"/>
    <col min="2" max="2" width="12.28515625" customWidth="1"/>
    <col min="3" max="3" width="35.5703125" customWidth="1"/>
    <col min="4" max="4" width="12" customWidth="1"/>
    <col min="5" max="5" width="10.85546875" customWidth="1"/>
    <col min="6" max="6" width="11" customWidth="1"/>
    <col min="7" max="7" width="11.140625" customWidth="1"/>
  </cols>
  <sheetData>
    <row r="5" spans="1:14" s="13" customFormat="1" ht="27.75" x14ac:dyDescent="0.25">
      <c r="A5" s="43" t="s">
        <v>9</v>
      </c>
      <c r="B5" s="44"/>
      <c r="C5" s="44"/>
      <c r="D5" s="44"/>
      <c r="E5" s="44"/>
      <c r="F5" s="44"/>
      <c r="G5" s="12"/>
    </row>
    <row r="6" spans="1:14" s="19" customFormat="1" ht="24" x14ac:dyDescent="0.25">
      <c r="A6" s="14" t="s">
        <v>19</v>
      </c>
      <c r="B6" s="14" t="s">
        <v>10</v>
      </c>
      <c r="C6" s="14" t="s">
        <v>11</v>
      </c>
      <c r="D6" s="15" t="s">
        <v>12</v>
      </c>
      <c r="E6" s="15" t="s">
        <v>13</v>
      </c>
      <c r="F6" s="16" t="s">
        <v>14</v>
      </c>
      <c r="G6" s="17"/>
      <c r="H6" s="18"/>
    </row>
    <row r="7" spans="1:14" s="19" customFormat="1" ht="12" x14ac:dyDescent="0.25">
      <c r="A7" s="23">
        <v>12</v>
      </c>
      <c r="B7" s="4">
        <v>219010</v>
      </c>
      <c r="C7" s="5" t="s">
        <v>1</v>
      </c>
      <c r="D7" s="6">
        <v>2.4E-2</v>
      </c>
      <c r="E7" s="7">
        <v>24</v>
      </c>
      <c r="F7" s="9">
        <f>SUM(E7-D7)</f>
        <v>23.975999999999999</v>
      </c>
      <c r="G7" s="22"/>
      <c r="H7" s="41" t="s">
        <v>21</v>
      </c>
      <c r="I7" s="42"/>
      <c r="J7" s="42"/>
      <c r="K7" s="42"/>
      <c r="L7" s="42"/>
      <c r="M7" s="42"/>
      <c r="N7" s="42"/>
    </row>
    <row r="8" spans="1:14" s="19" customFormat="1" ht="12" x14ac:dyDescent="0.25">
      <c r="A8" s="23">
        <v>15</v>
      </c>
      <c r="B8" s="4">
        <v>218974</v>
      </c>
      <c r="C8" s="5" t="s">
        <v>0</v>
      </c>
      <c r="D8" s="6">
        <v>0.01</v>
      </c>
      <c r="E8" s="7">
        <v>30</v>
      </c>
      <c r="F8" s="9">
        <f t="shared" ref="F8:F17" si="0">SUM(E8-D8)</f>
        <v>29.99</v>
      </c>
      <c r="G8" s="22"/>
      <c r="H8" s="42"/>
      <c r="I8" s="42"/>
      <c r="J8" s="42"/>
      <c r="K8" s="42"/>
      <c r="L8" s="42"/>
      <c r="M8" s="42"/>
      <c r="N8" s="42"/>
    </row>
    <row r="9" spans="1:14" s="19" customFormat="1" ht="12" x14ac:dyDescent="0.25">
      <c r="A9" s="23">
        <v>45</v>
      </c>
      <c r="B9" s="4">
        <v>230769</v>
      </c>
      <c r="C9" s="5" t="s">
        <v>3</v>
      </c>
      <c r="D9" s="6">
        <v>0.2</v>
      </c>
      <c r="E9" s="7">
        <v>270</v>
      </c>
      <c r="F9" s="9">
        <f t="shared" si="0"/>
        <v>269.8</v>
      </c>
      <c r="G9" s="22"/>
      <c r="H9" s="42"/>
      <c r="I9" s="42"/>
      <c r="J9" s="42"/>
      <c r="K9" s="42"/>
      <c r="L9" s="42"/>
      <c r="M9" s="42"/>
      <c r="N9" s="42"/>
    </row>
    <row r="10" spans="1:14" s="19" customFormat="1" ht="12" x14ac:dyDescent="0.25">
      <c r="A10" s="28"/>
      <c r="B10" s="20"/>
      <c r="C10" s="21"/>
      <c r="D10" s="9"/>
      <c r="E10" s="10"/>
      <c r="F10" s="24">
        <f t="shared" si="0"/>
        <v>0</v>
      </c>
      <c r="G10" s="22"/>
      <c r="H10" s="42"/>
      <c r="I10" s="42"/>
      <c r="J10" s="42"/>
      <c r="K10" s="42"/>
      <c r="L10" s="42"/>
      <c r="M10" s="42"/>
      <c r="N10" s="42"/>
    </row>
    <row r="11" spans="1:14" s="19" customFormat="1" ht="12" x14ac:dyDescent="0.25">
      <c r="A11" s="28"/>
      <c r="B11" s="20"/>
      <c r="C11" s="21"/>
      <c r="D11" s="9"/>
      <c r="E11" s="10"/>
      <c r="F11" s="24">
        <f t="shared" si="0"/>
        <v>0</v>
      </c>
      <c r="G11" s="22"/>
      <c r="H11" s="42"/>
      <c r="I11" s="42"/>
      <c r="J11" s="42"/>
      <c r="K11" s="42"/>
      <c r="L11" s="42"/>
      <c r="M11" s="42"/>
      <c r="N11" s="42"/>
    </row>
    <row r="12" spans="1:14" s="19" customFormat="1" ht="12" x14ac:dyDescent="0.25">
      <c r="A12" s="28"/>
      <c r="B12" s="20"/>
      <c r="C12" s="21"/>
      <c r="D12" s="9"/>
      <c r="E12" s="10"/>
      <c r="F12" s="9">
        <f t="shared" si="0"/>
        <v>0</v>
      </c>
      <c r="G12" s="22"/>
      <c r="H12" s="42"/>
      <c r="I12" s="42"/>
      <c r="J12" s="42"/>
      <c r="K12" s="42"/>
      <c r="L12" s="42"/>
      <c r="M12" s="42"/>
      <c r="N12" s="42"/>
    </row>
    <row r="13" spans="1:14" s="27" customFormat="1" ht="12" x14ac:dyDescent="0.25">
      <c r="A13" s="28"/>
      <c r="B13" s="20"/>
      <c r="C13" s="21"/>
      <c r="D13" s="9"/>
      <c r="E13" s="10"/>
      <c r="F13" s="9">
        <f t="shared" si="0"/>
        <v>0</v>
      </c>
      <c r="G13" s="26"/>
      <c r="H13" s="42"/>
      <c r="I13" s="42"/>
      <c r="J13" s="42"/>
      <c r="K13" s="42"/>
      <c r="L13" s="42"/>
      <c r="M13" s="42"/>
      <c r="N13" s="42"/>
    </row>
    <row r="14" spans="1:14" s="27" customFormat="1" ht="12" x14ac:dyDescent="0.25">
      <c r="A14" s="28"/>
      <c r="B14" s="20"/>
      <c r="C14" s="21"/>
      <c r="D14" s="9"/>
      <c r="E14" s="10"/>
      <c r="F14" s="9">
        <f t="shared" si="0"/>
        <v>0</v>
      </c>
      <c r="G14" s="26"/>
      <c r="H14" s="42"/>
      <c r="I14" s="42"/>
      <c r="J14" s="42"/>
      <c r="K14" s="42"/>
      <c r="L14" s="42"/>
      <c r="M14" s="42"/>
      <c r="N14" s="42"/>
    </row>
    <row r="15" spans="1:14" s="27" customFormat="1" ht="12" x14ac:dyDescent="0.25">
      <c r="A15" s="28"/>
      <c r="B15" s="20"/>
      <c r="C15" s="28"/>
      <c r="D15" s="9"/>
      <c r="E15" s="10"/>
      <c r="F15" s="9">
        <f t="shared" si="0"/>
        <v>0</v>
      </c>
      <c r="G15" s="26"/>
      <c r="H15" s="42"/>
      <c r="I15" s="42"/>
      <c r="J15" s="42"/>
      <c r="K15" s="42"/>
      <c r="L15" s="42"/>
      <c r="M15" s="42"/>
      <c r="N15" s="42"/>
    </row>
    <row r="16" spans="1:14" s="27" customFormat="1" ht="12" x14ac:dyDescent="0.25">
      <c r="A16" s="28"/>
      <c r="B16" s="20"/>
      <c r="C16" s="28"/>
      <c r="D16" s="9"/>
      <c r="E16" s="10"/>
      <c r="F16" s="9">
        <f t="shared" si="0"/>
        <v>0</v>
      </c>
      <c r="G16" s="26"/>
      <c r="H16" s="42"/>
      <c r="I16" s="42"/>
      <c r="J16" s="42"/>
      <c r="K16" s="42"/>
      <c r="L16" s="42"/>
      <c r="M16" s="42"/>
      <c r="N16" s="42"/>
    </row>
    <row r="17" spans="1:14" s="27" customFormat="1" ht="12" x14ac:dyDescent="0.25">
      <c r="A17" s="28"/>
      <c r="B17" s="28"/>
      <c r="C17" s="28"/>
      <c r="D17" s="9"/>
      <c r="E17" s="10"/>
      <c r="F17" s="9">
        <f t="shared" si="0"/>
        <v>0</v>
      </c>
      <c r="G17" s="26"/>
      <c r="H17" s="42"/>
      <c r="I17" s="42"/>
      <c r="J17" s="42"/>
      <c r="K17" s="42"/>
      <c r="L17" s="42"/>
      <c r="M17" s="42"/>
      <c r="N17" s="42"/>
    </row>
    <row r="18" spans="1:14" s="27" customFormat="1" ht="12" x14ac:dyDescent="0.25">
      <c r="A18" s="23"/>
      <c r="B18" s="23"/>
      <c r="C18" s="23"/>
      <c r="D18" s="6"/>
      <c r="E18" s="10"/>
      <c r="F18" s="29">
        <f>SUM(F7:F17)</f>
        <v>323.76600000000002</v>
      </c>
      <c r="G18" s="26"/>
      <c r="H18" s="42"/>
      <c r="I18" s="42"/>
      <c r="J18" s="42"/>
      <c r="K18" s="42"/>
      <c r="L18" s="42"/>
      <c r="M18" s="42"/>
      <c r="N18" s="42"/>
    </row>
    <row r="19" spans="1:14" s="27" customFormat="1" ht="12" x14ac:dyDescent="0.25">
      <c r="A19" s="28"/>
      <c r="B19" s="28"/>
      <c r="C19" s="23"/>
      <c r="D19" s="25">
        <f>SUM(D7:D18)</f>
        <v>0.23400000000000001</v>
      </c>
      <c r="E19" s="25">
        <f>SUM(E7:E18)</f>
        <v>324</v>
      </c>
      <c r="F19" s="25">
        <f>SUM(F18/1.18)</f>
        <v>274.37796610169494</v>
      </c>
      <c r="G19" s="26"/>
      <c r="H19" s="42"/>
      <c r="I19" s="42"/>
      <c r="J19" s="42"/>
      <c r="K19" s="42"/>
      <c r="L19" s="42"/>
      <c r="M19" s="42"/>
      <c r="N19" s="42"/>
    </row>
    <row r="20" spans="1:14" s="27" customFormat="1" ht="12" x14ac:dyDescent="0.25">
      <c r="A20" s="30"/>
      <c r="B20" s="30"/>
      <c r="C20" s="30"/>
      <c r="D20" s="31"/>
      <c r="E20" s="32"/>
      <c r="F20" s="9"/>
      <c r="G20" s="26"/>
      <c r="H20" s="42"/>
      <c r="I20" s="42"/>
      <c r="J20" s="42"/>
      <c r="K20" s="42"/>
      <c r="L20" s="42"/>
      <c r="M20" s="42"/>
      <c r="N20" s="42"/>
    </row>
    <row r="21" spans="1:14" s="34" customFormat="1" ht="16.5" customHeight="1" x14ac:dyDescent="0.25">
      <c r="A21" s="38"/>
      <c r="B21" s="39"/>
      <c r="C21" s="39"/>
      <c r="D21" s="39"/>
      <c r="E21" s="39"/>
      <c r="F21" s="40"/>
      <c r="G21" s="33"/>
      <c r="H21" s="42"/>
      <c r="I21" s="42"/>
      <c r="J21" s="42"/>
      <c r="K21" s="42"/>
      <c r="L21" s="42"/>
      <c r="M21" s="42"/>
      <c r="N21" s="42"/>
    </row>
    <row r="22" spans="1:14" s="13" customFormat="1" ht="27.75" x14ac:dyDescent="0.25">
      <c r="A22" s="43" t="s">
        <v>15</v>
      </c>
      <c r="B22" s="44"/>
      <c r="C22" s="44"/>
      <c r="D22" s="44"/>
      <c r="E22" s="44"/>
      <c r="F22" s="44"/>
      <c r="G22" s="12"/>
      <c r="H22" s="42"/>
      <c r="I22" s="42"/>
      <c r="J22" s="42"/>
      <c r="K22" s="42"/>
      <c r="L22" s="42"/>
      <c r="M22" s="42"/>
      <c r="N22" s="42"/>
    </row>
    <row r="23" spans="1:14" s="19" customFormat="1" ht="24" x14ac:dyDescent="0.25">
      <c r="A23" s="14" t="s">
        <v>19</v>
      </c>
      <c r="B23" s="14" t="s">
        <v>10</v>
      </c>
      <c r="C23" s="14" t="s">
        <v>11</v>
      </c>
      <c r="D23" s="15" t="s">
        <v>12</v>
      </c>
      <c r="E23" s="15" t="s">
        <v>13</v>
      </c>
      <c r="F23" s="16" t="s">
        <v>14</v>
      </c>
      <c r="G23" s="17"/>
      <c r="H23" s="42"/>
      <c r="I23" s="42"/>
      <c r="J23" s="42"/>
      <c r="K23" s="42"/>
      <c r="L23" s="42"/>
      <c r="M23" s="42"/>
      <c r="N23" s="42"/>
    </row>
    <row r="24" spans="1:14" s="19" customFormat="1" ht="12" x14ac:dyDescent="0.25">
      <c r="A24" s="23">
        <v>20</v>
      </c>
      <c r="B24" s="4">
        <v>219010</v>
      </c>
      <c r="C24" s="5" t="s">
        <v>1</v>
      </c>
      <c r="D24" s="6">
        <v>2.4E-2</v>
      </c>
      <c r="E24" s="7">
        <v>40</v>
      </c>
      <c r="F24" s="9">
        <f>SUM(E24-D24)</f>
        <v>39.975999999999999</v>
      </c>
      <c r="G24" s="22"/>
      <c r="H24" s="42"/>
      <c r="I24" s="42"/>
      <c r="J24" s="42"/>
      <c r="K24" s="42"/>
      <c r="L24" s="42"/>
      <c r="M24" s="42"/>
      <c r="N24" s="42"/>
    </row>
    <row r="25" spans="1:14" s="19" customFormat="1" ht="12" x14ac:dyDescent="0.25">
      <c r="A25" s="23">
        <v>63</v>
      </c>
      <c r="B25" s="4">
        <v>218974</v>
      </c>
      <c r="C25" s="5" t="s">
        <v>0</v>
      </c>
      <c r="D25" s="6">
        <v>0.01</v>
      </c>
      <c r="E25" s="7">
        <v>126</v>
      </c>
      <c r="F25" s="9">
        <f t="shared" ref="F25:F34" si="1">SUM(E25-D25)</f>
        <v>125.99</v>
      </c>
      <c r="G25" s="22"/>
      <c r="H25" s="42"/>
      <c r="I25" s="42"/>
      <c r="J25" s="42"/>
      <c r="K25" s="42"/>
      <c r="L25" s="42"/>
      <c r="M25" s="42"/>
      <c r="N25" s="42"/>
    </row>
    <row r="26" spans="1:14" s="19" customFormat="1" ht="12" x14ac:dyDescent="0.25">
      <c r="A26" s="23">
        <v>30</v>
      </c>
      <c r="B26" s="4">
        <v>230769</v>
      </c>
      <c r="C26" s="5" t="s">
        <v>3</v>
      </c>
      <c r="D26" s="6">
        <v>0.2</v>
      </c>
      <c r="E26" s="7">
        <v>180</v>
      </c>
      <c r="F26" s="9">
        <f t="shared" si="1"/>
        <v>179.8</v>
      </c>
      <c r="G26" s="22"/>
      <c r="H26" s="42"/>
      <c r="I26" s="42"/>
      <c r="J26" s="42"/>
      <c r="K26" s="42"/>
      <c r="L26" s="42"/>
      <c r="M26" s="42"/>
      <c r="N26" s="42"/>
    </row>
    <row r="27" spans="1:14" s="19" customFormat="1" ht="12" x14ac:dyDescent="0.25">
      <c r="A27" s="28">
        <v>10</v>
      </c>
      <c r="B27" s="4">
        <v>230782</v>
      </c>
      <c r="C27" s="5" t="s">
        <v>4</v>
      </c>
      <c r="D27" s="6">
        <v>0.7</v>
      </c>
      <c r="E27" s="7">
        <v>70</v>
      </c>
      <c r="F27" s="24">
        <f t="shared" si="1"/>
        <v>69.3</v>
      </c>
      <c r="G27" s="22"/>
      <c r="H27" s="42"/>
      <c r="I27" s="42"/>
      <c r="J27" s="42"/>
      <c r="K27" s="42"/>
      <c r="L27" s="42"/>
      <c r="M27" s="42"/>
      <c r="N27" s="42"/>
    </row>
    <row r="28" spans="1:14" s="19" customFormat="1" ht="12" x14ac:dyDescent="0.25">
      <c r="A28" s="28">
        <v>50</v>
      </c>
      <c r="B28" s="4">
        <v>219010</v>
      </c>
      <c r="C28" s="5" t="s">
        <v>1</v>
      </c>
      <c r="D28" s="6">
        <v>2.4E-2</v>
      </c>
      <c r="E28" s="7">
        <v>100</v>
      </c>
      <c r="F28" s="24">
        <f t="shared" si="1"/>
        <v>99.975999999999999</v>
      </c>
      <c r="G28" s="22"/>
      <c r="H28" s="42"/>
      <c r="I28" s="42"/>
      <c r="J28" s="42"/>
      <c r="K28" s="42"/>
      <c r="L28" s="42"/>
      <c r="M28" s="42"/>
      <c r="N28" s="42"/>
    </row>
    <row r="29" spans="1:14" s="19" customFormat="1" ht="12" x14ac:dyDescent="0.25">
      <c r="A29" s="28">
        <v>40</v>
      </c>
      <c r="B29" s="4">
        <v>224699</v>
      </c>
      <c r="C29" s="5" t="s">
        <v>2</v>
      </c>
      <c r="D29" s="6">
        <v>0.01</v>
      </c>
      <c r="E29" s="7">
        <v>160</v>
      </c>
      <c r="F29" s="9">
        <f t="shared" si="1"/>
        <v>159.99</v>
      </c>
      <c r="G29" s="22"/>
      <c r="H29" s="42"/>
      <c r="I29" s="42"/>
      <c r="J29" s="42"/>
      <c r="K29" s="42"/>
      <c r="L29" s="42"/>
      <c r="M29" s="42"/>
      <c r="N29" s="42"/>
    </row>
    <row r="30" spans="1:14" s="27" customFormat="1" ht="12" x14ac:dyDescent="0.25">
      <c r="A30" s="28"/>
      <c r="B30" s="20"/>
      <c r="C30" s="21"/>
      <c r="D30" s="9"/>
      <c r="E30" s="10"/>
      <c r="F30" s="9">
        <f t="shared" si="1"/>
        <v>0</v>
      </c>
      <c r="G30" s="26"/>
      <c r="H30" s="42"/>
      <c r="I30" s="42"/>
      <c r="J30" s="42"/>
      <c r="K30" s="42"/>
      <c r="L30" s="42"/>
      <c r="M30" s="42"/>
      <c r="N30" s="42"/>
    </row>
    <row r="31" spans="1:14" s="27" customFormat="1" ht="12" x14ac:dyDescent="0.25">
      <c r="A31" s="28"/>
      <c r="B31" s="20"/>
      <c r="C31" s="21"/>
      <c r="D31" s="9"/>
      <c r="E31" s="10"/>
      <c r="F31" s="9">
        <f t="shared" si="1"/>
        <v>0</v>
      </c>
      <c r="G31" s="26"/>
      <c r="H31" s="42"/>
      <c r="I31" s="42"/>
      <c r="J31" s="42"/>
      <c r="K31" s="42"/>
      <c r="L31" s="42"/>
      <c r="M31" s="42"/>
      <c r="N31" s="42"/>
    </row>
    <row r="32" spans="1:14" s="27" customFormat="1" ht="12" x14ac:dyDescent="0.25">
      <c r="A32" s="28"/>
      <c r="B32" s="20"/>
      <c r="C32" s="28"/>
      <c r="D32" s="9"/>
      <c r="E32" s="10"/>
      <c r="F32" s="9">
        <f t="shared" si="1"/>
        <v>0</v>
      </c>
      <c r="G32" s="26"/>
      <c r="H32" s="42"/>
      <c r="I32" s="42"/>
      <c r="J32" s="42"/>
      <c r="K32" s="42"/>
      <c r="L32" s="42"/>
      <c r="M32" s="42"/>
      <c r="N32" s="42"/>
    </row>
    <row r="33" spans="1:14" s="27" customFormat="1" ht="12" x14ac:dyDescent="0.25">
      <c r="A33" s="28"/>
      <c r="B33" s="20"/>
      <c r="C33" s="28"/>
      <c r="D33" s="9"/>
      <c r="E33" s="10"/>
      <c r="F33" s="9">
        <f t="shared" si="1"/>
        <v>0</v>
      </c>
      <c r="G33" s="26"/>
      <c r="H33" s="42"/>
      <c r="I33" s="42"/>
      <c r="J33" s="42"/>
      <c r="K33" s="42"/>
      <c r="L33" s="42"/>
      <c r="M33" s="42"/>
      <c r="N33" s="42"/>
    </row>
    <row r="34" spans="1:14" s="27" customFormat="1" ht="12" x14ac:dyDescent="0.25">
      <c r="A34" s="28"/>
      <c r="B34" s="28"/>
      <c r="C34" s="28"/>
      <c r="D34" s="9"/>
      <c r="E34" s="10"/>
      <c r="F34" s="9">
        <f t="shared" si="1"/>
        <v>0</v>
      </c>
      <c r="G34" s="26"/>
      <c r="H34" s="42"/>
      <c r="I34" s="42"/>
      <c r="J34" s="42"/>
      <c r="K34" s="42"/>
      <c r="L34" s="42"/>
      <c r="M34" s="42"/>
      <c r="N34" s="42"/>
    </row>
    <row r="35" spans="1:14" s="27" customFormat="1" ht="12" x14ac:dyDescent="0.25">
      <c r="A35" s="23"/>
      <c r="B35" s="23"/>
      <c r="C35" s="23"/>
      <c r="D35" s="6"/>
      <c r="E35" s="10"/>
      <c r="F35" s="29">
        <f>SUM(F24:F34)</f>
        <v>675.03200000000004</v>
      </c>
      <c r="G35" s="26"/>
      <c r="H35" s="42"/>
      <c r="I35" s="42"/>
      <c r="J35" s="42"/>
      <c r="K35" s="42"/>
      <c r="L35" s="42"/>
      <c r="M35" s="42"/>
      <c r="N35" s="42"/>
    </row>
    <row r="36" spans="1:14" s="27" customFormat="1" ht="12" x14ac:dyDescent="0.25">
      <c r="A36" s="28"/>
      <c r="B36" s="28"/>
      <c r="C36" s="23"/>
      <c r="D36" s="25">
        <f>SUM(D24:D35)</f>
        <v>0.96799999999999997</v>
      </c>
      <c r="E36" s="25">
        <f>SUM(E24:E35)</f>
        <v>676</v>
      </c>
      <c r="F36" s="25">
        <f>SUM(F35/1.18)</f>
        <v>572.06101694915264</v>
      </c>
      <c r="G36" s="26"/>
      <c r="H36" s="42"/>
      <c r="I36" s="42"/>
      <c r="J36" s="42"/>
      <c r="K36" s="42"/>
      <c r="L36" s="42"/>
      <c r="M36" s="42"/>
      <c r="N36" s="42"/>
    </row>
    <row r="37" spans="1:14" s="27" customFormat="1" ht="12" x14ac:dyDescent="0.25">
      <c r="A37" s="30"/>
      <c r="B37" s="30"/>
      <c r="C37" s="30"/>
      <c r="D37" s="31"/>
      <c r="E37" s="32"/>
      <c r="F37" s="9"/>
      <c r="G37" s="26"/>
      <c r="H37" s="42"/>
      <c r="I37" s="42"/>
      <c r="J37" s="42"/>
      <c r="K37" s="42"/>
      <c r="L37" s="42"/>
      <c r="M37" s="42"/>
      <c r="N37" s="42"/>
    </row>
    <row r="38" spans="1:14" s="34" customFormat="1" ht="15.75" customHeight="1" x14ac:dyDescent="0.25">
      <c r="A38" s="38"/>
      <c r="B38" s="39"/>
      <c r="C38" s="39"/>
      <c r="D38" s="39"/>
      <c r="E38" s="39"/>
      <c r="F38" s="40"/>
      <c r="G38" s="33"/>
      <c r="H38" s="42"/>
      <c r="I38" s="42"/>
      <c r="J38" s="42"/>
      <c r="K38" s="42"/>
      <c r="L38" s="42"/>
      <c r="M38" s="42"/>
      <c r="N38" s="42"/>
    </row>
    <row r="39" spans="1:14" x14ac:dyDescent="0.25">
      <c r="H39" s="42"/>
      <c r="I39" s="42"/>
      <c r="J39" s="42"/>
      <c r="K39" s="42"/>
      <c r="L39" s="42"/>
      <c r="M39" s="42"/>
      <c r="N39" s="42"/>
    </row>
  </sheetData>
  <mergeCells count="5">
    <mergeCell ref="A38:F38"/>
    <mergeCell ref="H7:N39"/>
    <mergeCell ref="A5:F5"/>
    <mergeCell ref="A22:F22"/>
    <mergeCell ref="A21:F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00B0F0"/>
  </sheetPr>
  <dimension ref="A5:P32"/>
  <sheetViews>
    <sheetView tabSelected="1" workbookViewId="0">
      <selection activeCell="N7" sqref="N7"/>
    </sheetView>
  </sheetViews>
  <sheetFormatPr defaultRowHeight="15" x14ac:dyDescent="0.25"/>
  <cols>
    <col min="1" max="1" width="14.5703125" customWidth="1"/>
    <col min="2" max="2" width="23.5703125" customWidth="1"/>
    <col min="3" max="3" width="13.42578125" customWidth="1"/>
    <col min="4" max="4" width="12.140625" customWidth="1"/>
    <col min="5" max="5" width="5.7109375" customWidth="1"/>
    <col min="6" max="7" width="6.7109375" customWidth="1"/>
    <col min="8" max="8" width="7.28515625" customWidth="1"/>
    <col min="9" max="9" width="6.85546875" customWidth="1"/>
    <col min="10" max="11" width="7.140625" customWidth="1"/>
    <col min="12" max="12" width="7.42578125" customWidth="1"/>
    <col min="13" max="14" width="13.7109375" customWidth="1"/>
  </cols>
  <sheetData>
    <row r="5" spans="1:14" x14ac:dyDescent="0.25">
      <c r="E5" s="44"/>
      <c r="F5" s="44"/>
      <c r="G5" s="44"/>
      <c r="H5" s="44"/>
      <c r="I5" s="44"/>
      <c r="J5" s="44"/>
      <c r="K5" s="44"/>
      <c r="L5" s="44"/>
    </row>
    <row r="6" spans="1:14" x14ac:dyDescent="0.25">
      <c r="A6" s="1" t="s">
        <v>16</v>
      </c>
      <c r="B6" s="1" t="s">
        <v>17</v>
      </c>
      <c r="C6" s="2" t="s">
        <v>5</v>
      </c>
      <c r="D6" s="3" t="s">
        <v>6</v>
      </c>
      <c r="E6" s="45" t="s">
        <v>20</v>
      </c>
      <c r="F6" s="46"/>
      <c r="G6" s="46"/>
      <c r="H6" s="46"/>
      <c r="I6" s="46"/>
      <c r="J6" s="46"/>
      <c r="K6" s="46"/>
      <c r="L6" s="47"/>
      <c r="M6" s="11" t="s">
        <v>8</v>
      </c>
      <c r="N6" s="11" t="s">
        <v>7</v>
      </c>
    </row>
    <row r="7" spans="1:14" x14ac:dyDescent="0.25">
      <c r="A7" s="4">
        <v>218974</v>
      </c>
      <c r="B7" s="5" t="s">
        <v>0</v>
      </c>
      <c r="C7" s="6">
        <v>0.01</v>
      </c>
      <c r="D7" s="7">
        <v>2</v>
      </c>
      <c r="E7" s="8"/>
      <c r="F7" s="8">
        <v>2000</v>
      </c>
      <c r="G7" s="8"/>
      <c r="H7" s="8"/>
      <c r="I7" s="8"/>
      <c r="J7" s="8">
        <v>1000</v>
      </c>
      <c r="K7" s="8"/>
      <c r="L7" s="8"/>
      <c r="M7" s="37">
        <f>SUM(E7:L7)</f>
        <v>3000</v>
      </c>
      <c r="N7" s="36">
        <f>M7-SUMIF('              розница          '!B$6:B$1000,A7,'              розница          '!A$6:A$1000)</f>
        <v>2922</v>
      </c>
    </row>
    <row r="8" spans="1:14" x14ac:dyDescent="0.25">
      <c r="A8" s="4">
        <v>218995</v>
      </c>
      <c r="B8" s="5" t="s">
        <v>0</v>
      </c>
      <c r="C8" s="6">
        <v>1.7000000000000001E-2</v>
      </c>
      <c r="D8" s="7">
        <v>3</v>
      </c>
      <c r="E8" s="8"/>
      <c r="F8" s="8">
        <v>30000</v>
      </c>
      <c r="G8" s="8"/>
      <c r="H8" s="8">
        <v>4000</v>
      </c>
      <c r="I8" s="8"/>
      <c r="J8" s="8"/>
      <c r="K8" s="8"/>
      <c r="L8" s="8"/>
      <c r="M8" s="37">
        <f t="shared" ref="M8:M13" si="0">SUM(E8:L8)</f>
        <v>34000</v>
      </c>
      <c r="N8" s="36">
        <f>M8-SUMIF('              розница          '!B$6:B$1000,A8,'              розница          '!A$6:A$1000)</f>
        <v>34000</v>
      </c>
    </row>
    <row r="9" spans="1:14" x14ac:dyDescent="0.25">
      <c r="A9" s="4">
        <v>219010</v>
      </c>
      <c r="B9" s="5" t="s">
        <v>1</v>
      </c>
      <c r="C9" s="6">
        <v>2.4E-2</v>
      </c>
      <c r="D9" s="7">
        <v>2</v>
      </c>
      <c r="E9" s="8"/>
      <c r="F9" s="8"/>
      <c r="G9" s="8"/>
      <c r="H9" s="8">
        <v>2000</v>
      </c>
      <c r="I9" s="8"/>
      <c r="J9" s="8"/>
      <c r="K9" s="8"/>
      <c r="L9" s="8"/>
      <c r="M9" s="37">
        <f t="shared" si="0"/>
        <v>2000</v>
      </c>
      <c r="N9" s="36">
        <f>M9-SUMIF('              розница          '!B$6:B$1000,A9,'              розница          '!A$6:A$1000)</f>
        <v>1918</v>
      </c>
    </row>
    <row r="10" spans="1:14" x14ac:dyDescent="0.25">
      <c r="A10" s="4">
        <v>224699</v>
      </c>
      <c r="B10" s="5" t="s">
        <v>2</v>
      </c>
      <c r="C10" s="6">
        <v>0.01</v>
      </c>
      <c r="D10" s="7">
        <v>4</v>
      </c>
      <c r="E10" s="8"/>
      <c r="F10" s="8"/>
      <c r="G10" s="8"/>
      <c r="H10" s="8">
        <v>1500</v>
      </c>
      <c r="I10" s="8"/>
      <c r="J10" s="8"/>
      <c r="K10" s="8"/>
      <c r="L10" s="8"/>
      <c r="M10" s="37">
        <f t="shared" si="0"/>
        <v>1500</v>
      </c>
      <c r="N10" s="36">
        <f>M10-SUMIF('              розница          '!B$6:B$1000,A10,'              розница          '!A$6:A$1000)</f>
        <v>1460</v>
      </c>
    </row>
    <row r="11" spans="1:14" x14ac:dyDescent="0.25">
      <c r="A11" s="4">
        <v>230769</v>
      </c>
      <c r="B11" s="5" t="s">
        <v>3</v>
      </c>
      <c r="C11" s="6">
        <v>0.2</v>
      </c>
      <c r="D11" s="7">
        <v>6</v>
      </c>
      <c r="E11" s="8"/>
      <c r="F11" s="8"/>
      <c r="G11" s="8"/>
      <c r="H11" s="8">
        <v>950</v>
      </c>
      <c r="I11" s="8"/>
      <c r="J11" s="8"/>
      <c r="K11" s="8"/>
      <c r="L11" s="8"/>
      <c r="M11" s="37">
        <f t="shared" si="0"/>
        <v>950</v>
      </c>
      <c r="N11" s="36">
        <f>M11-SUMIF('              розница          '!B$6:B$1000,A11,'              розница          '!A$6:A$1000)</f>
        <v>875</v>
      </c>
    </row>
    <row r="12" spans="1:14" x14ac:dyDescent="0.25">
      <c r="A12" s="4">
        <v>230782</v>
      </c>
      <c r="B12" s="5" t="s">
        <v>4</v>
      </c>
      <c r="C12" s="6">
        <v>0.7</v>
      </c>
      <c r="D12" s="7">
        <v>7</v>
      </c>
      <c r="E12" s="8"/>
      <c r="F12" s="8"/>
      <c r="G12" s="8"/>
      <c r="H12" s="8">
        <v>25000</v>
      </c>
      <c r="I12" s="8"/>
      <c r="J12" s="8">
        <v>700</v>
      </c>
      <c r="K12" s="8"/>
      <c r="L12" s="8"/>
      <c r="M12" s="37">
        <f t="shared" si="0"/>
        <v>25700</v>
      </c>
      <c r="N12" s="36">
        <f>M12-SUMIF('              розница          '!B$6:B$1000,A12,'              розница          '!A$6:A$1000)</f>
        <v>25690</v>
      </c>
    </row>
    <row r="13" spans="1:14" x14ac:dyDescent="0.25">
      <c r="A13" s="4">
        <v>230785</v>
      </c>
      <c r="B13" s="5" t="s">
        <v>4</v>
      </c>
      <c r="C13" s="6">
        <v>0.5</v>
      </c>
      <c r="D13" s="7">
        <v>4</v>
      </c>
      <c r="E13" s="8"/>
      <c r="F13" s="8">
        <v>6000</v>
      </c>
      <c r="G13" s="8"/>
      <c r="H13" s="8"/>
      <c r="I13" s="8"/>
      <c r="J13" s="8">
        <v>25000</v>
      </c>
      <c r="K13" s="8"/>
      <c r="L13" s="8"/>
      <c r="M13" s="37">
        <f t="shared" si="0"/>
        <v>31000</v>
      </c>
      <c r="N13" s="36">
        <f>M13-SUMIF('              розница          '!B$6:B$1000,A13,'              розница          '!A$6:A$1000)</f>
        <v>31000</v>
      </c>
    </row>
    <row r="14" spans="1:14" x14ac:dyDescent="0.25">
      <c r="A14" s="4">
        <v>230796</v>
      </c>
      <c r="B14" s="5" t="s">
        <v>2</v>
      </c>
      <c r="C14" s="6">
        <v>0.68</v>
      </c>
      <c r="D14" s="7">
        <v>7</v>
      </c>
      <c r="E14" s="8"/>
      <c r="F14" s="8">
        <v>4200</v>
      </c>
      <c r="G14" s="8"/>
      <c r="H14" s="8"/>
      <c r="I14" s="8"/>
      <c r="J14" s="8">
        <v>12000</v>
      </c>
      <c r="K14" s="8"/>
      <c r="L14" s="8"/>
      <c r="M14" s="37">
        <f t="shared" ref="M14:M21" si="1">SUM(E14:L14)</f>
        <v>16200</v>
      </c>
      <c r="N14" s="36">
        <f>M14-SUMIF('              розница          '!B$6:B$1000,A14,'              розница          '!A$6:A$1000)</f>
        <v>16200</v>
      </c>
    </row>
    <row r="15" spans="1:14" x14ac:dyDescent="0.25">
      <c r="A15" s="4">
        <v>230628</v>
      </c>
      <c r="B15" s="5" t="s">
        <v>4</v>
      </c>
      <c r="C15" s="6">
        <v>0.5</v>
      </c>
      <c r="D15" s="7">
        <v>5</v>
      </c>
      <c r="E15" s="8"/>
      <c r="F15" s="8">
        <v>7000</v>
      </c>
      <c r="G15" s="8"/>
      <c r="H15" s="8"/>
      <c r="I15" s="8"/>
      <c r="J15" s="8"/>
      <c r="K15" s="8"/>
      <c r="L15" s="8"/>
      <c r="M15" s="37">
        <f t="shared" si="1"/>
        <v>7000</v>
      </c>
      <c r="N15" s="36">
        <f>M15-SUMIF('              розница          '!B$6:B$1000,A15,'              розница          '!A$6:A$1000)</f>
        <v>7000</v>
      </c>
    </row>
    <row r="16" spans="1:14" x14ac:dyDescent="0.25">
      <c r="A16" s="4">
        <v>230527</v>
      </c>
      <c r="B16" s="5" t="s">
        <v>2</v>
      </c>
      <c r="C16" s="6">
        <v>0.65</v>
      </c>
      <c r="D16" s="7">
        <v>3</v>
      </c>
      <c r="E16" s="8"/>
      <c r="F16" s="8"/>
      <c r="G16" s="8"/>
      <c r="H16" s="8">
        <v>1500</v>
      </c>
      <c r="I16" s="8"/>
      <c r="J16" s="8"/>
      <c r="K16" s="8"/>
      <c r="L16" s="8"/>
      <c r="M16" s="37">
        <f t="shared" si="1"/>
        <v>1500</v>
      </c>
      <c r="N16" s="36">
        <f>M16-SUMIF('              розница          '!B$6:B$1000,A16,'              розница          '!A$6:A$1000)</f>
        <v>1500</v>
      </c>
    </row>
    <row r="17" spans="1:16" x14ac:dyDescent="0.25">
      <c r="A17" s="4">
        <v>230763</v>
      </c>
      <c r="B17" s="5" t="s">
        <v>4</v>
      </c>
      <c r="C17" s="6">
        <v>0.8</v>
      </c>
      <c r="D17" s="7">
        <v>3</v>
      </c>
      <c r="E17" s="8"/>
      <c r="F17" s="8"/>
      <c r="G17" s="8"/>
      <c r="H17" s="8">
        <v>2900</v>
      </c>
      <c r="I17" s="8"/>
      <c r="J17" s="8"/>
      <c r="K17" s="8"/>
      <c r="L17" s="8"/>
      <c r="M17" s="37">
        <f t="shared" si="1"/>
        <v>2900</v>
      </c>
      <c r="N17" s="36">
        <f>M17-SUMIF('              розница          '!B$6:B$1000,A17,'              розница          '!A$6:A$1000)</f>
        <v>2900</v>
      </c>
    </row>
    <row r="18" spans="1:16" x14ac:dyDescent="0.25">
      <c r="A18" s="4">
        <v>230259</v>
      </c>
      <c r="B18" s="5" t="s">
        <v>2</v>
      </c>
      <c r="C18" s="6">
        <v>0.4</v>
      </c>
      <c r="D18" s="7">
        <v>2</v>
      </c>
      <c r="E18" s="8"/>
      <c r="F18" s="8"/>
      <c r="G18" s="8"/>
      <c r="H18" s="8">
        <v>3500</v>
      </c>
      <c r="I18" s="8"/>
      <c r="J18" s="8"/>
      <c r="K18" s="8"/>
      <c r="L18" s="8"/>
      <c r="M18" s="37">
        <f t="shared" si="1"/>
        <v>3500</v>
      </c>
      <c r="N18" s="36">
        <f>M18-SUMIF('              розница          '!B$6:B$1000,A18,'              розница          '!A$6:A$1000)</f>
        <v>3500</v>
      </c>
    </row>
    <row r="19" spans="1:16" x14ac:dyDescent="0.25">
      <c r="A19" s="4">
        <v>230123</v>
      </c>
      <c r="B19" s="5" t="s">
        <v>4</v>
      </c>
      <c r="C19" s="6">
        <v>0.25</v>
      </c>
      <c r="D19" s="7">
        <v>8</v>
      </c>
      <c r="E19" s="8"/>
      <c r="F19" s="8">
        <v>1000</v>
      </c>
      <c r="G19" s="8"/>
      <c r="H19" s="8"/>
      <c r="I19" s="8"/>
      <c r="J19" s="8">
        <v>7750</v>
      </c>
      <c r="K19" s="8"/>
      <c r="L19" s="8"/>
      <c r="M19" s="37">
        <f t="shared" si="1"/>
        <v>8750</v>
      </c>
      <c r="N19" s="36">
        <f>M19-SUMIF('              розница          '!B$6:B$1000,A19,'              розница          '!A$6:A$1000)</f>
        <v>8750</v>
      </c>
    </row>
    <row r="20" spans="1:16" x14ac:dyDescent="0.25">
      <c r="A20" s="4">
        <v>230273</v>
      </c>
      <c r="B20" s="5" t="s">
        <v>4</v>
      </c>
      <c r="C20" s="6">
        <v>0.15</v>
      </c>
      <c r="D20" s="7">
        <v>4</v>
      </c>
      <c r="E20" s="8"/>
      <c r="F20" s="8">
        <v>800</v>
      </c>
      <c r="G20" s="8"/>
      <c r="H20" s="8"/>
      <c r="I20" s="8"/>
      <c r="J20" s="8">
        <v>8200</v>
      </c>
      <c r="K20" s="8"/>
      <c r="L20" s="8"/>
      <c r="M20" s="37">
        <f t="shared" si="1"/>
        <v>9000</v>
      </c>
      <c r="N20" s="36">
        <f>M20-SUMIF('              розница          '!B$6:B$1000,A20,'              розница          '!A$6:A$1000)</f>
        <v>9000</v>
      </c>
    </row>
    <row r="21" spans="1:16" x14ac:dyDescent="0.25">
      <c r="A21" s="4"/>
      <c r="B21" s="5"/>
      <c r="C21" s="6"/>
      <c r="D21" s="7"/>
      <c r="E21" s="8"/>
      <c r="F21" s="8"/>
      <c r="G21" s="8"/>
      <c r="H21" s="8"/>
      <c r="I21" s="8"/>
      <c r="J21" s="8"/>
      <c r="K21" s="8"/>
      <c r="L21" s="8"/>
      <c r="M21" s="37">
        <f t="shared" si="1"/>
        <v>0</v>
      </c>
      <c r="N21" s="36">
        <f>M21-SUMIF('              розница          '!B$6:B$1000,A21,'              розница          '!A$6:A$1000)</f>
        <v>0</v>
      </c>
    </row>
    <row r="23" spans="1:16" x14ac:dyDescent="0.25">
      <c r="B23" s="48" t="s">
        <v>18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</row>
    <row r="24" spans="1:16" x14ac:dyDescent="0.2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</row>
    <row r="25" spans="1:16" x14ac:dyDescent="0.25"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P25" s="36"/>
    </row>
    <row r="26" spans="1:16" x14ac:dyDescent="0.25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</row>
    <row r="27" spans="1:16" x14ac:dyDescent="0.25"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</row>
    <row r="28" spans="1:16" x14ac:dyDescent="0.2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</row>
    <row r="29" spans="1:16" x14ac:dyDescent="0.25"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6" x14ac:dyDescent="0.25"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16" x14ac:dyDescent="0.25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</row>
    <row r="32" spans="1:16" x14ac:dyDescent="0.25"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</sheetData>
  <mergeCells count="3">
    <mergeCell ref="E5:L5"/>
    <mergeCell ref="E6:L6"/>
    <mergeCell ref="B23:N32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             розница          </vt:lpstr>
      <vt:lpstr>               склад           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2014-06-11T11:25:56Z</dcterms:modified>
</cp:coreProperties>
</file>