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5" yWindow="45" windowWidth="11895" windowHeight="10035" activeTab="5"/>
  </bookViews>
  <sheets>
    <sheet name="TECHNICAL PROPOSALS" sheetId="1" r:id="rId1"/>
    <sheet name="COMMERCIAL PROPOSALS" sheetId="13" r:id="rId2"/>
    <sheet name="TENDERS&amp;CONTRACTS" sheetId="19" r:id="rId3"/>
    <sheet name="LOGISTICS" sheetId="20" r:id="rId4"/>
    <sheet name="SERVICE" sheetId="21" r:id="rId5"/>
    <sheet name="FINANCE" sheetId="22" r:id="rId6"/>
  </sheets>
  <definedNames>
    <definedName name="_xlnm._FilterDatabase" localSheetId="1" hidden="1">'COMMERCIAL PROPOSALS'!$A$4:$AC$4</definedName>
    <definedName name="_xlnm._FilterDatabase" localSheetId="3" hidden="1">LOGISTICS!$A$4:$AC$4</definedName>
    <definedName name="_xlnm._FilterDatabase" localSheetId="0" hidden="1">'TECHNICAL PROPOSALS'!$A$4:$AC$7</definedName>
    <definedName name="_xlnm._FilterDatabase" localSheetId="2" hidden="1">'TENDERS&amp;CONTRACTS'!$A$4:$AC$4</definedName>
  </definedNames>
  <calcPr calcId="145621"/>
</workbook>
</file>

<file path=xl/calcChain.xml><?xml version="1.0" encoding="utf-8"?>
<calcChain xmlns="http://schemas.openxmlformats.org/spreadsheetml/2006/main">
  <c r="AB6" i="21" l="1"/>
  <c r="AB7" i="21"/>
  <c r="AA6" i="21"/>
  <c r="AA7" i="21"/>
  <c r="AB6" i="20" l="1"/>
  <c r="AB7" i="20"/>
  <c r="AB5" i="20"/>
  <c r="AB6" i="19"/>
  <c r="AB7" i="19"/>
  <c r="AB5" i="19"/>
  <c r="AB5" i="21"/>
  <c r="AA5" i="21"/>
  <c r="AC6" i="13" l="1"/>
  <c r="AC7" i="13"/>
  <c r="AC5" i="13"/>
  <c r="P5" i="1" l="1"/>
  <c r="AC6" i="19"/>
  <c r="AC7" i="19"/>
  <c r="AC5" i="19"/>
  <c r="AA7" i="1"/>
  <c r="P7" i="1"/>
  <c r="AB7" i="1" s="1"/>
  <c r="AA6" i="1"/>
  <c r="P6" i="1"/>
  <c r="AB6" i="1" s="1"/>
  <c r="AA5" i="1"/>
  <c r="AB5" i="1"/>
  <c r="C6" i="13" l="1" a="1"/>
  <c r="C6" i="13" s="1"/>
  <c r="B6" i="13" s="1"/>
  <c r="C7" i="13" a="1"/>
  <c r="C7" i="13" s="1"/>
  <c r="F7" i="13" s="1"/>
  <c r="C5" i="13" a="1"/>
  <c r="C5" i="13" s="1"/>
  <c r="D7" i="13" l="1"/>
  <c r="B5" i="13"/>
  <c r="C5" i="19" a="1"/>
  <c r="C5" i="19" s="1"/>
  <c r="K5" i="19" s="1"/>
  <c r="B7" i="13"/>
  <c r="C7" i="19" a="1"/>
  <c r="C7" i="19" s="1"/>
  <c r="Q7" i="19" s="1"/>
  <c r="E7" i="13"/>
  <c r="E7" i="19" s="1"/>
  <c r="C6" i="19" a="1"/>
  <c r="C6" i="19" s="1"/>
  <c r="N6" i="19" s="1"/>
  <c r="AA6" i="13"/>
  <c r="P6" i="13"/>
  <c r="AB6" i="13" s="1"/>
  <c r="F6" i="13"/>
  <c r="D6" i="13"/>
  <c r="E6" i="13"/>
  <c r="E5" i="13"/>
  <c r="E5" i="19" s="1"/>
  <c r="D5" i="13"/>
  <c r="F5" i="13"/>
  <c r="B6" i="19" l="1"/>
  <c r="AA6" i="19" s="1"/>
  <c r="X6" i="19"/>
  <c r="M5" i="19"/>
  <c r="F5" i="19"/>
  <c r="L7" i="19"/>
  <c r="M7" i="19"/>
  <c r="N7" i="19"/>
  <c r="Y6" i="19"/>
  <c r="Q6" i="19"/>
  <c r="C6" i="20" a="1"/>
  <c r="C6" i="20" s="1"/>
  <c r="J6" i="20" s="1"/>
  <c r="D6" i="19"/>
  <c r="L6" i="19"/>
  <c r="Y5" i="19"/>
  <c r="C5" i="20" a="1"/>
  <c r="C5" i="20" s="1"/>
  <c r="H5" i="20" s="1"/>
  <c r="F6" i="19"/>
  <c r="M6" i="19"/>
  <c r="K6" i="19"/>
  <c r="B5" i="19"/>
  <c r="AA5" i="19" s="1"/>
  <c r="D5" i="19"/>
  <c r="L5" i="19"/>
  <c r="N5" i="19"/>
  <c r="Q5" i="19"/>
  <c r="E6" i="19"/>
  <c r="O5" i="19"/>
  <c r="O6" i="19"/>
  <c r="X5" i="19"/>
  <c r="C7" i="20" a="1"/>
  <c r="C7" i="20" s="1"/>
  <c r="C7" i="22" s="1" a="1"/>
  <c r="C7" i="22" s="1"/>
  <c r="F7" i="19"/>
  <c r="D7" i="19"/>
  <c r="K7" i="19"/>
  <c r="X7" i="19"/>
  <c r="O7" i="19"/>
  <c r="AA5" i="13"/>
  <c r="P5" i="13"/>
  <c r="AB5" i="13" s="1"/>
  <c r="B7" i="19"/>
  <c r="AA7" i="19" s="1"/>
  <c r="Y7" i="19"/>
  <c r="AA7" i="13"/>
  <c r="P7" i="13"/>
  <c r="AB7" i="13" s="1"/>
  <c r="Q5" i="20" l="1"/>
  <c r="H6" i="20"/>
  <c r="Q6" i="20"/>
  <c r="Q7" i="20"/>
  <c r="Q7" i="22" s="1"/>
  <c r="J7" i="20"/>
  <c r="J7" i="22" s="1"/>
  <c r="J5" i="20"/>
  <c r="B5" i="20"/>
  <c r="AA5" i="20" s="1"/>
  <c r="H7" i="20"/>
  <c r="H7" i="22" s="1"/>
  <c r="E5" i="20"/>
  <c r="E7" i="20"/>
  <c r="E7" i="22" s="1"/>
  <c r="G7" i="20"/>
  <c r="G7" i="22" s="1"/>
  <c r="B7" i="20"/>
  <c r="AA7" i="20" s="1"/>
  <c r="D7" i="22"/>
  <c r="F5" i="20"/>
  <c r="Z7" i="22"/>
  <c r="D7" i="20"/>
  <c r="Y7" i="22"/>
  <c r="D5" i="20"/>
  <c r="I6" i="20"/>
  <c r="G6" i="20"/>
  <c r="I7" i="20"/>
  <c r="I7" i="22" s="1"/>
  <c r="I5" i="20"/>
  <c r="G5" i="20"/>
  <c r="L7" i="22"/>
  <c r="K7" i="22"/>
  <c r="B7" i="22"/>
  <c r="N7" i="22"/>
  <c r="M7" i="22"/>
  <c r="V7" i="22"/>
  <c r="U7" i="22"/>
  <c r="T7" i="22"/>
  <c r="C5" i="22" a="1"/>
  <c r="C5" i="22" s="1"/>
  <c r="Y5" i="22" s="1"/>
  <c r="B6" i="20"/>
  <c r="AA6" i="20" s="1"/>
  <c r="C6" i="22" a="1"/>
  <c r="C6" i="22" s="1"/>
  <c r="X7" i="22"/>
  <c r="F7" i="20"/>
  <c r="F7" i="22" s="1"/>
  <c r="E6" i="20"/>
  <c r="D6" i="20"/>
  <c r="F6" i="20"/>
  <c r="H6" i="22" l="1"/>
  <c r="R5" i="20"/>
  <c r="R5" i="22" s="1"/>
  <c r="Q5" i="22"/>
  <c r="R6" i="20"/>
  <c r="S6" i="20" s="1"/>
  <c r="S6" i="22" s="1"/>
  <c r="F5" i="22"/>
  <c r="R7" i="20"/>
  <c r="D6" i="22"/>
  <c r="E6" i="22"/>
  <c r="X6" i="22"/>
  <c r="J5" i="22"/>
  <c r="F6" i="22"/>
  <c r="H5" i="22"/>
  <c r="K6" i="22"/>
  <c r="M6" i="22"/>
  <c r="B6" i="22"/>
  <c r="N6" i="22"/>
  <c r="T6" i="22"/>
  <c r="L6" i="22"/>
  <c r="V6" i="22"/>
  <c r="U6" i="22"/>
  <c r="I6" i="22"/>
  <c r="Z6" i="22"/>
  <c r="G6" i="22"/>
  <c r="J6" i="22"/>
  <c r="P7" i="22"/>
  <c r="AB7" i="22" s="1"/>
  <c r="AA7" i="22"/>
  <c r="Y6" i="22"/>
  <c r="I5" i="22"/>
  <c r="E5" i="22"/>
  <c r="X5" i="22"/>
  <c r="U5" i="22"/>
  <c r="B5" i="22"/>
  <c r="M5" i="22"/>
  <c r="L5" i="22"/>
  <c r="V5" i="22"/>
  <c r="N5" i="22"/>
  <c r="K5" i="22"/>
  <c r="T5" i="22"/>
  <c r="G5" i="22"/>
  <c r="D5" i="22"/>
  <c r="Z5" i="22"/>
  <c r="Q6" i="22"/>
  <c r="S5" i="20" l="1"/>
  <c r="S5" i="22" s="1"/>
  <c r="R6" i="22"/>
  <c r="AC6" i="20"/>
  <c r="R7" i="22"/>
  <c r="S7" i="20"/>
  <c r="S7" i="22" s="1"/>
  <c r="AA5" i="22"/>
  <c r="P5" i="22"/>
  <c r="AB5" i="22" s="1"/>
  <c r="P6" i="22"/>
  <c r="AB6" i="22" s="1"/>
  <c r="AA6" i="22"/>
  <c r="AC5" i="20" l="1"/>
  <c r="AC7" i="20"/>
</calcChain>
</file>

<file path=xl/sharedStrings.xml><?xml version="1.0" encoding="utf-8"?>
<sst xmlns="http://schemas.openxmlformats.org/spreadsheetml/2006/main" count="560" uniqueCount="70">
  <si>
    <t>#</t>
  </si>
  <si>
    <t>Description</t>
  </si>
  <si>
    <t>WEEKLY REPORTS 2014.</t>
  </si>
  <si>
    <t>Quote #</t>
  </si>
  <si>
    <t>Customer Name</t>
  </si>
  <si>
    <t>Contract #</t>
  </si>
  <si>
    <t>Lead Time
Calendar days only</t>
  </si>
  <si>
    <t>Tender / Bid #</t>
  </si>
  <si>
    <t>Invoice #</t>
  </si>
  <si>
    <t>Due Date</t>
  </si>
  <si>
    <t>Customer Complaint #</t>
  </si>
  <si>
    <t>Customer Order #
(from Kudu Inc)</t>
  </si>
  <si>
    <t>Purchase Order #
(to Kudu Inc)</t>
  </si>
  <si>
    <t>Purchase Order / 
Work Order /
Call Off #
(from customer)</t>
  </si>
  <si>
    <t>Delivery Ticket /
Service Ticket #</t>
  </si>
  <si>
    <t>Actual Delivery Date</t>
  </si>
  <si>
    <t>Weekly Status</t>
  </si>
  <si>
    <t>COMMERCIAL PROPOSALS</t>
  </si>
  <si>
    <t>TECHNICAL PROPOSALS / RFQ</t>
  </si>
  <si>
    <t>Received Date:</t>
  </si>
  <si>
    <t>Process Days</t>
  </si>
  <si>
    <t>Submitted Date</t>
  </si>
  <si>
    <t>Shipping Method</t>
  </si>
  <si>
    <t>Estimated Purchase Process Start Date</t>
  </si>
  <si>
    <t>Actual Purchase Process Start Date</t>
  </si>
  <si>
    <t>GAP Days</t>
  </si>
  <si>
    <t>KPI 
positive or negative days</t>
  </si>
  <si>
    <t>Approved to Purchase date</t>
  </si>
  <si>
    <t>Estimated Shipping Date / 
Mobilization Date</t>
  </si>
  <si>
    <t>Estimated Arrival Date / 
Demobilization Date</t>
  </si>
  <si>
    <t>Actual Shipping Date /
Mobilization Date</t>
  </si>
  <si>
    <t>Actual Arrival Date /
Demobilization Date</t>
  </si>
  <si>
    <t>Post Payment,
calendar days</t>
  </si>
  <si>
    <t>14-001</t>
  </si>
  <si>
    <t>14-002</t>
  </si>
  <si>
    <t>14-003</t>
  </si>
  <si>
    <t>KPI 
positive or negative Days</t>
  </si>
  <si>
    <t>Purchase Order / 
Work Order /
Call Off /
PP Invoice #
(from customer)</t>
  </si>
  <si>
    <t>TENDERS&amp;CONTRACTS</t>
  </si>
  <si>
    <t>Ocean</t>
  </si>
  <si>
    <t>Air</t>
  </si>
  <si>
    <t>Road</t>
  </si>
  <si>
    <t>ABC</t>
  </si>
  <si>
    <t>1A</t>
  </si>
  <si>
    <t>No</t>
  </si>
  <si>
    <t>1B</t>
  </si>
  <si>
    <t>N/A</t>
  </si>
  <si>
    <t>AAA</t>
  </si>
  <si>
    <t>CCC</t>
  </si>
  <si>
    <t>DDD</t>
  </si>
  <si>
    <t>COXXXX</t>
  </si>
  <si>
    <t>CC1236</t>
  </si>
  <si>
    <t>APP-26</t>
  </si>
  <si>
    <t>INVOICE XXX</t>
  </si>
  <si>
    <t>LOGISTICS</t>
  </si>
  <si>
    <t>SERVICE</t>
  </si>
  <si>
    <t>FINANCE</t>
  </si>
  <si>
    <t>ABCDEF</t>
  </si>
  <si>
    <t>FEDCBA</t>
  </si>
  <si>
    <t>POXXX</t>
  </si>
  <si>
    <t>ABCDEFGS</t>
  </si>
  <si>
    <t>KKKKKKK</t>
  </si>
  <si>
    <t>SHFJDKDLD</t>
  </si>
  <si>
    <t>SSSSSSS</t>
  </si>
  <si>
    <t>OLSDKFJHDF</t>
  </si>
  <si>
    <t>OPSDPSD</t>
  </si>
  <si>
    <t>FHG</t>
  </si>
  <si>
    <t>KSJ</t>
  </si>
  <si>
    <t>1D</t>
  </si>
  <si>
    <t>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</si>
</sst>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;@"/>
    <numFmt numFmtId="165" formatCode="0;\-00;"/>
    <numFmt numFmtId="166" formatCode="0;\-0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1" fillId="0" borderId="0" xfId="0" applyFont="1" applyFill="1"/>
    <xf numFmtId="164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0" fontId="4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5" fillId="0" borderId="1" xfId="0" applyNumberFormat="1" applyFont="1" applyFill="1" applyBorder="1" applyAlignment="1">
      <alignment horizontal="center"/>
    </xf>
    <xf numFmtId="164" fontId="2" fillId="0" borderId="0" xfId="0" applyNumberFormat="1" applyFont="1"/>
    <xf numFmtId="164" fontId="4" fillId="0" borderId="1" xfId="0" applyNumberFormat="1" applyFont="1" applyFill="1" applyBorder="1" applyAlignment="1"/>
    <xf numFmtId="165" fontId="3" fillId="0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wrapText="1"/>
    </xf>
    <xf numFmtId="0" fontId="3" fillId="0" borderId="1" xfId="0" applyFont="1" applyFill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/>
    <xf numFmtId="1" fontId="3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/>
    <xf numFmtId="1" fontId="2" fillId="0" borderId="0" xfId="0" applyNumberFormat="1" applyFont="1" applyAlignment="1">
      <alignment horizontal="center" vertical="center"/>
    </xf>
    <xf numFmtId="1" fontId="3" fillId="0" borderId="2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" xfId="0" applyFon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wrapText="1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Protection="1"/>
    <xf numFmtId="165" fontId="2" fillId="0" borderId="0" xfId="0" applyNumberFormat="1" applyFont="1" applyProtection="1"/>
    <xf numFmtId="0" fontId="4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/>
    <xf numFmtId="164" fontId="2" fillId="0" borderId="0" xfId="0" applyNumberFormat="1" applyFont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/>
      <protection locked="0"/>
    </xf>
    <xf numFmtId="164" fontId="4" fillId="0" borderId="1" xfId="0" applyNumberFormat="1" applyFont="1" applyFill="1" applyBorder="1" applyAlignment="1" applyProtection="1"/>
    <xf numFmtId="165" fontId="2" fillId="0" borderId="2" xfId="0" applyNumberFormat="1" applyFont="1" applyBorder="1" applyAlignment="1" applyProtection="1">
      <alignment horizontal="center" vertical="center"/>
    </xf>
    <xf numFmtId="165" fontId="4" fillId="0" borderId="1" xfId="0" applyNumberFormat="1" applyFont="1" applyFill="1" applyBorder="1" applyAlignment="1" applyProtection="1"/>
    <xf numFmtId="165" fontId="3" fillId="0" borderId="1" xfId="0" applyNumberFormat="1" applyFont="1" applyBorder="1" applyAlignment="1" applyProtection="1">
      <alignment horizontal="center" vertical="center" wrapText="1"/>
    </xf>
    <xf numFmtId="165" fontId="2" fillId="0" borderId="0" xfId="0" applyNumberFormat="1" applyFont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protection locked="0"/>
    </xf>
    <xf numFmtId="165" fontId="4" fillId="0" borderId="1" xfId="0" applyNumberFormat="1" applyFont="1" applyFill="1" applyBorder="1" applyAlignment="1" applyProtection="1">
      <protection locked="0"/>
    </xf>
    <xf numFmtId="165" fontId="3" fillId="0" borderId="1" xfId="0" applyNumberFormat="1" applyFont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Alignment="1" applyProtection="1">
      <alignment horizontal="center"/>
    </xf>
    <xf numFmtId="1" fontId="2" fillId="0" borderId="2" xfId="0" applyNumberFormat="1" applyFont="1" applyBorder="1" applyAlignment="1" applyProtection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/>
    </xf>
    <xf numFmtId="166" fontId="2" fillId="0" borderId="2" xfId="0" applyNumberFormat="1" applyFont="1" applyBorder="1" applyAlignment="1" applyProtection="1">
      <alignment horizontal="center" vertical="center"/>
    </xf>
    <xf numFmtId="166" fontId="4" fillId="0" borderId="1" xfId="0" applyNumberFormat="1" applyFont="1" applyFill="1" applyBorder="1" applyAlignment="1" applyProtection="1">
      <alignment horizontal="center"/>
    </xf>
    <xf numFmtId="166" fontId="3" fillId="0" borderId="1" xfId="0" applyNumberFormat="1" applyFont="1" applyBorder="1" applyAlignment="1" applyProtection="1">
      <alignment horizontal="center" vertical="center" wrapText="1"/>
    </xf>
    <xf numFmtId="166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7" fillId="0" borderId="2" xfId="0" applyFont="1" applyBorder="1" applyAlignment="1" applyProtection="1">
      <protection locked="0"/>
    </xf>
    <xf numFmtId="0" fontId="7" fillId="0" borderId="2" xfId="0" applyFont="1" applyBorder="1" applyAlignment="1" applyProtection="1"/>
    <xf numFmtId="164" fontId="2" fillId="0" borderId="0" xfId="0" applyNumberFormat="1" applyFont="1" applyAlignment="1" applyProtection="1">
      <alignment wrapText="1"/>
    </xf>
    <xf numFmtId="165" fontId="2" fillId="0" borderId="0" xfId="0" applyNumberFormat="1" applyFont="1" applyAlignment="1" applyProtection="1">
      <alignment wrapText="1"/>
    </xf>
    <xf numFmtId="165" fontId="2" fillId="0" borderId="0" xfId="0" applyNumberFormat="1" applyFont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/>
      <protection locked="0"/>
    </xf>
    <xf numFmtId="164" fontId="2" fillId="0" borderId="3" xfId="0" applyNumberFormat="1" applyFont="1" applyFill="1" applyBorder="1" applyAlignment="1" applyProtection="1">
      <alignment horizontal="center" wrapText="1"/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wrapText="1"/>
    </xf>
    <xf numFmtId="164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Protection="1">
      <protection locked="0"/>
    </xf>
    <xf numFmtId="0" fontId="3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D307"/>
  <sheetViews>
    <sheetView zoomScaleNormal="100" workbookViewId="0">
      <selection activeCell="A8" sqref="A8:XFD524"/>
    </sheetView>
  </sheetViews>
  <sheetFormatPr defaultRowHeight="15" x14ac:dyDescent="0.25"/>
  <cols>
    <col min="1" max="1" width="4.85546875" style="1" customWidth="1"/>
    <col min="2" max="2" width="10.140625" style="13" customWidth="1"/>
    <col min="3" max="3" width="9.28515625" style="20" customWidth="1"/>
    <col min="4" max="4" width="8.5703125" style="1" customWidth="1"/>
    <col min="5" max="5" width="22.42578125" style="21" customWidth="1"/>
    <col min="6" max="6" width="34.42578125" style="2" customWidth="1"/>
    <col min="7" max="7" width="19.42578125" style="2" hidden="1" customWidth="1"/>
    <col min="8" max="9" width="17.5703125" style="2" hidden="1" customWidth="1"/>
    <col min="10" max="10" width="11.5703125" style="2" hidden="1" customWidth="1"/>
    <col min="11" max="11" width="15.140625" style="2" hidden="1" customWidth="1"/>
    <col min="12" max="12" width="17.28515625" style="2" hidden="1" customWidth="1"/>
    <col min="13" max="14" width="15.5703125" style="2" hidden="1" customWidth="1"/>
    <col min="15" max="15" width="15" style="2" hidden="1" customWidth="1"/>
    <col min="16" max="16" width="11.42578125" style="5" customWidth="1"/>
    <col min="17" max="18" width="11.42578125" style="5" hidden="1" customWidth="1"/>
    <col min="19" max="19" width="12.28515625" style="5" hidden="1" customWidth="1"/>
    <col min="20" max="20" width="11.42578125" style="5" hidden="1" customWidth="1"/>
    <col min="21" max="21" width="12.42578125" style="5" hidden="1" customWidth="1"/>
    <col min="22" max="22" width="11.42578125" style="5" hidden="1" customWidth="1"/>
    <col min="23" max="23" width="11.42578125" style="53" customWidth="1"/>
    <col min="24" max="26" width="11.42578125" style="58" hidden="1" customWidth="1"/>
    <col min="27" max="27" width="7.28515625" style="58" customWidth="1"/>
    <col min="28" max="28" width="9.7109375" style="58" customWidth="1"/>
    <col min="29" max="29" width="11.42578125" style="58" hidden="1" customWidth="1"/>
    <col min="30" max="30" width="28.7109375" style="47" customWidth="1"/>
    <col min="31" max="31" width="28.7109375" style="43" customWidth="1"/>
    <col min="32" max="82" width="28.7109375" style="66" customWidth="1"/>
  </cols>
  <sheetData>
    <row r="2" spans="1:82" ht="15" customHeight="1" x14ac:dyDescent="0.25">
      <c r="A2" s="115" t="s">
        <v>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4"/>
      <c r="Q2" s="4"/>
      <c r="R2" s="4"/>
      <c r="S2" s="4"/>
      <c r="T2" s="4"/>
      <c r="U2" s="4"/>
      <c r="V2" s="4"/>
      <c r="W2" s="50"/>
      <c r="X2" s="54"/>
      <c r="Y2" s="54"/>
      <c r="Z2" s="54"/>
      <c r="AA2" s="54"/>
      <c r="AB2" s="54"/>
      <c r="AC2" s="54"/>
      <c r="AD2" s="59">
        <v>1</v>
      </c>
      <c r="AE2" s="59">
        <v>2</v>
      </c>
      <c r="AF2" s="59">
        <v>3</v>
      </c>
      <c r="AG2" s="59">
        <v>4</v>
      </c>
      <c r="AH2" s="59">
        <v>5</v>
      </c>
      <c r="AI2" s="59">
        <v>6</v>
      </c>
      <c r="AJ2" s="59">
        <v>7</v>
      </c>
      <c r="AK2" s="59">
        <v>8</v>
      </c>
      <c r="AL2" s="59">
        <v>9</v>
      </c>
      <c r="AM2" s="59">
        <v>10</v>
      </c>
      <c r="AN2" s="59">
        <v>11</v>
      </c>
      <c r="AO2" s="59">
        <v>12</v>
      </c>
      <c r="AP2" s="59">
        <v>13</v>
      </c>
      <c r="AQ2" s="59">
        <v>14</v>
      </c>
      <c r="AR2" s="59">
        <v>15</v>
      </c>
      <c r="AS2" s="59">
        <v>16</v>
      </c>
      <c r="AT2" s="59">
        <v>17</v>
      </c>
      <c r="AU2" s="59">
        <v>18</v>
      </c>
      <c r="AV2" s="59">
        <v>19</v>
      </c>
      <c r="AW2" s="59">
        <v>20</v>
      </c>
      <c r="AX2" s="59">
        <v>21</v>
      </c>
      <c r="AY2" s="59">
        <v>22</v>
      </c>
      <c r="AZ2" s="59">
        <v>23</v>
      </c>
      <c r="BA2" s="59">
        <v>24</v>
      </c>
      <c r="BB2" s="59">
        <v>25</v>
      </c>
      <c r="BC2" s="59">
        <v>26</v>
      </c>
      <c r="BD2" s="59">
        <v>27</v>
      </c>
      <c r="BE2" s="59">
        <v>28</v>
      </c>
      <c r="BF2" s="59">
        <v>29</v>
      </c>
      <c r="BG2" s="59">
        <v>30</v>
      </c>
      <c r="BH2" s="59">
        <v>31</v>
      </c>
      <c r="BI2" s="59">
        <v>32</v>
      </c>
      <c r="BJ2" s="59">
        <v>33</v>
      </c>
      <c r="BK2" s="59">
        <v>34</v>
      </c>
      <c r="BL2" s="59">
        <v>35</v>
      </c>
      <c r="BM2" s="59">
        <v>36</v>
      </c>
      <c r="BN2" s="59">
        <v>37</v>
      </c>
      <c r="BO2" s="59">
        <v>38</v>
      </c>
      <c r="BP2" s="59">
        <v>39</v>
      </c>
      <c r="BQ2" s="59">
        <v>40</v>
      </c>
      <c r="BR2" s="59">
        <v>41</v>
      </c>
      <c r="BS2" s="59">
        <v>42</v>
      </c>
      <c r="BT2" s="59">
        <v>43</v>
      </c>
      <c r="BU2" s="59">
        <v>44</v>
      </c>
      <c r="BV2" s="59">
        <v>45</v>
      </c>
      <c r="BW2" s="59">
        <v>46</v>
      </c>
      <c r="BX2" s="59">
        <v>47</v>
      </c>
      <c r="BY2" s="59">
        <v>48</v>
      </c>
      <c r="BZ2" s="59">
        <v>49</v>
      </c>
      <c r="CA2" s="59">
        <v>50</v>
      </c>
      <c r="CB2" s="59">
        <v>51</v>
      </c>
      <c r="CC2" s="59">
        <v>52</v>
      </c>
      <c r="CD2" s="59">
        <v>53</v>
      </c>
    </row>
    <row r="3" spans="1:82" s="7" customFormat="1" ht="15.75" x14ac:dyDescent="0.25">
      <c r="A3" s="114" t="s">
        <v>18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7"/>
      <c r="Q3" s="17"/>
      <c r="R3" s="17"/>
      <c r="S3" s="17"/>
      <c r="T3" s="17"/>
      <c r="U3" s="17"/>
      <c r="V3" s="17"/>
      <c r="W3" s="51"/>
      <c r="X3" s="55"/>
      <c r="Y3" s="55"/>
      <c r="Z3" s="55"/>
      <c r="AA3" s="55"/>
      <c r="AB3" s="55"/>
      <c r="AC3" s="55"/>
      <c r="AD3" s="51"/>
      <c r="AE3" s="60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</row>
    <row r="4" spans="1:82" s="71" customFormat="1" ht="63.75" x14ac:dyDescent="0.25">
      <c r="A4" s="67" t="s">
        <v>0</v>
      </c>
      <c r="B4" s="52" t="s">
        <v>19</v>
      </c>
      <c r="C4" s="62" t="s">
        <v>3</v>
      </c>
      <c r="D4" s="62" t="s">
        <v>6</v>
      </c>
      <c r="E4" s="62" t="s">
        <v>4</v>
      </c>
      <c r="F4" s="62" t="s">
        <v>1</v>
      </c>
      <c r="G4" s="68" t="s">
        <v>7</v>
      </c>
      <c r="H4" s="68" t="s">
        <v>5</v>
      </c>
      <c r="I4" s="68" t="s">
        <v>13</v>
      </c>
      <c r="J4" s="68" t="s">
        <v>32</v>
      </c>
      <c r="K4" s="68" t="s">
        <v>12</v>
      </c>
      <c r="L4" s="68" t="s">
        <v>11</v>
      </c>
      <c r="M4" s="68" t="s">
        <v>10</v>
      </c>
      <c r="N4" s="68" t="s">
        <v>14</v>
      </c>
      <c r="O4" s="68" t="s">
        <v>8</v>
      </c>
      <c r="P4" s="69" t="s">
        <v>9</v>
      </c>
      <c r="Q4" s="69" t="s">
        <v>22</v>
      </c>
      <c r="R4" s="69" t="s">
        <v>28</v>
      </c>
      <c r="S4" s="69" t="s">
        <v>29</v>
      </c>
      <c r="T4" s="69" t="s">
        <v>30</v>
      </c>
      <c r="U4" s="69" t="s">
        <v>31</v>
      </c>
      <c r="V4" s="70" t="s">
        <v>15</v>
      </c>
      <c r="W4" s="52" t="s">
        <v>21</v>
      </c>
      <c r="X4" s="69" t="s">
        <v>23</v>
      </c>
      <c r="Y4" s="69" t="s">
        <v>24</v>
      </c>
      <c r="Z4" s="69" t="s">
        <v>27</v>
      </c>
      <c r="AA4" s="70" t="s">
        <v>20</v>
      </c>
      <c r="AB4" s="70" t="s">
        <v>26</v>
      </c>
      <c r="AC4" s="69" t="s">
        <v>25</v>
      </c>
      <c r="AD4" s="62" t="s">
        <v>16</v>
      </c>
      <c r="AE4" s="62" t="s">
        <v>16</v>
      </c>
      <c r="AF4" s="62" t="s">
        <v>16</v>
      </c>
      <c r="AG4" s="62" t="s">
        <v>16</v>
      </c>
      <c r="AH4" s="62" t="s">
        <v>16</v>
      </c>
      <c r="AI4" s="62" t="s">
        <v>16</v>
      </c>
      <c r="AJ4" s="62" t="s">
        <v>16</v>
      </c>
      <c r="AK4" s="62" t="s">
        <v>16</v>
      </c>
      <c r="AL4" s="62" t="s">
        <v>16</v>
      </c>
      <c r="AM4" s="62" t="s">
        <v>16</v>
      </c>
      <c r="AN4" s="62" t="s">
        <v>16</v>
      </c>
      <c r="AO4" s="62" t="s">
        <v>16</v>
      </c>
      <c r="AP4" s="62" t="s">
        <v>16</v>
      </c>
      <c r="AQ4" s="62" t="s">
        <v>16</v>
      </c>
      <c r="AR4" s="62" t="s">
        <v>16</v>
      </c>
      <c r="AS4" s="62" t="s">
        <v>16</v>
      </c>
      <c r="AT4" s="62" t="s">
        <v>16</v>
      </c>
      <c r="AU4" s="62" t="s">
        <v>16</v>
      </c>
      <c r="AV4" s="62" t="s">
        <v>16</v>
      </c>
      <c r="AW4" s="62" t="s">
        <v>16</v>
      </c>
      <c r="AX4" s="62" t="s">
        <v>16</v>
      </c>
      <c r="AY4" s="62" t="s">
        <v>16</v>
      </c>
      <c r="AZ4" s="62" t="s">
        <v>16</v>
      </c>
      <c r="BA4" s="62" t="s">
        <v>16</v>
      </c>
      <c r="BB4" s="62" t="s">
        <v>16</v>
      </c>
      <c r="BC4" s="62" t="s">
        <v>16</v>
      </c>
      <c r="BD4" s="62" t="s">
        <v>16</v>
      </c>
      <c r="BE4" s="62" t="s">
        <v>16</v>
      </c>
      <c r="BF4" s="62" t="s">
        <v>16</v>
      </c>
      <c r="BG4" s="62" t="s">
        <v>16</v>
      </c>
      <c r="BH4" s="62" t="s">
        <v>16</v>
      </c>
      <c r="BI4" s="62" t="s">
        <v>16</v>
      </c>
      <c r="BJ4" s="62" t="s">
        <v>16</v>
      </c>
      <c r="BK4" s="62" t="s">
        <v>16</v>
      </c>
      <c r="BL4" s="62" t="s">
        <v>16</v>
      </c>
      <c r="BM4" s="62" t="s">
        <v>16</v>
      </c>
      <c r="BN4" s="62" t="s">
        <v>16</v>
      </c>
      <c r="BO4" s="62" t="s">
        <v>16</v>
      </c>
      <c r="BP4" s="62" t="s">
        <v>16</v>
      </c>
      <c r="BQ4" s="62" t="s">
        <v>16</v>
      </c>
      <c r="BR4" s="62" t="s">
        <v>16</v>
      </c>
      <c r="BS4" s="62" t="s">
        <v>16</v>
      </c>
      <c r="BT4" s="62" t="s">
        <v>16</v>
      </c>
      <c r="BU4" s="62" t="s">
        <v>16</v>
      </c>
      <c r="BV4" s="62" t="s">
        <v>16</v>
      </c>
      <c r="BW4" s="62" t="s">
        <v>16</v>
      </c>
      <c r="BX4" s="62" t="s">
        <v>16</v>
      </c>
      <c r="BY4" s="62" t="s">
        <v>16</v>
      </c>
      <c r="BZ4" s="62" t="s">
        <v>16</v>
      </c>
      <c r="CA4" s="62" t="s">
        <v>16</v>
      </c>
      <c r="CB4" s="62" t="s">
        <v>16</v>
      </c>
      <c r="CC4" s="62" t="s">
        <v>16</v>
      </c>
      <c r="CD4" s="62" t="s">
        <v>16</v>
      </c>
    </row>
    <row r="5" spans="1:82" s="8" customFormat="1" ht="16.5" customHeight="1" x14ac:dyDescent="0.25">
      <c r="A5" s="40">
        <v>1</v>
      </c>
      <c r="B5" s="41">
        <v>41645</v>
      </c>
      <c r="C5" s="40" t="s">
        <v>33</v>
      </c>
      <c r="D5" s="40">
        <v>60</v>
      </c>
      <c r="E5" s="42" t="s">
        <v>57</v>
      </c>
      <c r="F5" s="42" t="s">
        <v>58</v>
      </c>
      <c r="G5" s="48"/>
      <c r="H5" s="48"/>
      <c r="I5" s="48"/>
      <c r="J5" s="48"/>
      <c r="K5" s="48"/>
      <c r="L5" s="48"/>
      <c r="M5" s="49"/>
      <c r="N5" s="48"/>
      <c r="O5" s="48"/>
      <c r="P5" s="19">
        <f>B5+1</f>
        <v>41646</v>
      </c>
      <c r="Q5" s="19"/>
      <c r="R5" s="18"/>
      <c r="S5" s="18"/>
      <c r="T5" s="18"/>
      <c r="U5" s="18"/>
      <c r="V5" s="18"/>
      <c r="W5" s="41">
        <v>41646</v>
      </c>
      <c r="X5" s="48"/>
      <c r="Y5" s="48"/>
      <c r="Z5" s="48"/>
      <c r="AA5" s="48">
        <f>W5-B5</f>
        <v>1</v>
      </c>
      <c r="AB5" s="48">
        <f>P5-W5</f>
        <v>0</v>
      </c>
      <c r="AC5" s="48"/>
      <c r="AD5" s="40"/>
      <c r="AE5" s="63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</row>
    <row r="6" spans="1:82" s="7" customFormat="1" x14ac:dyDescent="0.25">
      <c r="A6" s="40">
        <v>2</v>
      </c>
      <c r="B6" s="41">
        <v>41645</v>
      </c>
      <c r="C6" s="40" t="s">
        <v>34</v>
      </c>
      <c r="D6" s="40">
        <v>60</v>
      </c>
      <c r="E6" s="42" t="s">
        <v>57</v>
      </c>
      <c r="F6" s="42" t="s">
        <v>58</v>
      </c>
      <c r="G6" s="48"/>
      <c r="H6" s="48"/>
      <c r="I6" s="48"/>
      <c r="J6" s="48"/>
      <c r="K6" s="48"/>
      <c r="L6" s="48"/>
      <c r="M6" s="49"/>
      <c r="N6" s="48"/>
      <c r="O6" s="48"/>
      <c r="P6" s="19">
        <f t="shared" ref="P6:P7" si="0">B6+3</f>
        <v>41648</v>
      </c>
      <c r="Q6" s="19"/>
      <c r="R6" s="18"/>
      <c r="S6" s="18"/>
      <c r="T6" s="18"/>
      <c r="U6" s="18"/>
      <c r="V6" s="18"/>
      <c r="W6" s="41">
        <v>41646</v>
      </c>
      <c r="X6" s="48"/>
      <c r="Y6" s="48"/>
      <c r="Z6" s="48"/>
      <c r="AA6" s="48">
        <f t="shared" ref="AA6:AA7" si="1">W6-B6</f>
        <v>1</v>
      </c>
      <c r="AB6" s="48">
        <f t="shared" ref="AB6:AB7" si="2">P6-W6</f>
        <v>2</v>
      </c>
      <c r="AC6" s="48"/>
      <c r="AD6" s="40"/>
      <c r="AE6" s="40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</row>
    <row r="7" spans="1:82" s="7" customFormat="1" x14ac:dyDescent="0.25">
      <c r="A7" s="107">
        <v>3</v>
      </c>
      <c r="B7" s="108">
        <v>41645</v>
      </c>
      <c r="C7" s="107" t="s">
        <v>35</v>
      </c>
      <c r="D7" s="107">
        <v>60</v>
      </c>
      <c r="E7" s="109" t="s">
        <v>57</v>
      </c>
      <c r="F7" s="109" t="s">
        <v>58</v>
      </c>
      <c r="G7" s="110"/>
      <c r="H7" s="110"/>
      <c r="I7" s="110"/>
      <c r="J7" s="110"/>
      <c r="K7" s="110"/>
      <c r="L7" s="110"/>
      <c r="M7" s="111"/>
      <c r="N7" s="110"/>
      <c r="O7" s="110"/>
      <c r="P7" s="112">
        <f t="shared" si="0"/>
        <v>41648</v>
      </c>
      <c r="Q7" s="112"/>
      <c r="R7" s="36"/>
      <c r="S7" s="36"/>
      <c r="T7" s="36"/>
      <c r="U7" s="36"/>
      <c r="V7" s="36"/>
      <c r="W7" s="108">
        <v>41646</v>
      </c>
      <c r="X7" s="110"/>
      <c r="Y7" s="110"/>
      <c r="Z7" s="110"/>
      <c r="AA7" s="110">
        <f t="shared" si="1"/>
        <v>1</v>
      </c>
      <c r="AB7" s="110">
        <f t="shared" si="2"/>
        <v>2</v>
      </c>
      <c r="AC7" s="110"/>
      <c r="AD7" s="107"/>
      <c r="AE7" s="113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</row>
    <row r="8" spans="1:82" x14ac:dyDescent="0.25">
      <c r="A8" s="43"/>
      <c r="B8" s="44"/>
      <c r="C8" s="45"/>
      <c r="D8" s="43"/>
      <c r="E8" s="46"/>
      <c r="F8" s="47"/>
    </row>
    <row r="9" spans="1:82" x14ac:dyDescent="0.25">
      <c r="A9" s="43"/>
      <c r="B9" s="44"/>
      <c r="C9" s="45"/>
      <c r="D9" s="43"/>
      <c r="E9" s="46"/>
      <c r="F9" s="47"/>
    </row>
    <row r="10" spans="1:82" x14ac:dyDescent="0.25">
      <c r="A10" s="43"/>
      <c r="B10" s="44"/>
      <c r="C10" s="45"/>
      <c r="D10" s="43"/>
      <c r="E10" s="46"/>
      <c r="F10" s="47"/>
    </row>
    <row r="11" spans="1:82" x14ac:dyDescent="0.25">
      <c r="A11" s="43"/>
      <c r="B11" s="44"/>
      <c r="C11" s="45"/>
      <c r="D11" s="43"/>
      <c r="E11" s="46"/>
      <c r="F11" s="47"/>
    </row>
    <row r="12" spans="1:82" x14ac:dyDescent="0.25">
      <c r="A12" s="43"/>
      <c r="B12" s="44"/>
      <c r="C12" s="45"/>
      <c r="D12" s="43"/>
      <c r="E12" s="46"/>
      <c r="F12" s="47"/>
    </row>
    <row r="13" spans="1:82" x14ac:dyDescent="0.25">
      <c r="A13" s="43"/>
      <c r="B13" s="44"/>
      <c r="C13" s="45"/>
      <c r="D13" s="43"/>
      <c r="E13" s="46"/>
      <c r="F13" s="47"/>
    </row>
    <row r="14" spans="1:82" x14ac:dyDescent="0.25">
      <c r="A14" s="43"/>
      <c r="B14" s="44"/>
      <c r="C14" s="45"/>
      <c r="D14" s="43"/>
      <c r="E14" s="46"/>
      <c r="F14" s="47"/>
    </row>
    <row r="15" spans="1:82" x14ac:dyDescent="0.25">
      <c r="A15" s="43"/>
      <c r="B15" s="44"/>
      <c r="C15" s="45"/>
      <c r="D15" s="43"/>
      <c r="E15" s="46"/>
      <c r="F15" s="47"/>
    </row>
    <row r="16" spans="1:82" x14ac:dyDescent="0.25">
      <c r="A16" s="43"/>
      <c r="B16" s="44"/>
      <c r="C16" s="45"/>
      <c r="D16" s="43"/>
      <c r="E16" s="46"/>
      <c r="F16" s="47"/>
    </row>
    <row r="17" spans="1:6" x14ac:dyDescent="0.25">
      <c r="A17" s="43"/>
      <c r="B17" s="44"/>
      <c r="C17" s="45"/>
      <c r="D17" s="43"/>
      <c r="E17" s="46"/>
      <c r="F17" s="47"/>
    </row>
    <row r="18" spans="1:6" x14ac:dyDescent="0.25">
      <c r="A18" s="43"/>
      <c r="B18" s="44"/>
      <c r="C18" s="45"/>
      <c r="D18" s="43"/>
      <c r="E18" s="46"/>
      <c r="F18" s="47"/>
    </row>
    <row r="19" spans="1:6" x14ac:dyDescent="0.25">
      <c r="A19" s="43"/>
      <c r="B19" s="44"/>
      <c r="C19" s="45"/>
      <c r="D19" s="43"/>
      <c r="E19" s="46"/>
      <c r="F19" s="47"/>
    </row>
    <row r="20" spans="1:6" x14ac:dyDescent="0.25">
      <c r="A20" s="43"/>
      <c r="B20" s="44"/>
      <c r="C20" s="45"/>
      <c r="D20" s="43"/>
      <c r="E20" s="46"/>
      <c r="F20" s="47"/>
    </row>
    <row r="21" spans="1:6" x14ac:dyDescent="0.25">
      <c r="A21" s="43"/>
      <c r="B21" s="44"/>
      <c r="C21" s="45"/>
      <c r="D21" s="43"/>
      <c r="E21" s="46"/>
      <c r="F21" s="47"/>
    </row>
    <row r="22" spans="1:6" x14ac:dyDescent="0.25">
      <c r="A22" s="43"/>
      <c r="B22" s="44"/>
      <c r="C22" s="45"/>
      <c r="D22" s="43"/>
      <c r="E22" s="46"/>
      <c r="F22" s="47"/>
    </row>
    <row r="23" spans="1:6" x14ac:dyDescent="0.25">
      <c r="A23" s="43"/>
      <c r="B23" s="44"/>
      <c r="C23" s="45"/>
      <c r="D23" s="43"/>
      <c r="E23" s="46"/>
      <c r="F23" s="47"/>
    </row>
    <row r="24" spans="1:6" x14ac:dyDescent="0.25">
      <c r="A24" s="43"/>
      <c r="B24" s="44"/>
      <c r="C24" s="45"/>
      <c r="D24" s="43"/>
      <c r="E24" s="46"/>
      <c r="F24" s="47"/>
    </row>
    <row r="25" spans="1:6" x14ac:dyDescent="0.25">
      <c r="A25" s="43"/>
      <c r="B25" s="44"/>
      <c r="C25" s="45"/>
      <c r="D25" s="43"/>
      <c r="E25" s="46"/>
      <c r="F25" s="47"/>
    </row>
    <row r="26" spans="1:6" x14ac:dyDescent="0.25">
      <c r="A26" s="43"/>
      <c r="B26" s="44"/>
      <c r="C26" s="45"/>
      <c r="D26" s="43"/>
      <c r="E26" s="46"/>
      <c r="F26" s="47"/>
    </row>
    <row r="27" spans="1:6" x14ac:dyDescent="0.25">
      <c r="A27" s="43"/>
      <c r="B27" s="44"/>
      <c r="C27" s="45"/>
      <c r="D27" s="43"/>
      <c r="E27" s="46"/>
      <c r="F27" s="47"/>
    </row>
    <row r="28" spans="1:6" x14ac:dyDescent="0.25">
      <c r="A28" s="43"/>
      <c r="B28" s="44"/>
      <c r="C28" s="45"/>
      <c r="D28" s="43"/>
      <c r="E28" s="46"/>
      <c r="F28" s="47"/>
    </row>
    <row r="29" spans="1:6" x14ac:dyDescent="0.25">
      <c r="A29" s="43"/>
      <c r="B29" s="44"/>
      <c r="C29" s="45"/>
      <c r="D29" s="43"/>
      <c r="E29" s="46"/>
      <c r="F29" s="47"/>
    </row>
    <row r="30" spans="1:6" x14ac:dyDescent="0.25">
      <c r="A30" s="43"/>
      <c r="B30" s="44"/>
      <c r="C30" s="45"/>
      <c r="D30" s="43"/>
      <c r="E30" s="46"/>
      <c r="F30" s="47"/>
    </row>
    <row r="31" spans="1:6" x14ac:dyDescent="0.25">
      <c r="A31" s="43"/>
      <c r="B31" s="44"/>
      <c r="C31" s="45"/>
      <c r="D31" s="43"/>
      <c r="E31" s="46"/>
      <c r="F31" s="47"/>
    </row>
    <row r="32" spans="1:6" x14ac:dyDescent="0.25">
      <c r="A32" s="43"/>
      <c r="B32" s="44"/>
      <c r="C32" s="45"/>
      <c r="D32" s="43"/>
      <c r="E32" s="46"/>
      <c r="F32" s="47"/>
    </row>
    <row r="33" spans="1:6" x14ac:dyDescent="0.25">
      <c r="A33" s="43"/>
      <c r="B33" s="44"/>
      <c r="C33" s="45"/>
      <c r="D33" s="43"/>
      <c r="E33" s="46"/>
      <c r="F33" s="47"/>
    </row>
    <row r="34" spans="1:6" x14ac:dyDescent="0.25">
      <c r="A34" s="43"/>
      <c r="B34" s="44"/>
      <c r="C34" s="45"/>
      <c r="D34" s="43"/>
      <c r="E34" s="46"/>
      <c r="F34" s="47"/>
    </row>
    <row r="35" spans="1:6" x14ac:dyDescent="0.25">
      <c r="A35" s="43"/>
      <c r="B35" s="44"/>
      <c r="C35" s="45"/>
      <c r="D35" s="43"/>
      <c r="E35" s="46"/>
      <c r="F35" s="47"/>
    </row>
    <row r="36" spans="1:6" x14ac:dyDescent="0.25">
      <c r="A36" s="43"/>
      <c r="B36" s="44"/>
      <c r="C36" s="45"/>
      <c r="D36" s="43"/>
      <c r="E36" s="46"/>
      <c r="F36" s="47"/>
    </row>
    <row r="37" spans="1:6" x14ac:dyDescent="0.25">
      <c r="A37" s="43"/>
      <c r="B37" s="44"/>
      <c r="C37" s="45"/>
      <c r="D37" s="43"/>
      <c r="E37" s="46"/>
      <c r="F37" s="47"/>
    </row>
    <row r="38" spans="1:6" x14ac:dyDescent="0.25">
      <c r="A38" s="43"/>
      <c r="B38" s="44"/>
      <c r="C38" s="45"/>
      <c r="D38" s="43"/>
      <c r="E38" s="46"/>
      <c r="F38" s="47"/>
    </row>
    <row r="39" spans="1:6" x14ac:dyDescent="0.25">
      <c r="A39" s="43"/>
      <c r="B39" s="44"/>
      <c r="C39" s="45"/>
      <c r="D39" s="43"/>
      <c r="E39" s="46"/>
      <c r="F39" s="47"/>
    </row>
    <row r="40" spans="1:6" x14ac:dyDescent="0.25">
      <c r="A40" s="43"/>
      <c r="B40" s="44"/>
      <c r="C40" s="45"/>
      <c r="D40" s="43"/>
      <c r="E40" s="46"/>
      <c r="F40" s="47"/>
    </row>
    <row r="41" spans="1:6" x14ac:dyDescent="0.25">
      <c r="A41" s="43"/>
      <c r="B41" s="44"/>
      <c r="C41" s="45"/>
      <c r="D41" s="43"/>
      <c r="E41" s="46"/>
      <c r="F41" s="47"/>
    </row>
    <row r="42" spans="1:6" x14ac:dyDescent="0.25">
      <c r="A42" s="43"/>
      <c r="B42" s="44"/>
      <c r="C42" s="45"/>
      <c r="D42" s="43"/>
      <c r="E42" s="46"/>
      <c r="F42" s="47"/>
    </row>
    <row r="43" spans="1:6" x14ac:dyDescent="0.25">
      <c r="A43" s="43"/>
      <c r="B43" s="44"/>
      <c r="C43" s="45"/>
      <c r="D43" s="43"/>
      <c r="E43" s="46"/>
      <c r="F43" s="47"/>
    </row>
    <row r="44" spans="1:6" x14ac:dyDescent="0.25">
      <c r="A44" s="43"/>
      <c r="B44" s="44"/>
      <c r="C44" s="45"/>
      <c r="D44" s="43"/>
      <c r="E44" s="46"/>
      <c r="F44" s="47"/>
    </row>
    <row r="45" spans="1:6" x14ac:dyDescent="0.25">
      <c r="A45" s="43"/>
      <c r="B45" s="44"/>
      <c r="C45" s="45"/>
      <c r="D45" s="43"/>
      <c r="E45" s="46"/>
      <c r="F45" s="47"/>
    </row>
    <row r="46" spans="1:6" x14ac:dyDescent="0.25">
      <c r="A46" s="43"/>
      <c r="B46" s="44"/>
      <c r="C46" s="45"/>
      <c r="D46" s="43"/>
      <c r="E46" s="46"/>
      <c r="F46" s="47"/>
    </row>
    <row r="47" spans="1:6" x14ac:dyDescent="0.25">
      <c r="A47" s="43"/>
      <c r="B47" s="44"/>
      <c r="C47" s="45"/>
      <c r="D47" s="43"/>
      <c r="E47" s="46"/>
      <c r="F47" s="47"/>
    </row>
    <row r="48" spans="1:6" x14ac:dyDescent="0.25">
      <c r="A48" s="43"/>
      <c r="B48" s="44"/>
      <c r="C48" s="45"/>
      <c r="D48" s="43"/>
      <c r="E48" s="46"/>
      <c r="F48" s="47"/>
    </row>
    <row r="49" spans="1:6" x14ac:dyDescent="0.25">
      <c r="A49" s="43"/>
      <c r="B49" s="44"/>
      <c r="C49" s="45"/>
      <c r="D49" s="43"/>
      <c r="E49" s="46"/>
      <c r="F49" s="47"/>
    </row>
    <row r="50" spans="1:6" x14ac:dyDescent="0.25">
      <c r="A50" s="43"/>
      <c r="B50" s="44"/>
      <c r="C50" s="45"/>
      <c r="D50" s="43"/>
      <c r="E50" s="46"/>
      <c r="F50" s="47"/>
    </row>
    <row r="51" spans="1:6" x14ac:dyDescent="0.25">
      <c r="A51" s="43"/>
      <c r="B51" s="44"/>
      <c r="C51" s="45"/>
      <c r="D51" s="43"/>
      <c r="E51" s="46"/>
      <c r="F51" s="47"/>
    </row>
    <row r="52" spans="1:6" x14ac:dyDescent="0.25">
      <c r="A52" s="43"/>
      <c r="B52" s="44"/>
      <c r="C52" s="45"/>
      <c r="D52" s="43"/>
      <c r="E52" s="46"/>
      <c r="F52" s="47"/>
    </row>
    <row r="53" spans="1:6" x14ac:dyDescent="0.25">
      <c r="A53" s="43"/>
      <c r="B53" s="44"/>
      <c r="C53" s="45"/>
      <c r="D53" s="43"/>
      <c r="E53" s="46"/>
      <c r="F53" s="47"/>
    </row>
    <row r="54" spans="1:6" x14ac:dyDescent="0.25">
      <c r="A54" s="43"/>
      <c r="B54" s="44"/>
      <c r="C54" s="45"/>
      <c r="D54" s="43"/>
      <c r="E54" s="46"/>
      <c r="F54" s="47"/>
    </row>
    <row r="55" spans="1:6" x14ac:dyDescent="0.25">
      <c r="A55" s="43"/>
      <c r="B55" s="44"/>
      <c r="C55" s="45"/>
      <c r="D55" s="43"/>
      <c r="E55" s="46"/>
      <c r="F55" s="47"/>
    </row>
    <row r="56" spans="1:6" x14ac:dyDescent="0.25">
      <c r="A56" s="43"/>
      <c r="B56" s="44"/>
      <c r="C56" s="45"/>
      <c r="D56" s="43"/>
      <c r="E56" s="46"/>
      <c r="F56" s="47"/>
    </row>
    <row r="57" spans="1:6" x14ac:dyDescent="0.25">
      <c r="A57" s="43"/>
      <c r="B57" s="44"/>
      <c r="C57" s="45"/>
      <c r="D57" s="43"/>
      <c r="E57" s="46"/>
      <c r="F57" s="47"/>
    </row>
    <row r="58" spans="1:6" x14ac:dyDescent="0.25">
      <c r="A58" s="43"/>
      <c r="B58" s="44"/>
      <c r="C58" s="45"/>
      <c r="D58" s="43"/>
      <c r="E58" s="46"/>
      <c r="F58" s="47"/>
    </row>
    <row r="59" spans="1:6" x14ac:dyDescent="0.25">
      <c r="A59" s="43"/>
      <c r="B59" s="44"/>
      <c r="C59" s="45"/>
      <c r="D59" s="43"/>
      <c r="E59" s="46"/>
      <c r="F59" s="47"/>
    </row>
    <row r="60" spans="1:6" x14ac:dyDescent="0.25">
      <c r="A60" s="43"/>
      <c r="B60" s="44"/>
      <c r="C60" s="45"/>
      <c r="D60" s="43"/>
      <c r="E60" s="46"/>
      <c r="F60" s="47"/>
    </row>
    <row r="61" spans="1:6" x14ac:dyDescent="0.25">
      <c r="A61" s="43"/>
      <c r="B61" s="44"/>
      <c r="C61" s="45"/>
      <c r="D61" s="43"/>
      <c r="E61" s="46"/>
      <c r="F61" s="47"/>
    </row>
    <row r="62" spans="1:6" x14ac:dyDescent="0.25">
      <c r="A62" s="43"/>
      <c r="B62" s="44"/>
      <c r="C62" s="45"/>
      <c r="D62" s="43"/>
      <c r="E62" s="46"/>
      <c r="F62" s="47"/>
    </row>
    <row r="63" spans="1:6" x14ac:dyDescent="0.25">
      <c r="A63" s="43"/>
      <c r="B63" s="44"/>
      <c r="C63" s="45"/>
      <c r="D63" s="43"/>
      <c r="E63" s="46"/>
      <c r="F63" s="47"/>
    </row>
    <row r="64" spans="1:6" x14ac:dyDescent="0.25">
      <c r="A64" s="43"/>
      <c r="B64" s="44"/>
      <c r="C64" s="45"/>
      <c r="D64" s="43"/>
      <c r="E64" s="46"/>
      <c r="F64" s="47"/>
    </row>
    <row r="65" spans="1:6" x14ac:dyDescent="0.25">
      <c r="A65" s="43"/>
      <c r="B65" s="44"/>
      <c r="C65" s="45"/>
      <c r="D65" s="43"/>
      <c r="E65" s="46"/>
      <c r="F65" s="47"/>
    </row>
    <row r="66" spans="1:6" x14ac:dyDescent="0.25">
      <c r="A66" s="43"/>
      <c r="B66" s="44"/>
      <c r="C66" s="45"/>
      <c r="D66" s="43"/>
      <c r="E66" s="46"/>
      <c r="F66" s="47"/>
    </row>
    <row r="67" spans="1:6" x14ac:dyDescent="0.25">
      <c r="A67" s="43"/>
      <c r="B67" s="44"/>
      <c r="C67" s="45"/>
      <c r="D67" s="43"/>
      <c r="E67" s="46"/>
      <c r="F67" s="47"/>
    </row>
    <row r="68" spans="1:6" x14ac:dyDescent="0.25">
      <c r="A68" s="43"/>
      <c r="B68" s="44"/>
      <c r="C68" s="45"/>
      <c r="D68" s="43"/>
      <c r="E68" s="46"/>
      <c r="F68" s="47"/>
    </row>
    <row r="69" spans="1:6" x14ac:dyDescent="0.25">
      <c r="A69" s="43"/>
      <c r="B69" s="44"/>
      <c r="C69" s="45"/>
      <c r="D69" s="43"/>
      <c r="E69" s="46"/>
      <c r="F69" s="47"/>
    </row>
    <row r="70" spans="1:6" x14ac:dyDescent="0.25">
      <c r="A70" s="43"/>
      <c r="B70" s="44"/>
      <c r="C70" s="45"/>
      <c r="D70" s="43"/>
      <c r="E70" s="46"/>
      <c r="F70" s="47"/>
    </row>
    <row r="71" spans="1:6" x14ac:dyDescent="0.25">
      <c r="A71" s="43"/>
      <c r="B71" s="44"/>
      <c r="C71" s="45"/>
      <c r="D71" s="43"/>
      <c r="E71" s="46"/>
      <c r="F71" s="47"/>
    </row>
    <row r="72" spans="1:6" x14ac:dyDescent="0.25">
      <c r="A72" s="43"/>
      <c r="B72" s="44"/>
      <c r="C72" s="45"/>
      <c r="D72" s="43"/>
      <c r="E72" s="46"/>
      <c r="F72" s="47"/>
    </row>
    <row r="73" spans="1:6" x14ac:dyDescent="0.25">
      <c r="A73" s="43"/>
      <c r="B73" s="44"/>
      <c r="C73" s="45"/>
      <c r="D73" s="43"/>
      <c r="E73" s="46"/>
      <c r="F73" s="47"/>
    </row>
    <row r="74" spans="1:6" x14ac:dyDescent="0.25">
      <c r="A74" s="43"/>
      <c r="B74" s="44"/>
      <c r="C74" s="45"/>
      <c r="D74" s="43"/>
      <c r="E74" s="46"/>
      <c r="F74" s="47"/>
    </row>
    <row r="75" spans="1:6" x14ac:dyDescent="0.25">
      <c r="A75" s="43"/>
      <c r="B75" s="44"/>
      <c r="C75" s="45"/>
      <c r="D75" s="43"/>
      <c r="E75" s="46"/>
      <c r="F75" s="47"/>
    </row>
    <row r="76" spans="1:6" x14ac:dyDescent="0.25">
      <c r="A76" s="43"/>
      <c r="B76" s="44"/>
      <c r="C76" s="45"/>
      <c r="D76" s="43"/>
      <c r="E76" s="46"/>
      <c r="F76" s="47"/>
    </row>
    <row r="77" spans="1:6" x14ac:dyDescent="0.25">
      <c r="A77" s="43"/>
      <c r="B77" s="44"/>
      <c r="C77" s="45"/>
      <c r="D77" s="43"/>
      <c r="E77" s="46"/>
      <c r="F77" s="47"/>
    </row>
    <row r="78" spans="1:6" x14ac:dyDescent="0.25">
      <c r="A78" s="43"/>
      <c r="B78" s="44"/>
      <c r="C78" s="45"/>
      <c r="D78" s="43"/>
      <c r="E78" s="46"/>
      <c r="F78" s="47"/>
    </row>
    <row r="79" spans="1:6" x14ac:dyDescent="0.25">
      <c r="A79" s="43"/>
      <c r="B79" s="44"/>
      <c r="C79" s="45"/>
      <c r="D79" s="43"/>
      <c r="E79" s="46"/>
      <c r="F79" s="47"/>
    </row>
    <row r="80" spans="1:6" x14ac:dyDescent="0.25">
      <c r="A80" s="43"/>
      <c r="B80" s="44"/>
      <c r="C80" s="45"/>
      <c r="D80" s="43"/>
      <c r="E80" s="46"/>
      <c r="F80" s="47"/>
    </row>
    <row r="81" spans="1:6" x14ac:dyDescent="0.25">
      <c r="A81" s="43"/>
      <c r="B81" s="44"/>
      <c r="C81" s="45"/>
      <c r="D81" s="43"/>
      <c r="E81" s="46"/>
      <c r="F81" s="47"/>
    </row>
    <row r="82" spans="1:6" x14ac:dyDescent="0.25">
      <c r="A82" s="43"/>
      <c r="B82" s="44"/>
      <c r="C82" s="45"/>
      <c r="D82" s="43"/>
      <c r="E82" s="46"/>
      <c r="F82" s="47"/>
    </row>
    <row r="83" spans="1:6" x14ac:dyDescent="0.25">
      <c r="A83" s="43"/>
      <c r="B83" s="44"/>
      <c r="C83" s="45"/>
      <c r="D83" s="43"/>
      <c r="E83" s="46"/>
      <c r="F83" s="47"/>
    </row>
    <row r="84" spans="1:6" x14ac:dyDescent="0.25">
      <c r="A84" s="43"/>
      <c r="B84" s="44"/>
      <c r="C84" s="45"/>
      <c r="D84" s="43"/>
      <c r="E84" s="46"/>
      <c r="F84" s="47"/>
    </row>
    <row r="85" spans="1:6" x14ac:dyDescent="0.25">
      <c r="A85" s="43"/>
      <c r="B85" s="44"/>
      <c r="C85" s="45"/>
      <c r="D85" s="43"/>
      <c r="E85" s="46"/>
      <c r="F85" s="47"/>
    </row>
    <row r="86" spans="1:6" x14ac:dyDescent="0.25">
      <c r="A86" s="43"/>
      <c r="B86" s="44"/>
      <c r="C86" s="45"/>
      <c r="D86" s="43"/>
      <c r="E86" s="46"/>
      <c r="F86" s="47"/>
    </row>
    <row r="87" spans="1:6" x14ac:dyDescent="0.25">
      <c r="A87" s="43"/>
      <c r="B87" s="44"/>
      <c r="C87" s="45"/>
      <c r="D87" s="43"/>
      <c r="E87" s="46"/>
      <c r="F87" s="47"/>
    </row>
    <row r="88" spans="1:6" x14ac:dyDescent="0.25">
      <c r="A88" s="43"/>
      <c r="B88" s="44"/>
      <c r="C88" s="45"/>
      <c r="D88" s="43"/>
      <c r="E88" s="46"/>
      <c r="F88" s="47"/>
    </row>
    <row r="89" spans="1:6" x14ac:dyDescent="0.25">
      <c r="A89" s="43"/>
      <c r="B89" s="44"/>
      <c r="C89" s="45"/>
      <c r="D89" s="43"/>
      <c r="E89" s="46"/>
      <c r="F89" s="47"/>
    </row>
    <row r="90" spans="1:6" x14ac:dyDescent="0.25">
      <c r="A90" s="43"/>
      <c r="B90" s="44"/>
      <c r="C90" s="45"/>
      <c r="D90" s="43"/>
      <c r="E90" s="46"/>
      <c r="F90" s="47"/>
    </row>
    <row r="91" spans="1:6" x14ac:dyDescent="0.25">
      <c r="A91" s="43"/>
      <c r="B91" s="44"/>
      <c r="C91" s="45"/>
      <c r="D91" s="43"/>
      <c r="E91" s="46"/>
      <c r="F91" s="47"/>
    </row>
    <row r="92" spans="1:6" x14ac:dyDescent="0.25">
      <c r="A92" s="43"/>
      <c r="B92" s="44"/>
      <c r="C92" s="45"/>
      <c r="D92" s="43"/>
      <c r="E92" s="46"/>
      <c r="F92" s="47"/>
    </row>
    <row r="93" spans="1:6" x14ac:dyDescent="0.25">
      <c r="A93" s="43"/>
      <c r="B93" s="44"/>
      <c r="C93" s="45"/>
      <c r="D93" s="43"/>
      <c r="E93" s="46"/>
      <c r="F93" s="47"/>
    </row>
    <row r="94" spans="1:6" x14ac:dyDescent="0.25">
      <c r="A94" s="43"/>
      <c r="B94" s="44"/>
      <c r="C94" s="45"/>
      <c r="D94" s="43"/>
      <c r="E94" s="46"/>
      <c r="F94" s="47"/>
    </row>
    <row r="95" spans="1:6" x14ac:dyDescent="0.25">
      <c r="A95" s="43"/>
      <c r="B95" s="44"/>
      <c r="C95" s="45"/>
      <c r="D95" s="43"/>
      <c r="E95" s="46"/>
      <c r="F95" s="47"/>
    </row>
    <row r="96" spans="1:6" x14ac:dyDescent="0.25">
      <c r="A96" s="43"/>
      <c r="B96" s="44"/>
      <c r="C96" s="45"/>
      <c r="D96" s="43"/>
      <c r="E96" s="46"/>
      <c r="F96" s="47"/>
    </row>
    <row r="97" spans="1:6" x14ac:dyDescent="0.25">
      <c r="A97" s="43"/>
      <c r="B97" s="44"/>
      <c r="C97" s="45"/>
      <c r="D97" s="43"/>
      <c r="E97" s="46"/>
      <c r="F97" s="47"/>
    </row>
    <row r="98" spans="1:6" x14ac:dyDescent="0.25">
      <c r="A98" s="43"/>
      <c r="B98" s="44"/>
      <c r="C98" s="45"/>
      <c r="D98" s="43"/>
      <c r="E98" s="46"/>
      <c r="F98" s="47"/>
    </row>
    <row r="99" spans="1:6" x14ac:dyDescent="0.25">
      <c r="A99" s="43"/>
      <c r="B99" s="44"/>
      <c r="C99" s="45"/>
      <c r="D99" s="43"/>
      <c r="E99" s="46"/>
      <c r="F99" s="47"/>
    </row>
    <row r="100" spans="1:6" x14ac:dyDescent="0.25">
      <c r="A100" s="43"/>
      <c r="B100" s="44"/>
      <c r="C100" s="45"/>
      <c r="D100" s="43"/>
      <c r="E100" s="46"/>
      <c r="F100" s="47"/>
    </row>
    <row r="101" spans="1:6" x14ac:dyDescent="0.25">
      <c r="A101" s="43"/>
      <c r="B101" s="44"/>
      <c r="C101" s="45"/>
      <c r="D101" s="43"/>
      <c r="E101" s="46"/>
      <c r="F101" s="47"/>
    </row>
    <row r="102" spans="1:6" x14ac:dyDescent="0.25">
      <c r="A102" s="43"/>
      <c r="B102" s="44"/>
      <c r="C102" s="45"/>
      <c r="D102" s="43"/>
      <c r="E102" s="46"/>
      <c r="F102" s="47"/>
    </row>
    <row r="103" spans="1:6" x14ac:dyDescent="0.25">
      <c r="A103" s="43"/>
      <c r="B103" s="44"/>
      <c r="C103" s="45"/>
      <c r="D103" s="43"/>
      <c r="E103" s="46"/>
      <c r="F103" s="47"/>
    </row>
    <row r="104" spans="1:6" x14ac:dyDescent="0.25">
      <c r="A104" s="43"/>
      <c r="B104" s="44"/>
      <c r="C104" s="45"/>
      <c r="D104" s="43"/>
      <c r="E104" s="46"/>
      <c r="F104" s="47"/>
    </row>
    <row r="105" spans="1:6" x14ac:dyDescent="0.25">
      <c r="A105" s="43"/>
      <c r="B105" s="44"/>
      <c r="C105" s="45"/>
      <c r="D105" s="43"/>
      <c r="E105" s="46"/>
      <c r="F105" s="47"/>
    </row>
    <row r="106" spans="1:6" x14ac:dyDescent="0.25">
      <c r="A106" s="43"/>
      <c r="B106" s="44"/>
      <c r="C106" s="45"/>
      <c r="D106" s="43"/>
      <c r="E106" s="46"/>
      <c r="F106" s="47"/>
    </row>
    <row r="107" spans="1:6" x14ac:dyDescent="0.25">
      <c r="A107" s="43"/>
      <c r="B107" s="44"/>
      <c r="C107" s="45"/>
      <c r="D107" s="43"/>
      <c r="E107" s="46"/>
      <c r="F107" s="47"/>
    </row>
    <row r="108" spans="1:6" x14ac:dyDescent="0.25">
      <c r="A108" s="43"/>
      <c r="B108" s="44"/>
      <c r="C108" s="45"/>
      <c r="D108" s="43"/>
      <c r="E108" s="46"/>
      <c r="F108" s="47"/>
    </row>
    <row r="109" spans="1:6" x14ac:dyDescent="0.25">
      <c r="A109" s="43"/>
      <c r="B109" s="44"/>
      <c r="C109" s="45"/>
      <c r="D109" s="43"/>
      <c r="E109" s="46"/>
      <c r="F109" s="47"/>
    </row>
    <row r="110" spans="1:6" x14ac:dyDescent="0.25">
      <c r="A110" s="43"/>
      <c r="B110" s="44"/>
      <c r="C110" s="45"/>
      <c r="D110" s="43"/>
      <c r="E110" s="46"/>
      <c r="F110" s="47"/>
    </row>
    <row r="111" spans="1:6" x14ac:dyDescent="0.25">
      <c r="A111" s="43"/>
      <c r="B111" s="44"/>
      <c r="C111" s="45"/>
      <c r="D111" s="43"/>
      <c r="E111" s="46"/>
      <c r="F111" s="47"/>
    </row>
    <row r="112" spans="1:6" x14ac:dyDescent="0.25">
      <c r="A112" s="43"/>
      <c r="B112" s="44"/>
      <c r="C112" s="45"/>
      <c r="D112" s="43"/>
      <c r="E112" s="46"/>
      <c r="F112" s="47"/>
    </row>
    <row r="113" spans="1:6" x14ac:dyDescent="0.25">
      <c r="A113" s="43"/>
      <c r="B113" s="44"/>
      <c r="C113" s="45"/>
      <c r="D113" s="43"/>
      <c r="E113" s="46"/>
      <c r="F113" s="47"/>
    </row>
    <row r="114" spans="1:6" x14ac:dyDescent="0.25">
      <c r="A114" s="43"/>
      <c r="B114" s="44"/>
      <c r="C114" s="45"/>
      <c r="D114" s="43"/>
      <c r="E114" s="46"/>
      <c r="F114" s="47"/>
    </row>
    <row r="115" spans="1:6" x14ac:dyDescent="0.25">
      <c r="A115" s="43"/>
      <c r="B115" s="44"/>
      <c r="C115" s="45"/>
      <c r="D115" s="43"/>
      <c r="E115" s="46"/>
      <c r="F115" s="47"/>
    </row>
    <row r="116" spans="1:6" x14ac:dyDescent="0.25">
      <c r="A116" s="43"/>
      <c r="B116" s="44"/>
      <c r="C116" s="45"/>
      <c r="D116" s="43"/>
      <c r="E116" s="46"/>
      <c r="F116" s="47"/>
    </row>
    <row r="117" spans="1:6" x14ac:dyDescent="0.25">
      <c r="A117" s="43"/>
      <c r="B117" s="44"/>
      <c r="C117" s="45"/>
      <c r="D117" s="43"/>
      <c r="E117" s="46"/>
      <c r="F117" s="47"/>
    </row>
    <row r="118" spans="1:6" x14ac:dyDescent="0.25">
      <c r="A118" s="43"/>
      <c r="B118" s="44"/>
      <c r="C118" s="45"/>
      <c r="D118" s="43"/>
      <c r="E118" s="46"/>
      <c r="F118" s="47"/>
    </row>
    <row r="119" spans="1:6" x14ac:dyDescent="0.25">
      <c r="A119" s="43"/>
      <c r="B119" s="44"/>
      <c r="C119" s="45"/>
      <c r="D119" s="43"/>
      <c r="E119" s="46"/>
      <c r="F119" s="47"/>
    </row>
    <row r="120" spans="1:6" x14ac:dyDescent="0.25">
      <c r="A120" s="43"/>
      <c r="B120" s="44"/>
      <c r="C120" s="45"/>
      <c r="D120" s="43"/>
      <c r="E120" s="46"/>
      <c r="F120" s="47"/>
    </row>
    <row r="121" spans="1:6" x14ac:dyDescent="0.25">
      <c r="A121" s="43"/>
      <c r="B121" s="44"/>
      <c r="C121" s="45"/>
      <c r="D121" s="43"/>
      <c r="E121" s="46"/>
      <c r="F121" s="47"/>
    </row>
    <row r="122" spans="1:6" x14ac:dyDescent="0.25">
      <c r="A122" s="43"/>
      <c r="B122" s="44"/>
      <c r="C122" s="45"/>
      <c r="D122" s="43"/>
      <c r="E122" s="46"/>
      <c r="F122" s="47"/>
    </row>
    <row r="123" spans="1:6" x14ac:dyDescent="0.25">
      <c r="A123" s="43"/>
      <c r="B123" s="44"/>
      <c r="C123" s="45"/>
      <c r="D123" s="43"/>
      <c r="E123" s="46"/>
      <c r="F123" s="47"/>
    </row>
    <row r="124" spans="1:6" x14ac:dyDescent="0.25">
      <c r="A124" s="43"/>
      <c r="B124" s="44"/>
      <c r="C124" s="45"/>
      <c r="D124" s="43"/>
      <c r="E124" s="46"/>
      <c r="F124" s="47"/>
    </row>
    <row r="125" spans="1:6" x14ac:dyDescent="0.25">
      <c r="A125" s="43"/>
      <c r="B125" s="44"/>
      <c r="C125" s="45"/>
      <c r="D125" s="43"/>
      <c r="E125" s="46"/>
      <c r="F125" s="47"/>
    </row>
    <row r="126" spans="1:6" x14ac:dyDescent="0.25">
      <c r="A126" s="43"/>
      <c r="B126" s="44"/>
      <c r="C126" s="45"/>
      <c r="D126" s="43"/>
      <c r="E126" s="46"/>
      <c r="F126" s="47"/>
    </row>
    <row r="127" spans="1:6" x14ac:dyDescent="0.25">
      <c r="A127" s="43"/>
      <c r="B127" s="44"/>
      <c r="C127" s="45"/>
      <c r="D127" s="43"/>
      <c r="E127" s="46"/>
      <c r="F127" s="47"/>
    </row>
    <row r="128" spans="1:6" x14ac:dyDescent="0.25">
      <c r="A128" s="43"/>
      <c r="B128" s="44"/>
      <c r="C128" s="45"/>
      <c r="D128" s="43"/>
      <c r="E128" s="46"/>
      <c r="F128" s="47"/>
    </row>
    <row r="129" spans="1:6" x14ac:dyDescent="0.25">
      <c r="A129" s="43"/>
      <c r="B129" s="44"/>
      <c r="C129" s="45"/>
      <c r="D129" s="43"/>
      <c r="E129" s="46"/>
      <c r="F129" s="47"/>
    </row>
    <row r="130" spans="1:6" x14ac:dyDescent="0.25">
      <c r="A130" s="43"/>
      <c r="B130" s="44"/>
      <c r="C130" s="45"/>
      <c r="D130" s="43"/>
      <c r="E130" s="46"/>
      <c r="F130" s="47"/>
    </row>
    <row r="131" spans="1:6" x14ac:dyDescent="0.25">
      <c r="A131" s="43"/>
      <c r="B131" s="44"/>
      <c r="C131" s="45"/>
      <c r="D131" s="43"/>
      <c r="E131" s="46"/>
      <c r="F131" s="47"/>
    </row>
    <row r="132" spans="1:6" x14ac:dyDescent="0.25">
      <c r="A132" s="43"/>
      <c r="B132" s="44"/>
      <c r="C132" s="45"/>
      <c r="D132" s="43"/>
      <c r="E132" s="46"/>
      <c r="F132" s="47"/>
    </row>
    <row r="133" spans="1:6" x14ac:dyDescent="0.25">
      <c r="A133" s="43"/>
      <c r="B133" s="44"/>
      <c r="C133" s="45"/>
      <c r="D133" s="43"/>
      <c r="E133" s="46"/>
      <c r="F133" s="47"/>
    </row>
    <row r="134" spans="1:6" x14ac:dyDescent="0.25">
      <c r="A134" s="43"/>
      <c r="B134" s="44"/>
      <c r="C134" s="45"/>
      <c r="D134" s="43"/>
      <c r="E134" s="46"/>
      <c r="F134" s="47"/>
    </row>
    <row r="135" spans="1:6" x14ac:dyDescent="0.25">
      <c r="A135" s="43"/>
      <c r="B135" s="44"/>
      <c r="C135" s="45"/>
      <c r="D135" s="43"/>
      <c r="E135" s="46"/>
      <c r="F135" s="47"/>
    </row>
    <row r="136" spans="1:6" x14ac:dyDescent="0.25">
      <c r="A136" s="43"/>
      <c r="B136" s="44"/>
      <c r="C136" s="45"/>
      <c r="D136" s="43"/>
      <c r="E136" s="46"/>
      <c r="F136" s="47"/>
    </row>
    <row r="137" spans="1:6" x14ac:dyDescent="0.25">
      <c r="A137" s="43"/>
      <c r="B137" s="44"/>
      <c r="C137" s="45"/>
      <c r="D137" s="43"/>
      <c r="E137" s="46"/>
      <c r="F137" s="47"/>
    </row>
    <row r="138" spans="1:6" x14ac:dyDescent="0.25">
      <c r="A138" s="43"/>
      <c r="B138" s="44"/>
      <c r="C138" s="45"/>
      <c r="D138" s="43"/>
      <c r="E138" s="46"/>
      <c r="F138" s="47"/>
    </row>
    <row r="139" spans="1:6" x14ac:dyDescent="0.25">
      <c r="A139" s="43"/>
      <c r="B139" s="44"/>
      <c r="C139" s="45"/>
      <c r="D139" s="43"/>
      <c r="E139" s="46"/>
      <c r="F139" s="47"/>
    </row>
    <row r="140" spans="1:6" x14ac:dyDescent="0.25">
      <c r="A140" s="43"/>
      <c r="B140" s="44"/>
      <c r="C140" s="45"/>
      <c r="D140" s="43"/>
      <c r="E140" s="46"/>
      <c r="F140" s="47"/>
    </row>
    <row r="141" spans="1:6" x14ac:dyDescent="0.25">
      <c r="A141" s="43"/>
      <c r="B141" s="44"/>
      <c r="C141" s="45"/>
      <c r="D141" s="43"/>
      <c r="E141" s="46"/>
      <c r="F141" s="47"/>
    </row>
    <row r="142" spans="1:6" x14ac:dyDescent="0.25">
      <c r="A142" s="43"/>
      <c r="B142" s="44"/>
      <c r="C142" s="45"/>
      <c r="D142" s="43"/>
      <c r="E142" s="46"/>
      <c r="F142" s="47"/>
    </row>
    <row r="143" spans="1:6" x14ac:dyDescent="0.25">
      <c r="A143" s="43"/>
      <c r="B143" s="44"/>
      <c r="C143" s="45"/>
      <c r="D143" s="43"/>
      <c r="E143" s="46"/>
      <c r="F143" s="47"/>
    </row>
    <row r="144" spans="1:6" x14ac:dyDescent="0.25">
      <c r="A144" s="43"/>
      <c r="B144" s="44"/>
      <c r="C144" s="45"/>
      <c r="D144" s="43"/>
      <c r="E144" s="46"/>
      <c r="F144" s="47"/>
    </row>
    <row r="145" spans="1:6" x14ac:dyDescent="0.25">
      <c r="A145" s="43"/>
      <c r="B145" s="44"/>
      <c r="C145" s="45"/>
      <c r="D145" s="43"/>
      <c r="E145" s="46"/>
      <c r="F145" s="47"/>
    </row>
    <row r="146" spans="1:6" x14ac:dyDescent="0.25">
      <c r="A146" s="43"/>
      <c r="B146" s="44"/>
      <c r="C146" s="45"/>
      <c r="D146" s="43"/>
      <c r="E146" s="46"/>
      <c r="F146" s="47"/>
    </row>
    <row r="147" spans="1:6" x14ac:dyDescent="0.25">
      <c r="A147" s="43"/>
      <c r="B147" s="44"/>
      <c r="C147" s="45"/>
      <c r="D147" s="43"/>
      <c r="E147" s="46"/>
      <c r="F147" s="47"/>
    </row>
    <row r="148" spans="1:6" x14ac:dyDescent="0.25">
      <c r="A148" s="43"/>
      <c r="B148" s="44"/>
      <c r="C148" s="45"/>
      <c r="D148" s="43"/>
      <c r="E148" s="46"/>
      <c r="F148" s="47"/>
    </row>
    <row r="149" spans="1:6" x14ac:dyDescent="0.25">
      <c r="A149" s="43"/>
      <c r="B149" s="44"/>
      <c r="C149" s="45"/>
      <c r="D149" s="43"/>
      <c r="E149" s="46"/>
      <c r="F149" s="47"/>
    </row>
    <row r="150" spans="1:6" x14ac:dyDescent="0.25">
      <c r="A150" s="43"/>
      <c r="B150" s="44"/>
      <c r="C150" s="45"/>
      <c r="D150" s="43"/>
      <c r="E150" s="46"/>
      <c r="F150" s="47"/>
    </row>
    <row r="151" spans="1:6" x14ac:dyDescent="0.25">
      <c r="A151" s="43"/>
      <c r="B151" s="44"/>
      <c r="C151" s="45"/>
      <c r="D151" s="43"/>
      <c r="E151" s="46"/>
      <c r="F151" s="47"/>
    </row>
    <row r="152" spans="1:6" x14ac:dyDescent="0.25">
      <c r="A152" s="43"/>
      <c r="B152" s="44"/>
      <c r="C152" s="45"/>
      <c r="D152" s="43"/>
      <c r="E152" s="46"/>
      <c r="F152" s="47"/>
    </row>
    <row r="153" spans="1:6" x14ac:dyDescent="0.25">
      <c r="A153" s="43"/>
      <c r="B153" s="44"/>
      <c r="C153" s="45"/>
      <c r="D153" s="43"/>
      <c r="E153" s="46"/>
      <c r="F153" s="47"/>
    </row>
    <row r="154" spans="1:6" x14ac:dyDescent="0.25">
      <c r="A154" s="43"/>
      <c r="B154" s="44"/>
      <c r="C154" s="45"/>
      <c r="D154" s="43"/>
      <c r="E154" s="46"/>
      <c r="F154" s="47"/>
    </row>
    <row r="155" spans="1:6" x14ac:dyDescent="0.25">
      <c r="A155" s="43"/>
      <c r="B155" s="44"/>
      <c r="C155" s="45"/>
      <c r="D155" s="43"/>
      <c r="E155" s="46"/>
      <c r="F155" s="47"/>
    </row>
    <row r="156" spans="1:6" x14ac:dyDescent="0.25">
      <c r="A156" s="43"/>
      <c r="B156" s="44"/>
      <c r="C156" s="45"/>
      <c r="D156" s="43"/>
      <c r="E156" s="46"/>
      <c r="F156" s="47"/>
    </row>
    <row r="157" spans="1:6" x14ac:dyDescent="0.25">
      <c r="A157" s="43"/>
      <c r="B157" s="44"/>
      <c r="C157" s="45"/>
      <c r="D157" s="43"/>
      <c r="E157" s="46"/>
      <c r="F157" s="47"/>
    </row>
    <row r="158" spans="1:6" x14ac:dyDescent="0.25">
      <c r="A158" s="43"/>
      <c r="B158" s="44"/>
      <c r="C158" s="45"/>
      <c r="D158" s="43"/>
      <c r="E158" s="46"/>
      <c r="F158" s="47"/>
    </row>
    <row r="159" spans="1:6" x14ac:dyDescent="0.25">
      <c r="A159" s="43"/>
      <c r="B159" s="44"/>
      <c r="C159" s="45"/>
      <c r="D159" s="43"/>
      <c r="E159" s="46"/>
      <c r="F159" s="47"/>
    </row>
    <row r="160" spans="1:6" x14ac:dyDescent="0.25">
      <c r="A160" s="43"/>
      <c r="B160" s="44"/>
      <c r="C160" s="45"/>
      <c r="D160" s="43"/>
      <c r="E160" s="46"/>
      <c r="F160" s="47"/>
    </row>
    <row r="161" spans="1:6" x14ac:dyDescent="0.25">
      <c r="A161" s="43"/>
      <c r="B161" s="44"/>
      <c r="C161" s="45"/>
      <c r="D161" s="43"/>
      <c r="E161" s="46"/>
      <c r="F161" s="47"/>
    </row>
    <row r="162" spans="1:6" x14ac:dyDescent="0.25">
      <c r="A162" s="43"/>
      <c r="B162" s="44"/>
      <c r="C162" s="45"/>
      <c r="D162" s="43"/>
      <c r="E162" s="46"/>
      <c r="F162" s="47"/>
    </row>
    <row r="163" spans="1:6" x14ac:dyDescent="0.25">
      <c r="A163" s="43"/>
      <c r="B163" s="44"/>
      <c r="C163" s="45"/>
      <c r="D163" s="43"/>
      <c r="E163" s="46"/>
      <c r="F163" s="47"/>
    </row>
    <row r="164" spans="1:6" x14ac:dyDescent="0.25">
      <c r="A164" s="43"/>
      <c r="B164" s="44"/>
      <c r="C164" s="45"/>
      <c r="D164" s="43"/>
      <c r="E164" s="46"/>
      <c r="F164" s="47"/>
    </row>
    <row r="165" spans="1:6" x14ac:dyDescent="0.25">
      <c r="A165" s="43"/>
      <c r="B165" s="44"/>
      <c r="C165" s="45"/>
      <c r="D165" s="43"/>
      <c r="E165" s="46"/>
      <c r="F165" s="47"/>
    </row>
    <row r="166" spans="1:6" x14ac:dyDescent="0.25">
      <c r="A166" s="43"/>
      <c r="B166" s="44"/>
      <c r="C166" s="45"/>
      <c r="D166" s="43"/>
      <c r="E166" s="46"/>
      <c r="F166" s="47"/>
    </row>
    <row r="167" spans="1:6" x14ac:dyDescent="0.25">
      <c r="A167" s="43"/>
      <c r="B167" s="44"/>
      <c r="C167" s="45"/>
      <c r="D167" s="43"/>
      <c r="E167" s="46"/>
      <c r="F167" s="47"/>
    </row>
    <row r="168" spans="1:6" x14ac:dyDescent="0.25">
      <c r="A168" s="43"/>
      <c r="B168" s="44"/>
      <c r="C168" s="45"/>
      <c r="D168" s="43"/>
      <c r="E168" s="46"/>
      <c r="F168" s="47"/>
    </row>
    <row r="169" spans="1:6" x14ac:dyDescent="0.25">
      <c r="A169" s="43"/>
      <c r="B169" s="44"/>
      <c r="C169" s="45"/>
      <c r="D169" s="43"/>
      <c r="E169" s="46"/>
      <c r="F169" s="47"/>
    </row>
    <row r="170" spans="1:6" x14ac:dyDescent="0.25">
      <c r="A170" s="43"/>
      <c r="B170" s="44"/>
      <c r="C170" s="45"/>
      <c r="D170" s="43"/>
      <c r="E170" s="46"/>
      <c r="F170" s="47"/>
    </row>
    <row r="171" spans="1:6" x14ac:dyDescent="0.25">
      <c r="A171" s="43"/>
      <c r="B171" s="44"/>
      <c r="C171" s="45"/>
      <c r="D171" s="43"/>
      <c r="E171" s="46"/>
      <c r="F171" s="47"/>
    </row>
    <row r="172" spans="1:6" x14ac:dyDescent="0.25">
      <c r="A172" s="43"/>
      <c r="B172" s="44"/>
      <c r="C172" s="45"/>
      <c r="D172" s="43"/>
      <c r="E172" s="46"/>
      <c r="F172" s="47"/>
    </row>
    <row r="173" spans="1:6" x14ac:dyDescent="0.25">
      <c r="A173" s="43"/>
      <c r="B173" s="44"/>
      <c r="C173" s="45"/>
      <c r="D173" s="43"/>
      <c r="E173" s="46"/>
      <c r="F173" s="47"/>
    </row>
    <row r="174" spans="1:6" x14ac:dyDescent="0.25">
      <c r="A174" s="43"/>
      <c r="B174" s="44"/>
      <c r="C174" s="45"/>
      <c r="D174" s="43"/>
      <c r="E174" s="46"/>
      <c r="F174" s="47"/>
    </row>
    <row r="175" spans="1:6" x14ac:dyDescent="0.25">
      <c r="A175" s="43"/>
      <c r="B175" s="44"/>
      <c r="C175" s="45"/>
      <c r="D175" s="43"/>
      <c r="E175" s="46"/>
      <c r="F175" s="47"/>
    </row>
    <row r="176" spans="1:6" x14ac:dyDescent="0.25">
      <c r="A176" s="43"/>
      <c r="B176" s="44"/>
      <c r="C176" s="45"/>
      <c r="D176" s="43"/>
      <c r="E176" s="46"/>
      <c r="F176" s="47"/>
    </row>
    <row r="177" spans="1:6" x14ac:dyDescent="0.25">
      <c r="A177" s="43"/>
      <c r="B177" s="44"/>
      <c r="C177" s="45"/>
      <c r="D177" s="43"/>
      <c r="E177" s="46"/>
      <c r="F177" s="47"/>
    </row>
    <row r="178" spans="1:6" x14ac:dyDescent="0.25">
      <c r="A178" s="43"/>
      <c r="B178" s="44"/>
      <c r="C178" s="45"/>
      <c r="D178" s="43"/>
      <c r="E178" s="46"/>
      <c r="F178" s="47"/>
    </row>
    <row r="179" spans="1:6" x14ac:dyDescent="0.25">
      <c r="A179" s="43"/>
      <c r="B179" s="44"/>
      <c r="C179" s="45"/>
      <c r="D179" s="43"/>
      <c r="E179" s="46"/>
      <c r="F179" s="47"/>
    </row>
    <row r="180" spans="1:6" x14ac:dyDescent="0.25">
      <c r="A180" s="43"/>
      <c r="B180" s="44"/>
      <c r="C180" s="45"/>
      <c r="D180" s="43"/>
      <c r="E180" s="46"/>
      <c r="F180" s="47"/>
    </row>
    <row r="181" spans="1:6" x14ac:dyDescent="0.25">
      <c r="A181" s="43"/>
      <c r="B181" s="44"/>
      <c r="C181" s="45"/>
      <c r="D181" s="43"/>
      <c r="E181" s="46"/>
      <c r="F181" s="47"/>
    </row>
    <row r="182" spans="1:6" x14ac:dyDescent="0.25">
      <c r="A182" s="43"/>
      <c r="B182" s="44"/>
      <c r="C182" s="45"/>
      <c r="D182" s="43"/>
      <c r="E182" s="46"/>
      <c r="F182" s="47"/>
    </row>
    <row r="183" spans="1:6" x14ac:dyDescent="0.25">
      <c r="A183" s="43"/>
      <c r="B183" s="44"/>
      <c r="C183" s="45"/>
      <c r="D183" s="43"/>
      <c r="E183" s="46"/>
      <c r="F183" s="47"/>
    </row>
    <row r="184" spans="1:6" x14ac:dyDescent="0.25">
      <c r="A184" s="43"/>
      <c r="B184" s="44"/>
      <c r="C184" s="45"/>
      <c r="D184" s="43"/>
      <c r="E184" s="46"/>
      <c r="F184" s="47"/>
    </row>
    <row r="185" spans="1:6" x14ac:dyDescent="0.25">
      <c r="A185" s="43"/>
      <c r="B185" s="44"/>
      <c r="C185" s="45"/>
      <c r="D185" s="43"/>
      <c r="E185" s="46"/>
      <c r="F185" s="47"/>
    </row>
    <row r="186" spans="1:6" x14ac:dyDescent="0.25">
      <c r="A186" s="43"/>
      <c r="B186" s="44"/>
      <c r="C186" s="45"/>
      <c r="D186" s="43"/>
      <c r="E186" s="46"/>
      <c r="F186" s="47"/>
    </row>
    <row r="187" spans="1:6" x14ac:dyDescent="0.25">
      <c r="A187" s="43"/>
      <c r="B187" s="44"/>
      <c r="C187" s="45"/>
      <c r="D187" s="43"/>
      <c r="E187" s="46"/>
      <c r="F187" s="47"/>
    </row>
    <row r="188" spans="1:6" x14ac:dyDescent="0.25">
      <c r="A188" s="43"/>
      <c r="B188" s="44"/>
      <c r="C188" s="45"/>
      <c r="D188" s="43"/>
      <c r="E188" s="46"/>
      <c r="F188" s="47"/>
    </row>
    <row r="189" spans="1:6" x14ac:dyDescent="0.25">
      <c r="A189" s="43"/>
      <c r="B189" s="44"/>
      <c r="C189" s="45"/>
      <c r="D189" s="43"/>
      <c r="E189" s="46"/>
      <c r="F189" s="47"/>
    </row>
    <row r="190" spans="1:6" x14ac:dyDescent="0.25">
      <c r="A190" s="43"/>
      <c r="B190" s="44"/>
      <c r="C190" s="45"/>
      <c r="D190" s="43"/>
      <c r="E190" s="46"/>
      <c r="F190" s="47"/>
    </row>
    <row r="191" spans="1:6" x14ac:dyDescent="0.25">
      <c r="A191" s="43"/>
      <c r="B191" s="44"/>
      <c r="C191" s="45"/>
      <c r="D191" s="43"/>
      <c r="E191" s="46"/>
      <c r="F191" s="47"/>
    </row>
    <row r="192" spans="1:6" x14ac:dyDescent="0.25">
      <c r="A192" s="43"/>
      <c r="B192" s="44"/>
      <c r="C192" s="45"/>
      <c r="D192" s="43"/>
      <c r="E192" s="46"/>
      <c r="F192" s="47"/>
    </row>
    <row r="193" spans="1:6" x14ac:dyDescent="0.25">
      <c r="A193" s="43"/>
      <c r="B193" s="44"/>
      <c r="C193" s="45"/>
      <c r="D193" s="43"/>
      <c r="E193" s="46"/>
      <c r="F193" s="47"/>
    </row>
    <row r="194" spans="1:6" x14ac:dyDescent="0.25">
      <c r="A194" s="43"/>
      <c r="B194" s="44"/>
      <c r="C194" s="45"/>
      <c r="D194" s="43"/>
      <c r="E194" s="46"/>
      <c r="F194" s="47"/>
    </row>
    <row r="195" spans="1:6" x14ac:dyDescent="0.25">
      <c r="A195" s="43"/>
      <c r="B195" s="44"/>
      <c r="C195" s="45"/>
      <c r="D195" s="43"/>
      <c r="E195" s="46"/>
      <c r="F195" s="47"/>
    </row>
    <row r="196" spans="1:6" x14ac:dyDescent="0.25">
      <c r="A196" s="43"/>
      <c r="B196" s="44"/>
      <c r="C196" s="45"/>
      <c r="D196" s="43"/>
      <c r="E196" s="46"/>
      <c r="F196" s="47"/>
    </row>
    <row r="197" spans="1:6" x14ac:dyDescent="0.25">
      <c r="A197" s="43"/>
      <c r="B197" s="44"/>
      <c r="C197" s="45"/>
      <c r="D197" s="43"/>
      <c r="E197" s="46"/>
      <c r="F197" s="47"/>
    </row>
    <row r="198" spans="1:6" x14ac:dyDescent="0.25">
      <c r="A198" s="43"/>
      <c r="B198" s="44"/>
      <c r="C198" s="45"/>
      <c r="D198" s="43"/>
      <c r="E198" s="46"/>
      <c r="F198" s="47"/>
    </row>
    <row r="199" spans="1:6" x14ac:dyDescent="0.25">
      <c r="A199" s="43"/>
      <c r="B199" s="44"/>
      <c r="C199" s="45"/>
      <c r="D199" s="43"/>
      <c r="E199" s="46"/>
      <c r="F199" s="47"/>
    </row>
    <row r="200" spans="1:6" x14ac:dyDescent="0.25">
      <c r="A200" s="43"/>
      <c r="B200" s="44"/>
      <c r="C200" s="45"/>
      <c r="D200" s="43"/>
      <c r="E200" s="46"/>
      <c r="F200" s="47"/>
    </row>
    <row r="201" spans="1:6" x14ac:dyDescent="0.25">
      <c r="A201" s="43"/>
      <c r="B201" s="44"/>
      <c r="C201" s="45"/>
      <c r="D201" s="43"/>
      <c r="E201" s="46"/>
      <c r="F201" s="47"/>
    </row>
    <row r="202" spans="1:6" x14ac:dyDescent="0.25">
      <c r="A202" s="43"/>
      <c r="B202" s="44"/>
      <c r="C202" s="45"/>
      <c r="D202" s="43"/>
      <c r="E202" s="46"/>
      <c r="F202" s="47"/>
    </row>
    <row r="203" spans="1:6" x14ac:dyDescent="0.25">
      <c r="A203" s="43"/>
      <c r="B203" s="44"/>
      <c r="C203" s="45"/>
      <c r="D203" s="43"/>
      <c r="E203" s="46"/>
      <c r="F203" s="47"/>
    </row>
    <row r="204" spans="1:6" x14ac:dyDescent="0.25">
      <c r="A204" s="43"/>
      <c r="B204" s="44"/>
      <c r="C204" s="45"/>
      <c r="D204" s="43"/>
      <c r="E204" s="46"/>
      <c r="F204" s="47"/>
    </row>
    <row r="205" spans="1:6" x14ac:dyDescent="0.25">
      <c r="A205" s="43"/>
      <c r="B205" s="44"/>
      <c r="C205" s="45"/>
      <c r="D205" s="43"/>
      <c r="E205" s="46"/>
      <c r="F205" s="47"/>
    </row>
    <row r="206" spans="1:6" x14ac:dyDescent="0.25">
      <c r="A206" s="43"/>
      <c r="B206" s="44"/>
      <c r="C206" s="45"/>
      <c r="D206" s="43"/>
      <c r="E206" s="46"/>
      <c r="F206" s="47"/>
    </row>
    <row r="207" spans="1:6" x14ac:dyDescent="0.25">
      <c r="A207" s="43"/>
      <c r="B207" s="44"/>
      <c r="C207" s="45"/>
      <c r="D207" s="43"/>
      <c r="E207" s="46"/>
      <c r="F207" s="47"/>
    </row>
    <row r="208" spans="1:6" x14ac:dyDescent="0.25">
      <c r="A208" s="43"/>
      <c r="B208" s="44"/>
      <c r="C208" s="45"/>
      <c r="D208" s="43"/>
      <c r="E208" s="46"/>
      <c r="F208" s="47"/>
    </row>
    <row r="209" spans="1:6" x14ac:dyDescent="0.25">
      <c r="A209" s="43"/>
      <c r="B209" s="44"/>
      <c r="C209" s="45"/>
      <c r="D209" s="43"/>
      <c r="E209" s="46"/>
      <c r="F209" s="47"/>
    </row>
    <row r="210" spans="1:6" x14ac:dyDescent="0.25">
      <c r="A210" s="43"/>
      <c r="B210" s="44"/>
      <c r="C210" s="45"/>
      <c r="D210" s="43"/>
      <c r="E210" s="46"/>
      <c r="F210" s="47"/>
    </row>
    <row r="211" spans="1:6" x14ac:dyDescent="0.25">
      <c r="A211" s="43"/>
      <c r="B211" s="44"/>
      <c r="C211" s="45"/>
      <c r="D211" s="43"/>
      <c r="E211" s="46"/>
      <c r="F211" s="47"/>
    </row>
    <row r="212" spans="1:6" x14ac:dyDescent="0.25">
      <c r="A212" s="43"/>
      <c r="B212" s="44"/>
      <c r="C212" s="45"/>
      <c r="D212" s="43"/>
      <c r="E212" s="46"/>
      <c r="F212" s="47"/>
    </row>
    <row r="213" spans="1:6" x14ac:dyDescent="0.25">
      <c r="A213" s="43"/>
      <c r="B213" s="44"/>
      <c r="C213" s="45"/>
      <c r="D213" s="43"/>
      <c r="E213" s="46"/>
      <c r="F213" s="47"/>
    </row>
    <row r="214" spans="1:6" x14ac:dyDescent="0.25">
      <c r="A214" s="43"/>
      <c r="B214" s="44"/>
      <c r="C214" s="45"/>
      <c r="D214" s="43"/>
      <c r="E214" s="46"/>
      <c r="F214" s="47"/>
    </row>
    <row r="215" spans="1:6" x14ac:dyDescent="0.25">
      <c r="A215" s="43"/>
      <c r="B215" s="44"/>
      <c r="C215" s="45"/>
      <c r="D215" s="43"/>
      <c r="E215" s="46"/>
      <c r="F215" s="47"/>
    </row>
    <row r="216" spans="1:6" x14ac:dyDescent="0.25">
      <c r="A216" s="43"/>
      <c r="B216" s="44"/>
      <c r="C216" s="45"/>
      <c r="D216" s="43"/>
      <c r="E216" s="46"/>
      <c r="F216" s="47"/>
    </row>
    <row r="217" spans="1:6" x14ac:dyDescent="0.25">
      <c r="A217" s="43"/>
      <c r="B217" s="44"/>
      <c r="C217" s="45"/>
      <c r="D217" s="43"/>
      <c r="E217" s="46"/>
      <c r="F217" s="47"/>
    </row>
    <row r="218" spans="1:6" x14ac:dyDescent="0.25">
      <c r="A218" s="43"/>
      <c r="B218" s="44"/>
      <c r="C218" s="45"/>
      <c r="D218" s="43"/>
      <c r="E218" s="46"/>
      <c r="F218" s="47"/>
    </row>
    <row r="219" spans="1:6" x14ac:dyDescent="0.25">
      <c r="A219" s="43"/>
      <c r="B219" s="44"/>
      <c r="C219" s="45"/>
      <c r="D219" s="43"/>
      <c r="E219" s="46"/>
      <c r="F219" s="47"/>
    </row>
    <row r="220" spans="1:6" x14ac:dyDescent="0.25">
      <c r="A220" s="43"/>
      <c r="B220" s="44"/>
      <c r="C220" s="45"/>
      <c r="D220" s="43"/>
      <c r="E220" s="46"/>
      <c r="F220" s="47"/>
    </row>
    <row r="221" spans="1:6" x14ac:dyDescent="0.25">
      <c r="A221" s="43"/>
      <c r="B221" s="44"/>
      <c r="C221" s="45"/>
      <c r="D221" s="43"/>
      <c r="E221" s="46"/>
      <c r="F221" s="47"/>
    </row>
    <row r="222" spans="1:6" x14ac:dyDescent="0.25">
      <c r="A222" s="43"/>
      <c r="B222" s="44"/>
      <c r="C222" s="45"/>
      <c r="D222" s="43"/>
      <c r="E222" s="46"/>
      <c r="F222" s="47"/>
    </row>
    <row r="223" spans="1:6" x14ac:dyDescent="0.25">
      <c r="A223" s="43"/>
      <c r="B223" s="44"/>
      <c r="C223" s="45"/>
      <c r="D223" s="43"/>
      <c r="E223" s="46"/>
      <c r="F223" s="47"/>
    </row>
    <row r="224" spans="1:6" x14ac:dyDescent="0.25">
      <c r="A224" s="43"/>
      <c r="B224" s="44"/>
      <c r="C224" s="45"/>
      <c r="D224" s="43"/>
      <c r="E224" s="46"/>
      <c r="F224" s="47"/>
    </row>
    <row r="225" spans="1:6" x14ac:dyDescent="0.25">
      <c r="A225" s="43"/>
      <c r="B225" s="44"/>
      <c r="C225" s="45"/>
      <c r="D225" s="43"/>
      <c r="E225" s="46"/>
      <c r="F225" s="47"/>
    </row>
    <row r="226" spans="1:6" x14ac:dyDescent="0.25">
      <c r="A226" s="43"/>
      <c r="B226" s="44"/>
      <c r="C226" s="45"/>
      <c r="D226" s="43"/>
      <c r="E226" s="46"/>
      <c r="F226" s="47"/>
    </row>
    <row r="227" spans="1:6" x14ac:dyDescent="0.25">
      <c r="A227" s="43"/>
      <c r="B227" s="44"/>
      <c r="C227" s="45"/>
      <c r="D227" s="43"/>
      <c r="E227" s="46"/>
      <c r="F227" s="47"/>
    </row>
    <row r="228" spans="1:6" x14ac:dyDescent="0.25">
      <c r="A228" s="43"/>
      <c r="B228" s="44"/>
      <c r="C228" s="45"/>
      <c r="D228" s="43"/>
      <c r="E228" s="46"/>
      <c r="F228" s="47"/>
    </row>
    <row r="229" spans="1:6" x14ac:dyDescent="0.25">
      <c r="A229" s="43"/>
      <c r="B229" s="44"/>
      <c r="C229" s="45"/>
      <c r="D229" s="43"/>
      <c r="E229" s="46"/>
      <c r="F229" s="47"/>
    </row>
    <row r="230" spans="1:6" x14ac:dyDescent="0.25">
      <c r="A230" s="43"/>
      <c r="B230" s="44"/>
      <c r="C230" s="45"/>
      <c r="D230" s="43"/>
      <c r="E230" s="46"/>
      <c r="F230" s="47"/>
    </row>
    <row r="231" spans="1:6" x14ac:dyDescent="0.25">
      <c r="A231" s="43"/>
      <c r="B231" s="44"/>
      <c r="C231" s="45"/>
      <c r="D231" s="43"/>
      <c r="E231" s="46"/>
      <c r="F231" s="47"/>
    </row>
    <row r="232" spans="1:6" x14ac:dyDescent="0.25">
      <c r="A232" s="43"/>
      <c r="B232" s="44"/>
      <c r="C232" s="45"/>
      <c r="D232" s="43"/>
      <c r="E232" s="46"/>
      <c r="F232" s="47"/>
    </row>
    <row r="233" spans="1:6" x14ac:dyDescent="0.25">
      <c r="A233" s="43"/>
      <c r="B233" s="44"/>
      <c r="C233" s="45"/>
      <c r="D233" s="43"/>
      <c r="E233" s="46"/>
      <c r="F233" s="47"/>
    </row>
    <row r="234" spans="1:6" x14ac:dyDescent="0.25">
      <c r="A234" s="43"/>
      <c r="B234" s="44"/>
      <c r="C234" s="45"/>
      <c r="D234" s="43"/>
      <c r="E234" s="46"/>
      <c r="F234" s="47"/>
    </row>
    <row r="235" spans="1:6" x14ac:dyDescent="0.25">
      <c r="A235" s="43"/>
      <c r="B235" s="44"/>
      <c r="C235" s="45"/>
      <c r="D235" s="43"/>
      <c r="E235" s="46"/>
      <c r="F235" s="47"/>
    </row>
    <row r="236" spans="1:6" x14ac:dyDescent="0.25">
      <c r="A236" s="43"/>
      <c r="B236" s="44"/>
      <c r="C236" s="45"/>
      <c r="D236" s="43"/>
      <c r="E236" s="46"/>
      <c r="F236" s="47"/>
    </row>
    <row r="237" spans="1:6" x14ac:dyDescent="0.25">
      <c r="A237" s="43"/>
      <c r="B237" s="44"/>
      <c r="C237" s="45"/>
      <c r="D237" s="43"/>
      <c r="E237" s="46"/>
      <c r="F237" s="47"/>
    </row>
    <row r="238" spans="1:6" x14ac:dyDescent="0.25">
      <c r="A238" s="43"/>
      <c r="B238" s="44"/>
      <c r="C238" s="45"/>
      <c r="D238" s="43"/>
      <c r="E238" s="46"/>
      <c r="F238" s="47"/>
    </row>
    <row r="239" spans="1:6" x14ac:dyDescent="0.25">
      <c r="A239" s="43"/>
      <c r="B239" s="44"/>
      <c r="C239" s="45"/>
      <c r="D239" s="43"/>
      <c r="E239" s="46"/>
      <c r="F239" s="47"/>
    </row>
    <row r="240" spans="1:6" x14ac:dyDescent="0.25">
      <c r="A240" s="43"/>
      <c r="B240" s="44"/>
      <c r="C240" s="45"/>
      <c r="D240" s="43"/>
      <c r="E240" s="46"/>
      <c r="F240" s="47"/>
    </row>
    <row r="241" spans="1:6" x14ac:dyDescent="0.25">
      <c r="A241" s="43"/>
      <c r="B241" s="44"/>
      <c r="C241" s="45"/>
      <c r="D241" s="43"/>
      <c r="E241" s="46"/>
      <c r="F241" s="47"/>
    </row>
    <row r="242" spans="1:6" x14ac:dyDescent="0.25">
      <c r="A242" s="43"/>
      <c r="B242" s="44"/>
      <c r="C242" s="45"/>
      <c r="D242" s="43"/>
      <c r="E242" s="46"/>
      <c r="F242" s="47"/>
    </row>
    <row r="243" spans="1:6" x14ac:dyDescent="0.25">
      <c r="A243" s="43"/>
      <c r="B243" s="44"/>
      <c r="C243" s="45"/>
      <c r="D243" s="43"/>
      <c r="E243" s="46"/>
      <c r="F243" s="47"/>
    </row>
    <row r="244" spans="1:6" x14ac:dyDescent="0.25">
      <c r="A244" s="43"/>
      <c r="B244" s="44"/>
      <c r="C244" s="45"/>
      <c r="D244" s="43"/>
      <c r="E244" s="46"/>
      <c r="F244" s="47"/>
    </row>
    <row r="245" spans="1:6" x14ac:dyDescent="0.25">
      <c r="A245" s="43"/>
      <c r="B245" s="44"/>
      <c r="C245" s="45"/>
      <c r="D245" s="43"/>
      <c r="E245" s="46"/>
      <c r="F245" s="47"/>
    </row>
    <row r="246" spans="1:6" x14ac:dyDescent="0.25">
      <c r="A246" s="43"/>
      <c r="B246" s="44"/>
      <c r="C246" s="45"/>
      <c r="D246" s="43"/>
      <c r="E246" s="46"/>
      <c r="F246" s="47"/>
    </row>
    <row r="247" spans="1:6" x14ac:dyDescent="0.25">
      <c r="A247" s="43"/>
      <c r="B247" s="44"/>
      <c r="C247" s="45"/>
      <c r="D247" s="43"/>
      <c r="E247" s="46"/>
      <c r="F247" s="47"/>
    </row>
    <row r="248" spans="1:6" x14ac:dyDescent="0.25">
      <c r="A248" s="43"/>
      <c r="B248" s="44"/>
      <c r="C248" s="45"/>
      <c r="D248" s="43"/>
      <c r="E248" s="46"/>
      <c r="F248" s="47"/>
    </row>
    <row r="249" spans="1:6" x14ac:dyDescent="0.25">
      <c r="A249" s="43"/>
      <c r="B249" s="44"/>
      <c r="C249" s="45"/>
      <c r="D249" s="43"/>
      <c r="E249" s="46"/>
      <c r="F249" s="47"/>
    </row>
    <row r="250" spans="1:6" x14ac:dyDescent="0.25">
      <c r="A250" s="43"/>
      <c r="B250" s="44"/>
      <c r="C250" s="45"/>
      <c r="D250" s="43"/>
      <c r="E250" s="46"/>
      <c r="F250" s="47"/>
    </row>
    <row r="251" spans="1:6" x14ac:dyDescent="0.25">
      <c r="A251" s="43"/>
      <c r="B251" s="44"/>
      <c r="C251" s="45"/>
      <c r="D251" s="43"/>
      <c r="E251" s="46"/>
      <c r="F251" s="47"/>
    </row>
    <row r="252" spans="1:6" x14ac:dyDescent="0.25">
      <c r="A252" s="43"/>
      <c r="B252" s="44"/>
      <c r="C252" s="45"/>
      <c r="D252" s="43"/>
      <c r="E252" s="46"/>
      <c r="F252" s="47"/>
    </row>
    <row r="253" spans="1:6" x14ac:dyDescent="0.25">
      <c r="A253" s="43"/>
      <c r="B253" s="44"/>
      <c r="C253" s="45"/>
      <c r="D253" s="43"/>
      <c r="E253" s="46"/>
      <c r="F253" s="47"/>
    </row>
    <row r="254" spans="1:6" x14ac:dyDescent="0.25">
      <c r="A254" s="43"/>
      <c r="B254" s="44"/>
      <c r="C254" s="45"/>
      <c r="D254" s="43"/>
      <c r="E254" s="46"/>
      <c r="F254" s="47"/>
    </row>
    <row r="255" spans="1:6" x14ac:dyDescent="0.25">
      <c r="A255" s="43"/>
      <c r="B255" s="44"/>
      <c r="C255" s="45"/>
      <c r="D255" s="43"/>
      <c r="E255" s="46"/>
      <c r="F255" s="47"/>
    </row>
    <row r="256" spans="1:6" x14ac:dyDescent="0.25">
      <c r="A256" s="43"/>
      <c r="B256" s="44"/>
      <c r="C256" s="45"/>
      <c r="D256" s="43"/>
      <c r="E256" s="46"/>
      <c r="F256" s="47"/>
    </row>
    <row r="257" spans="1:6" x14ac:dyDescent="0.25">
      <c r="A257" s="43"/>
      <c r="B257" s="44"/>
      <c r="C257" s="45"/>
      <c r="D257" s="43"/>
      <c r="E257" s="46"/>
      <c r="F257" s="47"/>
    </row>
    <row r="258" spans="1:6" x14ac:dyDescent="0.25">
      <c r="A258" s="43"/>
      <c r="B258" s="44"/>
      <c r="C258" s="45"/>
      <c r="D258" s="43"/>
      <c r="E258" s="46"/>
      <c r="F258" s="47"/>
    </row>
    <row r="259" spans="1:6" x14ac:dyDescent="0.25">
      <c r="A259" s="43"/>
      <c r="B259" s="44"/>
      <c r="C259" s="45"/>
      <c r="D259" s="43"/>
      <c r="E259" s="46"/>
      <c r="F259" s="47"/>
    </row>
    <row r="260" spans="1:6" x14ac:dyDescent="0.25">
      <c r="A260" s="43"/>
      <c r="B260" s="44"/>
      <c r="C260" s="45"/>
      <c r="D260" s="43"/>
      <c r="E260" s="46"/>
      <c r="F260" s="47"/>
    </row>
    <row r="261" spans="1:6" x14ac:dyDescent="0.25">
      <c r="A261" s="43"/>
      <c r="B261" s="44"/>
      <c r="C261" s="45"/>
      <c r="D261" s="43"/>
      <c r="E261" s="46"/>
      <c r="F261" s="47"/>
    </row>
    <row r="262" spans="1:6" x14ac:dyDescent="0.25">
      <c r="A262" s="43"/>
      <c r="B262" s="44"/>
      <c r="C262" s="45"/>
      <c r="D262" s="43"/>
      <c r="E262" s="46"/>
      <c r="F262" s="47"/>
    </row>
    <row r="263" spans="1:6" x14ac:dyDescent="0.25">
      <c r="A263" s="43"/>
      <c r="B263" s="44"/>
      <c r="C263" s="45"/>
      <c r="D263" s="43"/>
      <c r="E263" s="46"/>
      <c r="F263" s="47"/>
    </row>
    <row r="264" spans="1:6" x14ac:dyDescent="0.25">
      <c r="A264" s="43"/>
      <c r="B264" s="44"/>
      <c r="C264" s="45"/>
      <c r="D264" s="43"/>
      <c r="E264" s="46"/>
      <c r="F264" s="47"/>
    </row>
    <row r="265" spans="1:6" x14ac:dyDescent="0.25">
      <c r="A265" s="43"/>
      <c r="B265" s="44"/>
      <c r="C265" s="45"/>
      <c r="D265" s="43"/>
      <c r="E265" s="46"/>
      <c r="F265" s="47"/>
    </row>
    <row r="266" spans="1:6" x14ac:dyDescent="0.25">
      <c r="A266" s="43"/>
      <c r="B266" s="44"/>
      <c r="C266" s="45"/>
      <c r="D266" s="43"/>
      <c r="E266" s="46"/>
      <c r="F266" s="47"/>
    </row>
    <row r="267" spans="1:6" x14ac:dyDescent="0.25">
      <c r="A267" s="43"/>
      <c r="B267" s="44"/>
      <c r="C267" s="45"/>
      <c r="D267" s="43"/>
      <c r="E267" s="46"/>
      <c r="F267" s="47"/>
    </row>
    <row r="268" spans="1:6" x14ac:dyDescent="0.25">
      <c r="A268" s="43"/>
      <c r="B268" s="44"/>
      <c r="C268" s="45"/>
      <c r="D268" s="43"/>
      <c r="E268" s="46"/>
      <c r="F268" s="47"/>
    </row>
    <row r="269" spans="1:6" x14ac:dyDescent="0.25">
      <c r="A269" s="43"/>
      <c r="B269" s="44"/>
      <c r="C269" s="45"/>
      <c r="D269" s="43"/>
      <c r="E269" s="46"/>
      <c r="F269" s="47"/>
    </row>
    <row r="270" spans="1:6" x14ac:dyDescent="0.25">
      <c r="A270" s="43"/>
      <c r="B270" s="44"/>
      <c r="C270" s="45"/>
      <c r="D270" s="43"/>
      <c r="E270" s="46"/>
      <c r="F270" s="47"/>
    </row>
    <row r="271" spans="1:6" x14ac:dyDescent="0.25">
      <c r="A271" s="43"/>
      <c r="B271" s="44"/>
      <c r="C271" s="45"/>
      <c r="D271" s="43"/>
      <c r="E271" s="46"/>
      <c r="F271" s="47"/>
    </row>
    <row r="272" spans="1:6" x14ac:dyDescent="0.25">
      <c r="A272" s="43"/>
      <c r="B272" s="44"/>
      <c r="C272" s="45"/>
      <c r="D272" s="43"/>
      <c r="E272" s="46"/>
      <c r="F272" s="47"/>
    </row>
    <row r="273" spans="1:6" x14ac:dyDescent="0.25">
      <c r="A273" s="43"/>
      <c r="B273" s="44"/>
      <c r="C273" s="45"/>
      <c r="D273" s="43"/>
      <c r="E273" s="46"/>
      <c r="F273" s="47"/>
    </row>
    <row r="274" spans="1:6" x14ac:dyDescent="0.25">
      <c r="A274" s="43"/>
      <c r="B274" s="44"/>
      <c r="C274" s="45"/>
      <c r="D274" s="43"/>
      <c r="E274" s="46"/>
      <c r="F274" s="47"/>
    </row>
    <row r="275" spans="1:6" x14ac:dyDescent="0.25">
      <c r="A275" s="43"/>
      <c r="B275" s="44"/>
      <c r="C275" s="45"/>
      <c r="D275" s="43"/>
      <c r="E275" s="46"/>
      <c r="F275" s="47"/>
    </row>
    <row r="276" spans="1:6" x14ac:dyDescent="0.25">
      <c r="A276" s="43"/>
      <c r="B276" s="44"/>
      <c r="C276" s="45"/>
      <c r="D276" s="43"/>
      <c r="E276" s="46"/>
      <c r="F276" s="47"/>
    </row>
    <row r="277" spans="1:6" x14ac:dyDescent="0.25">
      <c r="A277" s="43"/>
      <c r="B277" s="44"/>
      <c r="C277" s="45"/>
      <c r="D277" s="43"/>
      <c r="E277" s="46"/>
      <c r="F277" s="47"/>
    </row>
    <row r="278" spans="1:6" x14ac:dyDescent="0.25">
      <c r="A278" s="43"/>
      <c r="B278" s="44"/>
      <c r="C278" s="45"/>
      <c r="D278" s="43"/>
      <c r="E278" s="46"/>
      <c r="F278" s="47"/>
    </row>
    <row r="279" spans="1:6" x14ac:dyDescent="0.25">
      <c r="A279" s="43"/>
      <c r="B279" s="44"/>
      <c r="C279" s="45"/>
      <c r="D279" s="43"/>
      <c r="E279" s="46"/>
      <c r="F279" s="47"/>
    </row>
    <row r="280" spans="1:6" x14ac:dyDescent="0.25">
      <c r="A280" s="43"/>
      <c r="B280" s="44"/>
      <c r="C280" s="45"/>
      <c r="D280" s="43"/>
      <c r="E280" s="46"/>
      <c r="F280" s="47"/>
    </row>
    <row r="281" spans="1:6" x14ac:dyDescent="0.25">
      <c r="A281" s="43"/>
      <c r="B281" s="44"/>
      <c r="C281" s="45"/>
      <c r="D281" s="43"/>
      <c r="E281" s="46"/>
      <c r="F281" s="47"/>
    </row>
    <row r="282" spans="1:6" x14ac:dyDescent="0.25">
      <c r="A282" s="43"/>
      <c r="B282" s="44"/>
      <c r="C282" s="45"/>
      <c r="D282" s="43"/>
      <c r="E282" s="46"/>
      <c r="F282" s="47"/>
    </row>
    <row r="283" spans="1:6" x14ac:dyDescent="0.25">
      <c r="A283" s="43"/>
      <c r="B283" s="44"/>
      <c r="C283" s="45"/>
      <c r="D283" s="43"/>
      <c r="E283" s="46"/>
      <c r="F283" s="47"/>
    </row>
    <row r="284" spans="1:6" x14ac:dyDescent="0.25">
      <c r="A284" s="43"/>
      <c r="B284" s="44"/>
      <c r="C284" s="45"/>
      <c r="D284" s="43"/>
      <c r="E284" s="46"/>
      <c r="F284" s="47"/>
    </row>
    <row r="285" spans="1:6" x14ac:dyDescent="0.25">
      <c r="A285" s="43"/>
      <c r="B285" s="44"/>
      <c r="C285" s="45"/>
      <c r="D285" s="43"/>
      <c r="E285" s="46"/>
      <c r="F285" s="47"/>
    </row>
    <row r="286" spans="1:6" x14ac:dyDescent="0.25">
      <c r="A286" s="43"/>
      <c r="B286" s="44"/>
      <c r="C286" s="45"/>
      <c r="D286" s="43"/>
      <c r="E286" s="46"/>
      <c r="F286" s="47"/>
    </row>
    <row r="287" spans="1:6" x14ac:dyDescent="0.25">
      <c r="A287" s="43"/>
      <c r="B287" s="44"/>
      <c r="C287" s="45"/>
      <c r="D287" s="43"/>
      <c r="E287" s="46"/>
      <c r="F287" s="47"/>
    </row>
    <row r="288" spans="1:6" x14ac:dyDescent="0.25">
      <c r="A288" s="43"/>
      <c r="B288" s="44"/>
      <c r="C288" s="45"/>
      <c r="D288" s="43"/>
      <c r="E288" s="46"/>
      <c r="F288" s="47"/>
    </row>
    <row r="289" spans="1:6" x14ac:dyDescent="0.25">
      <c r="A289" s="43"/>
      <c r="B289" s="44"/>
      <c r="C289" s="45"/>
      <c r="D289" s="43"/>
      <c r="E289" s="46"/>
      <c r="F289" s="47"/>
    </row>
    <row r="290" spans="1:6" x14ac:dyDescent="0.25">
      <c r="A290" s="43"/>
      <c r="B290" s="44"/>
      <c r="C290" s="45"/>
      <c r="D290" s="43"/>
      <c r="E290" s="46"/>
      <c r="F290" s="47"/>
    </row>
    <row r="291" spans="1:6" x14ac:dyDescent="0.25">
      <c r="A291" s="43"/>
      <c r="B291" s="44"/>
      <c r="C291" s="45"/>
      <c r="D291" s="43"/>
      <c r="E291" s="46"/>
      <c r="F291" s="47"/>
    </row>
    <row r="292" spans="1:6" x14ac:dyDescent="0.25">
      <c r="A292" s="43"/>
      <c r="B292" s="44"/>
      <c r="C292" s="45"/>
      <c r="D292" s="43"/>
      <c r="E292" s="46"/>
      <c r="F292" s="47"/>
    </row>
    <row r="293" spans="1:6" x14ac:dyDescent="0.25">
      <c r="A293" s="43"/>
      <c r="B293" s="44"/>
      <c r="C293" s="45"/>
      <c r="D293" s="43"/>
      <c r="E293" s="46"/>
      <c r="F293" s="47"/>
    </row>
    <row r="294" spans="1:6" x14ac:dyDescent="0.25">
      <c r="A294" s="43"/>
      <c r="B294" s="44"/>
      <c r="C294" s="45"/>
      <c r="D294" s="43"/>
      <c r="E294" s="46"/>
      <c r="F294" s="47"/>
    </row>
    <row r="295" spans="1:6" x14ac:dyDescent="0.25">
      <c r="A295" s="43"/>
      <c r="B295" s="44"/>
      <c r="C295" s="45"/>
      <c r="D295" s="43"/>
      <c r="E295" s="46"/>
      <c r="F295" s="47"/>
    </row>
    <row r="296" spans="1:6" x14ac:dyDescent="0.25">
      <c r="A296" s="43"/>
      <c r="B296" s="44"/>
      <c r="C296" s="45"/>
      <c r="D296" s="43"/>
      <c r="E296" s="46"/>
      <c r="F296" s="47"/>
    </row>
    <row r="297" spans="1:6" x14ac:dyDescent="0.25">
      <c r="A297" s="43"/>
      <c r="B297" s="44"/>
      <c r="C297" s="45"/>
      <c r="D297" s="43"/>
      <c r="E297" s="46"/>
      <c r="F297" s="47"/>
    </row>
    <row r="298" spans="1:6" x14ac:dyDescent="0.25">
      <c r="A298" s="43"/>
      <c r="B298" s="44"/>
      <c r="C298" s="45"/>
      <c r="D298" s="43"/>
      <c r="E298" s="46"/>
      <c r="F298" s="47"/>
    </row>
    <row r="299" spans="1:6" x14ac:dyDescent="0.25">
      <c r="A299" s="43"/>
      <c r="B299" s="44"/>
      <c r="C299" s="45"/>
      <c r="D299" s="43"/>
      <c r="E299" s="46"/>
      <c r="F299" s="47"/>
    </row>
    <row r="300" spans="1:6" x14ac:dyDescent="0.25">
      <c r="A300" s="43"/>
      <c r="B300" s="44"/>
      <c r="C300" s="45"/>
      <c r="D300" s="43"/>
      <c r="E300" s="46"/>
      <c r="F300" s="47"/>
    </row>
    <row r="301" spans="1:6" x14ac:dyDescent="0.25">
      <c r="A301" s="43"/>
      <c r="B301" s="44"/>
      <c r="C301" s="45"/>
      <c r="D301" s="43"/>
      <c r="E301" s="46"/>
      <c r="F301" s="47"/>
    </row>
    <row r="302" spans="1:6" x14ac:dyDescent="0.25">
      <c r="A302" s="43"/>
      <c r="B302" s="44"/>
      <c r="C302" s="45"/>
      <c r="D302" s="43"/>
      <c r="E302" s="46"/>
      <c r="F302" s="47"/>
    </row>
    <row r="303" spans="1:6" x14ac:dyDescent="0.25">
      <c r="A303" s="43"/>
      <c r="B303" s="44"/>
      <c r="C303" s="45"/>
      <c r="D303" s="43"/>
      <c r="E303" s="46"/>
      <c r="F303" s="47"/>
    </row>
    <row r="304" spans="1:6" x14ac:dyDescent="0.25">
      <c r="A304" s="43"/>
      <c r="B304" s="44"/>
      <c r="C304" s="45"/>
      <c r="D304" s="43"/>
      <c r="E304" s="46"/>
      <c r="F304" s="47"/>
    </row>
    <row r="305" spans="1:6" x14ac:dyDescent="0.25">
      <c r="A305" s="43"/>
      <c r="B305" s="44"/>
      <c r="C305" s="45"/>
      <c r="D305" s="43"/>
      <c r="E305" s="46"/>
      <c r="F305" s="47"/>
    </row>
    <row r="306" spans="1:6" x14ac:dyDescent="0.25">
      <c r="A306" s="43"/>
      <c r="B306" s="44"/>
      <c r="C306" s="45"/>
      <c r="D306" s="43"/>
      <c r="E306" s="46"/>
      <c r="F306" s="47"/>
    </row>
    <row r="307" spans="1:6" x14ac:dyDescent="0.25">
      <c r="A307" s="43"/>
      <c r="B307" s="44"/>
      <c r="C307" s="45"/>
      <c r="D307" s="43"/>
      <c r="E307" s="46"/>
      <c r="F307" s="47"/>
    </row>
  </sheetData>
  <sheetProtection formatCells="0" formatColumns="0" formatRows="0" selectLockedCells="1" sort="0" autoFilter="0"/>
  <autoFilter ref="A4:AC7"/>
  <mergeCells count="2">
    <mergeCell ref="A3:O3"/>
    <mergeCell ref="A2:O2"/>
  </mergeCells>
  <pageMargins left="0.38541666666666669" right="0.187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D7"/>
  <sheetViews>
    <sheetView zoomScaleNormal="100" workbookViewId="0">
      <pane ySplit="2" topLeftCell="A3" activePane="bottomLeft" state="frozen"/>
      <selection pane="bottomLeft" activeCell="A8" sqref="A8:XFD504"/>
    </sheetView>
  </sheetViews>
  <sheetFormatPr defaultRowHeight="15" x14ac:dyDescent="0.25"/>
  <cols>
    <col min="1" max="1" width="3.85546875" style="1" customWidth="1"/>
    <col min="2" max="2" width="9.42578125" style="13" customWidth="1"/>
    <col min="3" max="3" width="8.7109375" style="1" customWidth="1"/>
    <col min="4" max="4" width="8.5703125" style="1" customWidth="1"/>
    <col min="5" max="5" width="22.42578125" style="1" customWidth="1"/>
    <col min="6" max="6" width="34.28515625" style="26" customWidth="1"/>
    <col min="7" max="7" width="19.42578125" style="2" hidden="1" customWidth="1"/>
    <col min="8" max="9" width="17.5703125" style="2" hidden="1" customWidth="1"/>
    <col min="10" max="10" width="11.5703125" style="2" hidden="1" customWidth="1"/>
    <col min="11" max="11" width="15.140625" style="2" hidden="1" customWidth="1"/>
    <col min="12" max="12" width="17.28515625" style="2" hidden="1" customWidth="1"/>
    <col min="13" max="14" width="15.5703125" style="2" hidden="1" customWidth="1"/>
    <col min="15" max="15" width="15" style="2" hidden="1" customWidth="1"/>
    <col min="16" max="16" width="11.42578125" style="5" customWidth="1"/>
    <col min="17" max="17" width="9.5703125" style="53" customWidth="1"/>
    <col min="18" max="18" width="11.42578125" style="58" hidden="1" customWidth="1"/>
    <col min="19" max="19" width="12.28515625" style="58" hidden="1" customWidth="1"/>
    <col min="20" max="20" width="11.42578125" style="58" hidden="1" customWidth="1"/>
    <col min="21" max="21" width="12.42578125" style="58" hidden="1" customWidth="1"/>
    <col min="22" max="22" width="11.42578125" style="58" hidden="1" customWidth="1"/>
    <col min="23" max="24" width="10.85546875" style="53" customWidth="1"/>
    <col min="25" max="25" width="11.42578125" style="53" customWidth="1"/>
    <col min="26" max="26" width="11.42578125" style="58" hidden="1" customWidth="1"/>
    <col min="27" max="27" width="7.7109375" style="58" customWidth="1"/>
    <col min="28" max="28" width="9.140625" style="58" customWidth="1"/>
    <col min="29" max="29" width="6.5703125" style="58" customWidth="1"/>
    <col min="30" max="30" width="28.7109375" style="47" customWidth="1"/>
    <col min="31" max="31" width="28.7109375" style="43" customWidth="1"/>
    <col min="32" max="82" width="28.7109375" style="66" customWidth="1"/>
  </cols>
  <sheetData>
    <row r="2" spans="1:82" ht="15" customHeight="1" x14ac:dyDescent="0.3">
      <c r="A2" s="116" t="s">
        <v>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4"/>
      <c r="Q2" s="50"/>
      <c r="R2" s="54"/>
      <c r="S2" s="54"/>
      <c r="T2" s="54"/>
      <c r="U2" s="54"/>
      <c r="V2" s="54"/>
      <c r="W2" s="50"/>
      <c r="X2" s="50"/>
      <c r="Y2" s="50"/>
      <c r="Z2" s="54"/>
      <c r="AA2" s="54"/>
      <c r="AB2" s="54"/>
      <c r="AC2" s="54"/>
      <c r="AD2" s="59">
        <v>1</v>
      </c>
      <c r="AE2" s="59">
        <v>2</v>
      </c>
      <c r="AF2" s="59">
        <v>3</v>
      </c>
      <c r="AG2" s="59">
        <v>4</v>
      </c>
      <c r="AH2" s="59">
        <v>5</v>
      </c>
      <c r="AI2" s="59">
        <v>6</v>
      </c>
      <c r="AJ2" s="59">
        <v>7</v>
      </c>
      <c r="AK2" s="59">
        <v>8</v>
      </c>
      <c r="AL2" s="59">
        <v>9</v>
      </c>
      <c r="AM2" s="59">
        <v>10</v>
      </c>
      <c r="AN2" s="59">
        <v>11</v>
      </c>
      <c r="AO2" s="59">
        <v>12</v>
      </c>
      <c r="AP2" s="59">
        <v>13</v>
      </c>
      <c r="AQ2" s="59">
        <v>14</v>
      </c>
      <c r="AR2" s="59">
        <v>15</v>
      </c>
      <c r="AS2" s="59">
        <v>16</v>
      </c>
      <c r="AT2" s="59">
        <v>17</v>
      </c>
      <c r="AU2" s="59">
        <v>18</v>
      </c>
      <c r="AV2" s="59">
        <v>19</v>
      </c>
      <c r="AW2" s="59">
        <v>20</v>
      </c>
      <c r="AX2" s="59">
        <v>21</v>
      </c>
      <c r="AY2" s="59">
        <v>22</v>
      </c>
      <c r="AZ2" s="59">
        <v>23</v>
      </c>
      <c r="BA2" s="59">
        <v>24</v>
      </c>
      <c r="BB2" s="59">
        <v>25</v>
      </c>
      <c r="BC2" s="59">
        <v>26</v>
      </c>
      <c r="BD2" s="59">
        <v>27</v>
      </c>
      <c r="BE2" s="59">
        <v>28</v>
      </c>
      <c r="BF2" s="59">
        <v>29</v>
      </c>
      <c r="BG2" s="59">
        <v>30</v>
      </c>
      <c r="BH2" s="59">
        <v>31</v>
      </c>
      <c r="BI2" s="59">
        <v>32</v>
      </c>
      <c r="BJ2" s="59">
        <v>33</v>
      </c>
      <c r="BK2" s="59">
        <v>34</v>
      </c>
      <c r="BL2" s="59">
        <v>35</v>
      </c>
      <c r="BM2" s="59">
        <v>36</v>
      </c>
      <c r="BN2" s="59">
        <v>37</v>
      </c>
      <c r="BO2" s="59">
        <v>38</v>
      </c>
      <c r="BP2" s="59">
        <v>39</v>
      </c>
      <c r="BQ2" s="59">
        <v>40</v>
      </c>
      <c r="BR2" s="59">
        <v>41</v>
      </c>
      <c r="BS2" s="59">
        <v>42</v>
      </c>
      <c r="BT2" s="59">
        <v>43</v>
      </c>
      <c r="BU2" s="59">
        <v>44</v>
      </c>
      <c r="BV2" s="59">
        <v>45</v>
      </c>
      <c r="BW2" s="59">
        <v>46</v>
      </c>
      <c r="BX2" s="59">
        <v>47</v>
      </c>
      <c r="BY2" s="59">
        <v>48</v>
      </c>
      <c r="BZ2" s="59">
        <v>49</v>
      </c>
      <c r="CA2" s="59">
        <v>50</v>
      </c>
      <c r="CB2" s="59">
        <v>51</v>
      </c>
      <c r="CC2" s="59">
        <v>52</v>
      </c>
      <c r="CD2" s="59">
        <v>53</v>
      </c>
    </row>
    <row r="3" spans="1:82" s="65" customFormat="1" ht="15.75" x14ac:dyDescent="0.25">
      <c r="A3" s="117" t="s">
        <v>17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51"/>
      <c r="AE3" s="60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</row>
    <row r="4" spans="1:82" s="82" customFormat="1" ht="63.75" x14ac:dyDescent="0.25">
      <c r="A4" s="67" t="s">
        <v>0</v>
      </c>
      <c r="B4" s="69" t="s">
        <v>19</v>
      </c>
      <c r="C4" s="80" t="s">
        <v>3</v>
      </c>
      <c r="D4" s="80" t="s">
        <v>6</v>
      </c>
      <c r="E4" s="80" t="s">
        <v>4</v>
      </c>
      <c r="F4" s="81" t="s">
        <v>1</v>
      </c>
      <c r="G4" s="80" t="s">
        <v>7</v>
      </c>
      <c r="H4" s="80" t="s">
        <v>5</v>
      </c>
      <c r="I4" s="80" t="s">
        <v>13</v>
      </c>
      <c r="J4" s="80" t="s">
        <v>32</v>
      </c>
      <c r="K4" s="80" t="s">
        <v>12</v>
      </c>
      <c r="L4" s="80" t="s">
        <v>11</v>
      </c>
      <c r="M4" s="80" t="s">
        <v>10</v>
      </c>
      <c r="N4" s="80" t="s">
        <v>14</v>
      </c>
      <c r="O4" s="80" t="s">
        <v>8</v>
      </c>
      <c r="P4" s="69" t="s">
        <v>9</v>
      </c>
      <c r="Q4" s="52" t="s">
        <v>22</v>
      </c>
      <c r="R4" s="69" t="s">
        <v>28</v>
      </c>
      <c r="S4" s="69" t="s">
        <v>29</v>
      </c>
      <c r="T4" s="69" t="s">
        <v>30</v>
      </c>
      <c r="U4" s="69" t="s">
        <v>31</v>
      </c>
      <c r="V4" s="69" t="s">
        <v>15</v>
      </c>
      <c r="W4" s="52" t="s">
        <v>21</v>
      </c>
      <c r="X4" s="52" t="s">
        <v>23</v>
      </c>
      <c r="Y4" s="52" t="s">
        <v>24</v>
      </c>
      <c r="Z4" s="69" t="s">
        <v>27</v>
      </c>
      <c r="AA4" s="70" t="s">
        <v>20</v>
      </c>
      <c r="AB4" s="70" t="s">
        <v>36</v>
      </c>
      <c r="AC4" s="69" t="s">
        <v>25</v>
      </c>
      <c r="AD4" s="62" t="s">
        <v>16</v>
      </c>
      <c r="AE4" s="62" t="s">
        <v>16</v>
      </c>
      <c r="AF4" s="62" t="s">
        <v>16</v>
      </c>
      <c r="AG4" s="62" t="s">
        <v>16</v>
      </c>
      <c r="AH4" s="62" t="s">
        <v>16</v>
      </c>
      <c r="AI4" s="62" t="s">
        <v>16</v>
      </c>
      <c r="AJ4" s="62" t="s">
        <v>16</v>
      </c>
      <c r="AK4" s="62" t="s">
        <v>16</v>
      </c>
      <c r="AL4" s="62" t="s">
        <v>16</v>
      </c>
      <c r="AM4" s="62" t="s">
        <v>16</v>
      </c>
      <c r="AN4" s="62" t="s">
        <v>16</v>
      </c>
      <c r="AO4" s="62" t="s">
        <v>16</v>
      </c>
      <c r="AP4" s="62" t="s">
        <v>16</v>
      </c>
      <c r="AQ4" s="62" t="s">
        <v>16</v>
      </c>
      <c r="AR4" s="62" t="s">
        <v>16</v>
      </c>
      <c r="AS4" s="62" t="s">
        <v>16</v>
      </c>
      <c r="AT4" s="62" t="s">
        <v>16</v>
      </c>
      <c r="AU4" s="62" t="s">
        <v>16</v>
      </c>
      <c r="AV4" s="62" t="s">
        <v>16</v>
      </c>
      <c r="AW4" s="62" t="s">
        <v>16</v>
      </c>
      <c r="AX4" s="62" t="s">
        <v>16</v>
      </c>
      <c r="AY4" s="62" t="s">
        <v>16</v>
      </c>
      <c r="AZ4" s="62" t="s">
        <v>16</v>
      </c>
      <c r="BA4" s="62" t="s">
        <v>16</v>
      </c>
      <c r="BB4" s="62" t="s">
        <v>16</v>
      </c>
      <c r="BC4" s="62" t="s">
        <v>16</v>
      </c>
      <c r="BD4" s="62" t="s">
        <v>16</v>
      </c>
      <c r="BE4" s="62" t="s">
        <v>16</v>
      </c>
      <c r="BF4" s="62" t="s">
        <v>16</v>
      </c>
      <c r="BG4" s="62" t="s">
        <v>16</v>
      </c>
      <c r="BH4" s="62" t="s">
        <v>16</v>
      </c>
      <c r="BI4" s="62" t="s">
        <v>16</v>
      </c>
      <c r="BJ4" s="62" t="s">
        <v>16</v>
      </c>
      <c r="BK4" s="62" t="s">
        <v>16</v>
      </c>
      <c r="BL4" s="62" t="s">
        <v>16</v>
      </c>
      <c r="BM4" s="62" t="s">
        <v>16</v>
      </c>
      <c r="BN4" s="62" t="s">
        <v>16</v>
      </c>
      <c r="BO4" s="62" t="s">
        <v>16</v>
      </c>
      <c r="BP4" s="62" t="s">
        <v>16</v>
      </c>
      <c r="BQ4" s="62" t="s">
        <v>16</v>
      </c>
      <c r="BR4" s="62" t="s">
        <v>16</v>
      </c>
      <c r="BS4" s="62" t="s">
        <v>16</v>
      </c>
      <c r="BT4" s="62" t="s">
        <v>16</v>
      </c>
      <c r="BU4" s="62" t="s">
        <v>16</v>
      </c>
      <c r="BV4" s="62" t="s">
        <v>16</v>
      </c>
      <c r="BW4" s="62" t="s">
        <v>16</v>
      </c>
      <c r="BX4" s="62" t="s">
        <v>16</v>
      </c>
      <c r="BY4" s="62" t="s">
        <v>16</v>
      </c>
      <c r="BZ4" s="62" t="s">
        <v>16</v>
      </c>
      <c r="CA4" s="62" t="s">
        <v>16</v>
      </c>
      <c r="CB4" s="62" t="s">
        <v>16</v>
      </c>
      <c r="CC4" s="62" t="s">
        <v>16</v>
      </c>
      <c r="CD4" s="62" t="s">
        <v>16</v>
      </c>
    </row>
    <row r="5" spans="1:82" x14ac:dyDescent="0.25">
      <c r="A5" s="43">
        <v>1</v>
      </c>
      <c r="B5" s="74">
        <f>IFERROR(INDEX('TECHNICAL PROPOSALS'!$B$5:$AD$7,MATCH('COMMERCIAL PROPOSALS'!$C5,'TECHNICAL PROPOSALS'!$C$5:$C$7,0),MATCH('COMMERCIAL PROPOSALS'!W$4,'TECHNICAL PROPOSALS'!$B$4:$AD$4,0)),"")</f>
        <v>41646</v>
      </c>
      <c r="C5" s="75" t="str">
        <f t="array" ref="C5">IFERROR(INDEX('TECHNICAL PROPOSALS'!$C$5:$C$7,SMALL(IF(ISNUMBER('TECHNICAL PROPOSALS'!$W$5:$W$7),ROW('TECHNICAL PROPOSALS'!$C$5:$C$7)-4),ROW(A1))),"")</f>
        <v>14-001</v>
      </c>
      <c r="D5" s="75">
        <f>IFERROR(INDEX('TECHNICAL PROPOSALS'!$B$5:$AD$7,MATCH('COMMERCIAL PROPOSALS'!$C5,'TECHNICAL PROPOSALS'!$C$5:$C$7,0),MATCH('COMMERCIAL PROPOSALS'!D$4,'TECHNICAL PROPOSALS'!$B$4:$AD$4,0)),"")</f>
        <v>60</v>
      </c>
      <c r="E5" s="75" t="str">
        <f>IFERROR(INDEX('TECHNICAL PROPOSALS'!$B$5:$AD$7,MATCH('COMMERCIAL PROPOSALS'!$C5,'TECHNICAL PROPOSALS'!$C$5:$C$7,0),MATCH('COMMERCIAL PROPOSALS'!E$4,'TECHNICAL PROPOSALS'!$B$4:$AD$4,0)),"")</f>
        <v>ABCDEF</v>
      </c>
      <c r="F5" s="76" t="str">
        <f>IFERROR(INDEX('TECHNICAL PROPOSALS'!$B$5:$AD$7,MATCH('COMMERCIAL PROPOSALS'!$C5,'TECHNICAL PROPOSALS'!$C$5:$C$7,0),MATCH('COMMERCIAL PROPOSALS'!F$4,'TECHNICAL PROPOSALS'!$B$4:$AD$4,0)),"")</f>
        <v>FEDCBA</v>
      </c>
      <c r="G5" s="75"/>
      <c r="H5" s="75"/>
      <c r="I5" s="75"/>
      <c r="J5" s="75"/>
      <c r="K5" s="75"/>
      <c r="L5" s="75"/>
      <c r="M5" s="75"/>
      <c r="N5" s="75"/>
      <c r="O5" s="75"/>
      <c r="P5" s="74">
        <f>B5+1</f>
        <v>41647</v>
      </c>
      <c r="Q5" s="43" t="s">
        <v>39</v>
      </c>
      <c r="R5" s="75"/>
      <c r="S5" s="75"/>
      <c r="T5" s="75"/>
      <c r="U5" s="75"/>
      <c r="V5" s="75"/>
      <c r="W5" s="79">
        <v>41647</v>
      </c>
      <c r="X5" s="79">
        <v>41648</v>
      </c>
      <c r="Y5" s="79">
        <v>41649</v>
      </c>
      <c r="Z5" s="75"/>
      <c r="AA5" s="75">
        <f>W5-B5</f>
        <v>1</v>
      </c>
      <c r="AB5" s="75">
        <f>P5-W5</f>
        <v>0</v>
      </c>
      <c r="AC5" s="75">
        <f>Y5-W5</f>
        <v>2</v>
      </c>
      <c r="AD5" s="40"/>
      <c r="AE5" s="63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</row>
    <row r="6" spans="1:82" ht="15.75" customHeight="1" x14ac:dyDescent="0.25">
      <c r="A6" s="43">
        <v>2</v>
      </c>
      <c r="B6" s="74">
        <f>IFERROR(INDEX('TECHNICAL PROPOSALS'!$B$5:$AD$7,MATCH('COMMERCIAL PROPOSALS'!$C6,'TECHNICAL PROPOSALS'!$C$5:$C$7,0),MATCH('COMMERCIAL PROPOSALS'!W$4,'TECHNICAL PROPOSALS'!$B$4:$AD$4,0)),"")</f>
        <v>41646</v>
      </c>
      <c r="C6" s="75" t="str">
        <f t="array" ref="C6">IFERROR(INDEX('TECHNICAL PROPOSALS'!$C$5:$C$7,SMALL(IF(ISNUMBER('TECHNICAL PROPOSALS'!$W$5:$W$7),ROW('TECHNICAL PROPOSALS'!$C$5:$C$7)-4),ROW(A2))),"")</f>
        <v>14-002</v>
      </c>
      <c r="D6" s="75">
        <f>IFERROR(INDEX('TECHNICAL PROPOSALS'!$B$5:$AD$7,MATCH('COMMERCIAL PROPOSALS'!$C6,'TECHNICAL PROPOSALS'!$C$5:$C$7,0),MATCH('COMMERCIAL PROPOSALS'!D$4,'TECHNICAL PROPOSALS'!$B$4:$AD$4,0)),"")</f>
        <v>60</v>
      </c>
      <c r="E6" s="75" t="str">
        <f>IFERROR(INDEX('TECHNICAL PROPOSALS'!$B$5:$AD$7,MATCH('COMMERCIAL PROPOSALS'!$C6,'TECHNICAL PROPOSALS'!$C$5:$C$7,0),MATCH('COMMERCIAL PROPOSALS'!E$4,'TECHNICAL PROPOSALS'!$B$4:$AD$4,0)),"")</f>
        <v>ABCDEF</v>
      </c>
      <c r="F6" s="76" t="str">
        <f>IFERROR(INDEX('TECHNICAL PROPOSALS'!$B$5:$AD$7,MATCH('COMMERCIAL PROPOSALS'!$C6,'TECHNICAL PROPOSALS'!$C$5:$C$7,0),MATCH('COMMERCIAL PROPOSALS'!F$4,'TECHNICAL PROPOSALS'!$B$4:$AD$4,0)),"")</f>
        <v>FEDCBA</v>
      </c>
      <c r="G6" s="75"/>
      <c r="H6" s="75"/>
      <c r="I6" s="75"/>
      <c r="J6" s="75"/>
      <c r="K6" s="75"/>
      <c r="L6" s="75"/>
      <c r="M6" s="75"/>
      <c r="N6" s="75"/>
      <c r="O6" s="75"/>
      <c r="P6" s="74">
        <f t="shared" ref="P6:P7" si="0">B6+1</f>
        <v>41647</v>
      </c>
      <c r="Q6" s="43" t="s">
        <v>40</v>
      </c>
      <c r="R6" s="75"/>
      <c r="S6" s="75"/>
      <c r="T6" s="75"/>
      <c r="U6" s="75"/>
      <c r="V6" s="75"/>
      <c r="W6" s="79">
        <v>41647</v>
      </c>
      <c r="X6" s="79">
        <v>41648</v>
      </c>
      <c r="Y6" s="79">
        <v>41649</v>
      </c>
      <c r="Z6" s="75"/>
      <c r="AA6" s="75">
        <f t="shared" ref="AA6:AA7" si="1">W6-B6</f>
        <v>1</v>
      </c>
      <c r="AB6" s="75">
        <f t="shared" ref="AB6:AB7" si="2">P6-W6</f>
        <v>0</v>
      </c>
      <c r="AC6" s="75">
        <f t="shared" ref="AC6:AC7" si="3">Y6-W6</f>
        <v>2</v>
      </c>
      <c r="AD6" s="40"/>
      <c r="AE6" s="40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</row>
    <row r="7" spans="1:82" x14ac:dyDescent="0.25">
      <c r="A7" s="43">
        <v>3</v>
      </c>
      <c r="B7" s="74">
        <f>IFERROR(INDEX('TECHNICAL PROPOSALS'!$B$5:$AD$7,MATCH('COMMERCIAL PROPOSALS'!$C7,'TECHNICAL PROPOSALS'!$C$5:$C$7,0),MATCH('COMMERCIAL PROPOSALS'!W$4,'TECHNICAL PROPOSALS'!$B$4:$AD$4,0)),"")</f>
        <v>41646</v>
      </c>
      <c r="C7" s="75" t="str">
        <f t="array" ref="C7">IFERROR(INDEX('TECHNICAL PROPOSALS'!$C$5:$C$7,SMALL(IF(ISNUMBER('TECHNICAL PROPOSALS'!$W$5:$W$7),ROW('TECHNICAL PROPOSALS'!$C$5:$C$7)-4),ROW(A3))),"")</f>
        <v>14-003</v>
      </c>
      <c r="D7" s="75">
        <f>IFERROR(INDEX('TECHNICAL PROPOSALS'!$B$5:$AD$7,MATCH('COMMERCIAL PROPOSALS'!$C7,'TECHNICAL PROPOSALS'!$C$5:$C$7,0),MATCH('COMMERCIAL PROPOSALS'!D$4,'TECHNICAL PROPOSALS'!$B$4:$AD$4,0)),"")</f>
        <v>60</v>
      </c>
      <c r="E7" s="75" t="str">
        <f>IFERROR(INDEX('TECHNICAL PROPOSALS'!$B$5:$AD$7,MATCH('COMMERCIAL PROPOSALS'!$C7,'TECHNICAL PROPOSALS'!$C$5:$C$7,0),MATCH('COMMERCIAL PROPOSALS'!E$4,'TECHNICAL PROPOSALS'!$B$4:$AD$4,0)),"")</f>
        <v>ABCDEF</v>
      </c>
      <c r="F7" s="76" t="str">
        <f>IFERROR(INDEX('TECHNICAL PROPOSALS'!$B$5:$AD$7,MATCH('COMMERCIAL PROPOSALS'!$C7,'TECHNICAL PROPOSALS'!$C$5:$C$7,0),MATCH('COMMERCIAL PROPOSALS'!F$4,'TECHNICAL PROPOSALS'!$B$4:$AD$4,0)),"")</f>
        <v>FEDCBA</v>
      </c>
      <c r="G7" s="75"/>
      <c r="H7" s="75"/>
      <c r="I7" s="75"/>
      <c r="J7" s="75"/>
      <c r="K7" s="75"/>
      <c r="L7" s="75"/>
      <c r="M7" s="75"/>
      <c r="N7" s="75"/>
      <c r="O7" s="75"/>
      <c r="P7" s="74">
        <f t="shared" si="0"/>
        <v>41647</v>
      </c>
      <c r="Q7" s="43" t="s">
        <v>41</v>
      </c>
      <c r="R7" s="75"/>
      <c r="S7" s="75"/>
      <c r="T7" s="75"/>
      <c r="U7" s="75"/>
      <c r="V7" s="75"/>
      <c r="W7" s="79">
        <v>41647</v>
      </c>
      <c r="X7" s="79">
        <v>41648</v>
      </c>
      <c r="Y7" s="79">
        <v>41649</v>
      </c>
      <c r="Z7" s="75"/>
      <c r="AA7" s="75">
        <f t="shared" si="1"/>
        <v>1</v>
      </c>
      <c r="AB7" s="75">
        <f t="shared" si="2"/>
        <v>0</v>
      </c>
      <c r="AC7" s="75">
        <f t="shared" si="3"/>
        <v>2</v>
      </c>
      <c r="AD7" s="40"/>
      <c r="AE7" s="63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</row>
  </sheetData>
  <sheetProtection formatCells="0" formatColumns="0" formatRows="0" selectLockedCells="1" sort="0" autoFilter="0"/>
  <autoFilter ref="A4:AC4"/>
  <mergeCells count="2">
    <mergeCell ref="A2:O2"/>
    <mergeCell ref="A3:O3"/>
  </mergeCells>
  <pageMargins left="0.38541666666666669" right="0.187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D7"/>
  <sheetViews>
    <sheetView zoomScaleNormal="100" workbookViewId="0">
      <pane ySplit="2" topLeftCell="A3" activePane="bottomLeft" state="frozen"/>
      <selection pane="bottomLeft" activeCell="A8" sqref="A8:XFD504"/>
    </sheetView>
  </sheetViews>
  <sheetFormatPr defaultRowHeight="15" x14ac:dyDescent="0.25"/>
  <cols>
    <col min="1" max="1" width="3.85546875" style="1" customWidth="1"/>
    <col min="2" max="2" width="10.5703125" style="34" customWidth="1"/>
    <col min="3" max="3" width="8.5703125" style="1" customWidth="1"/>
    <col min="4" max="4" width="8.28515625" style="1" customWidth="1"/>
    <col min="5" max="5" width="22.42578125" style="1" customWidth="1"/>
    <col min="6" max="6" width="34.42578125" style="26" customWidth="1"/>
    <col min="7" max="7" width="17.5703125" style="2" customWidth="1"/>
    <col min="8" max="8" width="17" style="2" customWidth="1"/>
    <col min="9" max="9" width="16" style="2" customWidth="1"/>
    <col min="10" max="10" width="9.28515625" style="2" customWidth="1"/>
    <col min="11" max="11" width="15.140625" style="26" hidden="1" customWidth="1"/>
    <col min="12" max="12" width="17.28515625" style="26" hidden="1" customWidth="1"/>
    <col min="13" max="14" width="15.5703125" style="26" hidden="1" customWidth="1"/>
    <col min="15" max="15" width="15" style="26" hidden="1" customWidth="1"/>
    <col min="16" max="16" width="10.28515625" style="53" customWidth="1"/>
    <col min="17" max="17" width="11.42578125" style="87" hidden="1" customWidth="1"/>
    <col min="18" max="18" width="11.42578125" style="58" hidden="1" customWidth="1"/>
    <col min="19" max="19" width="12.28515625" style="58" hidden="1" customWidth="1"/>
    <col min="20" max="20" width="11.42578125" style="58" hidden="1" customWidth="1"/>
    <col min="21" max="21" width="12.42578125" style="58" hidden="1" customWidth="1"/>
    <col min="22" max="22" width="11.42578125" style="58" hidden="1" customWidth="1"/>
    <col min="23" max="23" width="10.28515625" style="53" customWidth="1"/>
    <col min="24" max="25" width="11.42578125" style="58" hidden="1" customWidth="1"/>
    <col min="26" max="26" width="11.140625" style="53" customWidth="1"/>
    <col min="27" max="27" width="7" style="87" customWidth="1"/>
    <col min="28" max="28" width="9.42578125" style="87" customWidth="1"/>
    <col min="29" max="29" width="6.140625" style="87" customWidth="1"/>
    <col min="30" max="30" width="28.7109375" style="47" customWidth="1"/>
    <col min="31" max="31" width="28.7109375" style="43" customWidth="1"/>
    <col min="32" max="82" width="28.7109375" style="66" customWidth="1"/>
  </cols>
  <sheetData>
    <row r="2" spans="1:82" ht="15" customHeight="1" x14ac:dyDescent="0.3">
      <c r="A2" s="116" t="s">
        <v>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50"/>
      <c r="Q2" s="84"/>
      <c r="R2" s="54"/>
      <c r="S2" s="54"/>
      <c r="T2" s="54"/>
      <c r="U2" s="54"/>
      <c r="V2" s="54"/>
      <c r="W2" s="50"/>
      <c r="X2" s="54"/>
      <c r="Y2" s="54"/>
      <c r="Z2" s="50"/>
      <c r="AA2" s="84"/>
      <c r="AB2" s="84"/>
      <c r="AC2" s="84"/>
      <c r="AD2" s="59">
        <v>1</v>
      </c>
      <c r="AE2" s="59">
        <v>2</v>
      </c>
      <c r="AF2" s="59">
        <v>3</v>
      </c>
      <c r="AG2" s="59">
        <v>4</v>
      </c>
      <c r="AH2" s="59">
        <v>5</v>
      </c>
      <c r="AI2" s="59">
        <v>6</v>
      </c>
      <c r="AJ2" s="59">
        <v>7</v>
      </c>
      <c r="AK2" s="59">
        <v>8</v>
      </c>
      <c r="AL2" s="59">
        <v>9</v>
      </c>
      <c r="AM2" s="59">
        <v>10</v>
      </c>
      <c r="AN2" s="59">
        <v>11</v>
      </c>
      <c r="AO2" s="59">
        <v>12</v>
      </c>
      <c r="AP2" s="59">
        <v>13</v>
      </c>
      <c r="AQ2" s="59">
        <v>14</v>
      </c>
      <c r="AR2" s="59">
        <v>15</v>
      </c>
      <c r="AS2" s="59">
        <v>16</v>
      </c>
      <c r="AT2" s="59">
        <v>17</v>
      </c>
      <c r="AU2" s="59">
        <v>18</v>
      </c>
      <c r="AV2" s="59">
        <v>19</v>
      </c>
      <c r="AW2" s="59">
        <v>20</v>
      </c>
      <c r="AX2" s="59">
        <v>21</v>
      </c>
      <c r="AY2" s="59">
        <v>22</v>
      </c>
      <c r="AZ2" s="59">
        <v>23</v>
      </c>
      <c r="BA2" s="59">
        <v>24</v>
      </c>
      <c r="BB2" s="59">
        <v>25</v>
      </c>
      <c r="BC2" s="59">
        <v>26</v>
      </c>
      <c r="BD2" s="59">
        <v>27</v>
      </c>
      <c r="BE2" s="59">
        <v>28</v>
      </c>
      <c r="BF2" s="59">
        <v>29</v>
      </c>
      <c r="BG2" s="59">
        <v>30</v>
      </c>
      <c r="BH2" s="59">
        <v>31</v>
      </c>
      <c r="BI2" s="59">
        <v>32</v>
      </c>
      <c r="BJ2" s="59">
        <v>33</v>
      </c>
      <c r="BK2" s="59">
        <v>34</v>
      </c>
      <c r="BL2" s="59">
        <v>35</v>
      </c>
      <c r="BM2" s="59">
        <v>36</v>
      </c>
      <c r="BN2" s="59">
        <v>37</v>
      </c>
      <c r="BO2" s="59">
        <v>38</v>
      </c>
      <c r="BP2" s="59">
        <v>39</v>
      </c>
      <c r="BQ2" s="59">
        <v>40</v>
      </c>
      <c r="BR2" s="59">
        <v>41</v>
      </c>
      <c r="BS2" s="59">
        <v>42</v>
      </c>
      <c r="BT2" s="59">
        <v>43</v>
      </c>
      <c r="BU2" s="59">
        <v>44</v>
      </c>
      <c r="BV2" s="59">
        <v>45</v>
      </c>
      <c r="BW2" s="59">
        <v>46</v>
      </c>
      <c r="BX2" s="59">
        <v>47</v>
      </c>
      <c r="BY2" s="59">
        <v>48</v>
      </c>
      <c r="BZ2" s="59">
        <v>49</v>
      </c>
      <c r="CA2" s="59">
        <v>50</v>
      </c>
      <c r="CB2" s="59">
        <v>51</v>
      </c>
      <c r="CC2" s="59">
        <v>52</v>
      </c>
      <c r="CD2" s="59">
        <v>53</v>
      </c>
    </row>
    <row r="3" spans="1:82" s="65" customFormat="1" ht="15.75" x14ac:dyDescent="0.25">
      <c r="A3" s="117" t="s">
        <v>38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77"/>
      <c r="Q3" s="89"/>
      <c r="R3" s="77"/>
      <c r="S3" s="77"/>
      <c r="T3" s="77"/>
      <c r="U3" s="77"/>
      <c r="V3" s="77"/>
      <c r="W3" s="77"/>
      <c r="X3" s="88"/>
      <c r="Y3" s="88"/>
      <c r="Z3" s="77"/>
      <c r="AA3" s="89"/>
      <c r="AB3" s="89"/>
      <c r="AC3" s="89"/>
      <c r="AD3" s="51"/>
      <c r="AE3" s="60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</row>
    <row r="4" spans="1:82" s="82" customFormat="1" ht="63.75" x14ac:dyDescent="0.25">
      <c r="A4" s="67" t="s">
        <v>0</v>
      </c>
      <c r="B4" s="69" t="s">
        <v>19</v>
      </c>
      <c r="C4" s="80" t="s">
        <v>3</v>
      </c>
      <c r="D4" s="80" t="s">
        <v>6</v>
      </c>
      <c r="E4" s="80" t="s">
        <v>4</v>
      </c>
      <c r="F4" s="81" t="s">
        <v>1</v>
      </c>
      <c r="G4" s="62" t="s">
        <v>7</v>
      </c>
      <c r="H4" s="62" t="s">
        <v>5</v>
      </c>
      <c r="I4" s="62" t="s">
        <v>37</v>
      </c>
      <c r="J4" s="62" t="s">
        <v>32</v>
      </c>
      <c r="K4" s="81" t="s">
        <v>12</v>
      </c>
      <c r="L4" s="81" t="s">
        <v>11</v>
      </c>
      <c r="M4" s="81" t="s">
        <v>10</v>
      </c>
      <c r="N4" s="81" t="s">
        <v>14</v>
      </c>
      <c r="O4" s="81" t="s">
        <v>8</v>
      </c>
      <c r="P4" s="52" t="s">
        <v>9</v>
      </c>
      <c r="Q4" s="81" t="s">
        <v>22</v>
      </c>
      <c r="R4" s="69" t="s">
        <v>28</v>
      </c>
      <c r="S4" s="69" t="s">
        <v>29</v>
      </c>
      <c r="T4" s="69" t="s">
        <v>30</v>
      </c>
      <c r="U4" s="69" t="s">
        <v>31</v>
      </c>
      <c r="V4" s="69" t="s">
        <v>15</v>
      </c>
      <c r="W4" s="52" t="s">
        <v>21</v>
      </c>
      <c r="X4" s="69" t="s">
        <v>23</v>
      </c>
      <c r="Y4" s="69" t="s">
        <v>24</v>
      </c>
      <c r="Z4" s="52" t="s">
        <v>27</v>
      </c>
      <c r="AA4" s="90" t="s">
        <v>20</v>
      </c>
      <c r="AB4" s="90" t="s">
        <v>36</v>
      </c>
      <c r="AC4" s="81" t="s">
        <v>25</v>
      </c>
      <c r="AD4" s="62" t="s">
        <v>16</v>
      </c>
      <c r="AE4" s="62" t="s">
        <v>16</v>
      </c>
      <c r="AF4" s="62" t="s">
        <v>16</v>
      </c>
      <c r="AG4" s="62" t="s">
        <v>16</v>
      </c>
      <c r="AH4" s="62" t="s">
        <v>16</v>
      </c>
      <c r="AI4" s="62" t="s">
        <v>16</v>
      </c>
      <c r="AJ4" s="62" t="s">
        <v>16</v>
      </c>
      <c r="AK4" s="62" t="s">
        <v>16</v>
      </c>
      <c r="AL4" s="62" t="s">
        <v>16</v>
      </c>
      <c r="AM4" s="62" t="s">
        <v>16</v>
      </c>
      <c r="AN4" s="62" t="s">
        <v>16</v>
      </c>
      <c r="AO4" s="62" t="s">
        <v>16</v>
      </c>
      <c r="AP4" s="62" t="s">
        <v>16</v>
      </c>
      <c r="AQ4" s="62" t="s">
        <v>16</v>
      </c>
      <c r="AR4" s="62" t="s">
        <v>16</v>
      </c>
      <c r="AS4" s="62" t="s">
        <v>16</v>
      </c>
      <c r="AT4" s="62" t="s">
        <v>16</v>
      </c>
      <c r="AU4" s="62" t="s">
        <v>16</v>
      </c>
      <c r="AV4" s="62" t="s">
        <v>16</v>
      </c>
      <c r="AW4" s="62" t="s">
        <v>16</v>
      </c>
      <c r="AX4" s="62" t="s">
        <v>16</v>
      </c>
      <c r="AY4" s="62" t="s">
        <v>16</v>
      </c>
      <c r="AZ4" s="62" t="s">
        <v>16</v>
      </c>
      <c r="BA4" s="62" t="s">
        <v>16</v>
      </c>
      <c r="BB4" s="62" t="s">
        <v>16</v>
      </c>
      <c r="BC4" s="62" t="s">
        <v>16</v>
      </c>
      <c r="BD4" s="62" t="s">
        <v>16</v>
      </c>
      <c r="BE4" s="62" t="s">
        <v>16</v>
      </c>
      <c r="BF4" s="62" t="s">
        <v>16</v>
      </c>
      <c r="BG4" s="62" t="s">
        <v>16</v>
      </c>
      <c r="BH4" s="62" t="s">
        <v>16</v>
      </c>
      <c r="BI4" s="62" t="s">
        <v>16</v>
      </c>
      <c r="BJ4" s="62" t="s">
        <v>16</v>
      </c>
      <c r="BK4" s="62" t="s">
        <v>16</v>
      </c>
      <c r="BL4" s="62" t="s">
        <v>16</v>
      </c>
      <c r="BM4" s="62" t="s">
        <v>16</v>
      </c>
      <c r="BN4" s="62" t="s">
        <v>16</v>
      </c>
      <c r="BO4" s="62" t="s">
        <v>16</v>
      </c>
      <c r="BP4" s="62" t="s">
        <v>16</v>
      </c>
      <c r="BQ4" s="62" t="s">
        <v>16</v>
      </c>
      <c r="BR4" s="62" t="s">
        <v>16</v>
      </c>
      <c r="BS4" s="62" t="s">
        <v>16</v>
      </c>
      <c r="BT4" s="62" t="s">
        <v>16</v>
      </c>
      <c r="BU4" s="62" t="s">
        <v>16</v>
      </c>
      <c r="BV4" s="62" t="s">
        <v>16</v>
      </c>
      <c r="BW4" s="62" t="s">
        <v>16</v>
      </c>
      <c r="BX4" s="62" t="s">
        <v>16</v>
      </c>
      <c r="BY4" s="62" t="s">
        <v>16</v>
      </c>
      <c r="BZ4" s="62" t="s">
        <v>16</v>
      </c>
      <c r="CA4" s="62" t="s">
        <v>16</v>
      </c>
      <c r="CB4" s="62" t="s">
        <v>16</v>
      </c>
      <c r="CC4" s="62" t="s">
        <v>16</v>
      </c>
      <c r="CD4" s="62" t="s">
        <v>16</v>
      </c>
    </row>
    <row r="5" spans="1:82" x14ac:dyDescent="0.25">
      <c r="A5" s="43">
        <v>1</v>
      </c>
      <c r="B5" s="58">
        <f>IFERROR(INDEX('COMMERCIAL PROPOSALS'!$B$5:$AD$7,MATCH('TENDERS&amp;CONTRACTS'!$C5,'COMMERCIAL PROPOSALS'!$C$5:$C$7,0),MATCH('TENDERS&amp;CONTRACTS'!Y$4,'COMMERCIAL PROPOSALS'!$B$4:$AD$4,0)),"")</f>
        <v>41649</v>
      </c>
      <c r="C5" s="75" t="str">
        <f t="array" ref="C5">IFERROR(INDEX('COMMERCIAL PROPOSALS'!$C$5:$C$7,SMALL(IF(ISNUMBER('COMMERCIAL PROPOSALS'!$Y$5:$Y$7),ROW('COMMERCIAL PROPOSALS'!$C$5:$C$7)-4),ROW(A1))),"")</f>
        <v>14-001</v>
      </c>
      <c r="D5" s="75">
        <f>IFERROR(INDEX('COMMERCIAL PROPOSALS'!$B$5:$AD$7,MATCH('TENDERS&amp;CONTRACTS'!$C5,'COMMERCIAL PROPOSALS'!$C$5:$C$7,0),MATCH('TENDERS&amp;CONTRACTS'!D$4,'COMMERCIAL PROPOSALS'!$B$4:$AD$4,0)),"")</f>
        <v>60</v>
      </c>
      <c r="E5" s="75" t="str">
        <f>IFERROR(INDEX('COMMERCIAL PROPOSALS'!$B$5:$AD$7,MATCH('TENDERS&amp;CONTRACTS'!$C5,'COMMERCIAL PROPOSALS'!$C$5:$C$7,0),MATCH('TENDERS&amp;CONTRACTS'!E$4,'COMMERCIAL PROPOSALS'!$B$4:$AD$4,0)),"")</f>
        <v>ABCDEF</v>
      </c>
      <c r="F5" s="76" t="str">
        <f>IFERROR(INDEX('COMMERCIAL PROPOSALS'!$B$5:$AD$7,MATCH('TENDERS&amp;CONTRACTS'!$C5,'COMMERCIAL PROPOSALS'!$C$5:$C$7,0),MATCH('TENDERS&amp;CONTRACTS'!F$4,'COMMERCIAL PROPOSALS'!$B$4:$AD$4,0)),"")</f>
        <v>FEDCBA</v>
      </c>
      <c r="G5" s="43" t="s">
        <v>47</v>
      </c>
      <c r="H5" s="43" t="s">
        <v>48</v>
      </c>
      <c r="I5" s="43" t="s">
        <v>49</v>
      </c>
      <c r="J5" s="43">
        <v>30</v>
      </c>
      <c r="K5" s="76">
        <f>IFERROR(INDEX('COMMERCIAL PROPOSALS'!$B$5:$AD$7,MATCH('TENDERS&amp;CONTRACTS'!$C5,'COMMERCIAL PROPOSALS'!$C$5:$C$7,0),MATCH('TENDERS&amp;CONTRACTS'!K$4,'COMMERCIAL PROPOSALS'!$B$4:$AD$4,0)),"")</f>
        <v>0</v>
      </c>
      <c r="L5" s="76">
        <f>IFERROR(INDEX('COMMERCIAL PROPOSALS'!$B$5:$AD$7,MATCH('TENDERS&amp;CONTRACTS'!$C5,'COMMERCIAL PROPOSALS'!$C$5:$C$7,0),MATCH('TENDERS&amp;CONTRACTS'!L$4,'COMMERCIAL PROPOSALS'!$B$4:$AD$4,0)),"")</f>
        <v>0</v>
      </c>
      <c r="M5" s="76">
        <f>IFERROR(INDEX('COMMERCIAL PROPOSALS'!$B$5:$AD$7,MATCH('TENDERS&amp;CONTRACTS'!$C5,'COMMERCIAL PROPOSALS'!$C$5:$C$7,0),MATCH('TENDERS&amp;CONTRACTS'!M$4,'COMMERCIAL PROPOSALS'!$B$4:$AD$4,0)),"")</f>
        <v>0</v>
      </c>
      <c r="N5" s="76">
        <f>IFERROR(INDEX('COMMERCIAL PROPOSALS'!$B$5:$AD$7,MATCH('TENDERS&amp;CONTRACTS'!$C5,'COMMERCIAL PROPOSALS'!$C$5:$C$7,0),MATCH('TENDERS&amp;CONTRACTS'!N$4,'COMMERCIAL PROPOSALS'!$B$4:$AD$4,0)),"")</f>
        <v>0</v>
      </c>
      <c r="O5" s="76">
        <f>IFERROR(INDEX('COMMERCIAL PROPOSALS'!$B$5:$AD$7,MATCH('TENDERS&amp;CONTRACTS'!$C5,'COMMERCIAL PROPOSALS'!$C$5:$C$7,0),MATCH('TENDERS&amp;CONTRACTS'!O$4,'COMMERCIAL PROPOSALS'!$B$4:$AD$4,0)),"")</f>
        <v>0</v>
      </c>
      <c r="P5" s="79">
        <v>41650</v>
      </c>
      <c r="Q5" s="76" t="str">
        <f>IFERROR(INDEX('COMMERCIAL PROPOSALS'!$B$5:$AD$7,MATCH('TENDERS&amp;CONTRACTS'!$C5,'COMMERCIAL PROPOSALS'!$C$5:$C$7,0),MATCH('TENDERS&amp;CONTRACTS'!Q$4,'COMMERCIAL PROPOSALS'!$B$4:$AD$4,0)),"")</f>
        <v>Ocean</v>
      </c>
      <c r="R5" s="75"/>
      <c r="S5" s="75"/>
      <c r="T5" s="75"/>
      <c r="U5" s="75"/>
      <c r="V5" s="75"/>
      <c r="W5" s="79">
        <v>41649</v>
      </c>
      <c r="X5" s="74">
        <f>IFERROR(INDEX('COMMERCIAL PROPOSALS'!$B$5:$AD$7,MATCH('TENDERS&amp;CONTRACTS'!$C5,'COMMERCIAL PROPOSALS'!$C$5:$C$7,0),MATCH('TENDERS&amp;CONTRACTS'!X$4,'COMMERCIAL PROPOSALS'!$B$4:$AD$4,0)),"")</f>
        <v>41648</v>
      </c>
      <c r="Y5" s="74">
        <f>IFERROR(INDEX('COMMERCIAL PROPOSALS'!$B$5:$AD$7,MATCH('TENDERS&amp;CONTRACTS'!$C5,'COMMERCIAL PROPOSALS'!$C$5:$C$7,0),MATCH('TENDERS&amp;CONTRACTS'!Y$4,'COMMERCIAL PROPOSALS'!$B$4:$AD$4,0)),"")</f>
        <v>41649</v>
      </c>
      <c r="Z5" s="79">
        <v>41651</v>
      </c>
      <c r="AA5" s="76">
        <f>Z5-B5</f>
        <v>2</v>
      </c>
      <c r="AB5" s="76">
        <f>P5-W5</f>
        <v>1</v>
      </c>
      <c r="AC5" s="76">
        <f>Z5-W5</f>
        <v>2</v>
      </c>
      <c r="AD5" s="40"/>
      <c r="AE5" s="63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</row>
    <row r="6" spans="1:82" x14ac:dyDescent="0.25">
      <c r="A6" s="43">
        <v>2</v>
      </c>
      <c r="B6" s="58">
        <f>IFERROR(INDEX('COMMERCIAL PROPOSALS'!$B$5:$AD$7,MATCH('TENDERS&amp;CONTRACTS'!$C6,'COMMERCIAL PROPOSALS'!$C$5:$C$7,0),MATCH('TENDERS&amp;CONTRACTS'!Y$4,'COMMERCIAL PROPOSALS'!$B$4:$AD$4,0)),"")</f>
        <v>41649</v>
      </c>
      <c r="C6" s="75" t="str">
        <f t="array" ref="C6">IFERROR(INDEX('COMMERCIAL PROPOSALS'!$C$5:$C$7,SMALL(IF(ISNUMBER('COMMERCIAL PROPOSALS'!$Y$5:$Y$7),ROW('COMMERCIAL PROPOSALS'!$C$5:$C$7)-4),ROW(A2))),"")</f>
        <v>14-002</v>
      </c>
      <c r="D6" s="75">
        <f>IFERROR(INDEX('COMMERCIAL PROPOSALS'!$B$5:$AD$7,MATCH('TENDERS&amp;CONTRACTS'!$C6,'COMMERCIAL PROPOSALS'!$C$5:$C$7,0),MATCH('TENDERS&amp;CONTRACTS'!D$4,'COMMERCIAL PROPOSALS'!$B$4:$AD$4,0)),"")</f>
        <v>60</v>
      </c>
      <c r="E6" s="75" t="str">
        <f>IFERROR(INDEX('COMMERCIAL PROPOSALS'!$B$5:$AD$7,MATCH('TENDERS&amp;CONTRACTS'!$C6,'COMMERCIAL PROPOSALS'!$C$5:$C$7,0),MATCH('TENDERS&amp;CONTRACTS'!E$4,'COMMERCIAL PROPOSALS'!$B$4:$AD$4,0)),"")</f>
        <v>ABCDEF</v>
      </c>
      <c r="F6" s="76" t="str">
        <f>IFERROR(INDEX('COMMERCIAL PROPOSALS'!$B$5:$AD$7,MATCH('TENDERS&amp;CONTRACTS'!$C6,'COMMERCIAL PROPOSALS'!$C$5:$C$7,0),MATCH('TENDERS&amp;CONTRACTS'!F$4,'COMMERCIAL PROPOSALS'!$B$4:$AD$4,0)),"")</f>
        <v>FEDCBA</v>
      </c>
      <c r="G6" s="43" t="s">
        <v>47</v>
      </c>
      <c r="H6" s="43" t="s">
        <v>48</v>
      </c>
      <c r="I6" s="43" t="s">
        <v>49</v>
      </c>
      <c r="J6" s="43">
        <v>30</v>
      </c>
      <c r="K6" s="76">
        <f>IFERROR(INDEX('COMMERCIAL PROPOSALS'!$B$5:$AD$7,MATCH('TENDERS&amp;CONTRACTS'!$C6,'COMMERCIAL PROPOSALS'!$C$5:$C$7,0),MATCH('TENDERS&amp;CONTRACTS'!K$4,'COMMERCIAL PROPOSALS'!$B$4:$AD$4,0)),"")</f>
        <v>0</v>
      </c>
      <c r="L6" s="76">
        <f>IFERROR(INDEX('COMMERCIAL PROPOSALS'!$B$5:$AD$7,MATCH('TENDERS&amp;CONTRACTS'!$C6,'COMMERCIAL PROPOSALS'!$C$5:$C$7,0),MATCH('TENDERS&amp;CONTRACTS'!L$4,'COMMERCIAL PROPOSALS'!$B$4:$AD$4,0)),"")</f>
        <v>0</v>
      </c>
      <c r="M6" s="76">
        <f>IFERROR(INDEX('COMMERCIAL PROPOSALS'!$B$5:$AD$7,MATCH('TENDERS&amp;CONTRACTS'!$C6,'COMMERCIAL PROPOSALS'!$C$5:$C$7,0),MATCH('TENDERS&amp;CONTRACTS'!M$4,'COMMERCIAL PROPOSALS'!$B$4:$AD$4,0)),"")</f>
        <v>0</v>
      </c>
      <c r="N6" s="76">
        <f>IFERROR(INDEX('COMMERCIAL PROPOSALS'!$B$5:$AD$7,MATCH('TENDERS&amp;CONTRACTS'!$C6,'COMMERCIAL PROPOSALS'!$C$5:$C$7,0),MATCH('TENDERS&amp;CONTRACTS'!N$4,'COMMERCIAL PROPOSALS'!$B$4:$AD$4,0)),"")</f>
        <v>0</v>
      </c>
      <c r="O6" s="76">
        <f>IFERROR(INDEX('COMMERCIAL PROPOSALS'!$B$5:$AD$7,MATCH('TENDERS&amp;CONTRACTS'!$C6,'COMMERCIAL PROPOSALS'!$C$5:$C$7,0),MATCH('TENDERS&amp;CONTRACTS'!O$4,'COMMERCIAL PROPOSALS'!$B$4:$AD$4,0)),"")</f>
        <v>0</v>
      </c>
      <c r="P6" s="79">
        <v>41650</v>
      </c>
      <c r="Q6" s="76" t="str">
        <f>IFERROR(INDEX('COMMERCIAL PROPOSALS'!$B$5:$AD$7,MATCH('TENDERS&amp;CONTRACTS'!$C6,'COMMERCIAL PROPOSALS'!$C$5:$C$7,0),MATCH('TENDERS&amp;CONTRACTS'!Q$4,'COMMERCIAL PROPOSALS'!$B$4:$AD$4,0)),"")</f>
        <v>Air</v>
      </c>
      <c r="R6" s="75"/>
      <c r="S6" s="75"/>
      <c r="T6" s="75"/>
      <c r="U6" s="75"/>
      <c r="V6" s="75"/>
      <c r="W6" s="79">
        <v>41649</v>
      </c>
      <c r="X6" s="74">
        <f>IFERROR(INDEX('COMMERCIAL PROPOSALS'!$B$5:$AD$7,MATCH('TENDERS&amp;CONTRACTS'!$C6,'COMMERCIAL PROPOSALS'!$C$5:$C$7,0),MATCH('TENDERS&amp;CONTRACTS'!X$4,'COMMERCIAL PROPOSALS'!$B$4:$AD$4,0)),"")</f>
        <v>41648</v>
      </c>
      <c r="Y6" s="74">
        <f>IFERROR(INDEX('COMMERCIAL PROPOSALS'!$B$5:$AD$7,MATCH('TENDERS&amp;CONTRACTS'!$C6,'COMMERCIAL PROPOSALS'!$C$5:$C$7,0),MATCH('TENDERS&amp;CONTRACTS'!Y$4,'COMMERCIAL PROPOSALS'!$B$4:$AD$4,0)),"")</f>
        <v>41649</v>
      </c>
      <c r="Z6" s="79">
        <v>41651</v>
      </c>
      <c r="AA6" s="76">
        <f t="shared" ref="AA6:AA7" si="0">Z6-B6</f>
        <v>2</v>
      </c>
      <c r="AB6" s="76">
        <f t="shared" ref="AB6:AB7" si="1">P6-W6</f>
        <v>1</v>
      </c>
      <c r="AC6" s="76">
        <f t="shared" ref="AC6:AC7" si="2">Z6-W6</f>
        <v>2</v>
      </c>
      <c r="AD6" s="40"/>
      <c r="AE6" s="40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</row>
    <row r="7" spans="1:82" x14ac:dyDescent="0.25">
      <c r="A7" s="43">
        <v>3</v>
      </c>
      <c r="B7" s="58">
        <f>IFERROR(INDEX('COMMERCIAL PROPOSALS'!$B$5:$AD$7,MATCH('TENDERS&amp;CONTRACTS'!$C7,'COMMERCIAL PROPOSALS'!$C$5:$C$7,0),MATCH('TENDERS&amp;CONTRACTS'!Y$4,'COMMERCIAL PROPOSALS'!$B$4:$AD$4,0)),"")</f>
        <v>41649</v>
      </c>
      <c r="C7" s="75" t="str">
        <f t="array" ref="C7">IFERROR(INDEX('COMMERCIAL PROPOSALS'!$C$5:$C$7,SMALL(IF(ISNUMBER('COMMERCIAL PROPOSALS'!$Y$5:$Y$7),ROW('COMMERCIAL PROPOSALS'!$C$5:$C$7)-4),ROW(A3))),"")</f>
        <v>14-003</v>
      </c>
      <c r="D7" s="75">
        <f>IFERROR(INDEX('COMMERCIAL PROPOSALS'!$B$5:$AD$7,MATCH('TENDERS&amp;CONTRACTS'!$C7,'COMMERCIAL PROPOSALS'!$C$5:$C$7,0),MATCH('TENDERS&amp;CONTRACTS'!D$4,'COMMERCIAL PROPOSALS'!$B$4:$AD$4,0)),"")</f>
        <v>60</v>
      </c>
      <c r="E7" s="75" t="str">
        <f>IFERROR(INDEX('COMMERCIAL PROPOSALS'!$B$5:$AD$7,MATCH('TENDERS&amp;CONTRACTS'!$C7,'COMMERCIAL PROPOSALS'!$C$5:$C$7,0),MATCH('TENDERS&amp;CONTRACTS'!E$4,'COMMERCIAL PROPOSALS'!$B$4:$AD$4,0)),"")</f>
        <v>ABCDEF</v>
      </c>
      <c r="F7" s="76" t="str">
        <f>IFERROR(INDEX('COMMERCIAL PROPOSALS'!$B$5:$AD$7,MATCH('TENDERS&amp;CONTRACTS'!$C7,'COMMERCIAL PROPOSALS'!$C$5:$C$7,0),MATCH('TENDERS&amp;CONTRACTS'!F$4,'COMMERCIAL PROPOSALS'!$B$4:$AD$4,0)),"")</f>
        <v>FEDCBA</v>
      </c>
      <c r="G7" s="43" t="s">
        <v>47</v>
      </c>
      <c r="H7" s="43" t="s">
        <v>48</v>
      </c>
      <c r="I7" s="43" t="s">
        <v>49</v>
      </c>
      <c r="J7" s="43">
        <v>30</v>
      </c>
      <c r="K7" s="76">
        <f>IFERROR(INDEX('COMMERCIAL PROPOSALS'!$B$5:$AD$7,MATCH('TENDERS&amp;CONTRACTS'!$C7,'COMMERCIAL PROPOSALS'!$C$5:$C$7,0),MATCH('TENDERS&amp;CONTRACTS'!K$4,'COMMERCIAL PROPOSALS'!$B$4:$AD$4,0)),"")</f>
        <v>0</v>
      </c>
      <c r="L7" s="76">
        <f>IFERROR(INDEX('COMMERCIAL PROPOSALS'!$B$5:$AD$7,MATCH('TENDERS&amp;CONTRACTS'!$C7,'COMMERCIAL PROPOSALS'!$C$5:$C$7,0),MATCH('TENDERS&amp;CONTRACTS'!L$4,'COMMERCIAL PROPOSALS'!$B$4:$AD$4,0)),"")</f>
        <v>0</v>
      </c>
      <c r="M7" s="76">
        <f>IFERROR(INDEX('COMMERCIAL PROPOSALS'!$B$5:$AD$7,MATCH('TENDERS&amp;CONTRACTS'!$C7,'COMMERCIAL PROPOSALS'!$C$5:$C$7,0),MATCH('TENDERS&amp;CONTRACTS'!M$4,'COMMERCIAL PROPOSALS'!$B$4:$AD$4,0)),"")</f>
        <v>0</v>
      </c>
      <c r="N7" s="76">
        <f>IFERROR(INDEX('COMMERCIAL PROPOSALS'!$B$5:$AD$7,MATCH('TENDERS&amp;CONTRACTS'!$C7,'COMMERCIAL PROPOSALS'!$C$5:$C$7,0),MATCH('TENDERS&amp;CONTRACTS'!N$4,'COMMERCIAL PROPOSALS'!$B$4:$AD$4,0)),"")</f>
        <v>0</v>
      </c>
      <c r="O7" s="76">
        <f>IFERROR(INDEX('COMMERCIAL PROPOSALS'!$B$5:$AD$7,MATCH('TENDERS&amp;CONTRACTS'!$C7,'COMMERCIAL PROPOSALS'!$C$5:$C$7,0),MATCH('TENDERS&amp;CONTRACTS'!O$4,'COMMERCIAL PROPOSALS'!$B$4:$AD$4,0)),"")</f>
        <v>0</v>
      </c>
      <c r="P7" s="79">
        <v>41650</v>
      </c>
      <c r="Q7" s="76" t="str">
        <f>IFERROR(INDEX('COMMERCIAL PROPOSALS'!$B$5:$AD$7,MATCH('TENDERS&amp;CONTRACTS'!$C7,'COMMERCIAL PROPOSALS'!$C$5:$C$7,0),MATCH('TENDERS&amp;CONTRACTS'!Q$4,'COMMERCIAL PROPOSALS'!$B$4:$AD$4,0)),"")</f>
        <v>Road</v>
      </c>
      <c r="R7" s="75"/>
      <c r="S7" s="75"/>
      <c r="T7" s="75"/>
      <c r="U7" s="75"/>
      <c r="V7" s="75"/>
      <c r="W7" s="79">
        <v>41649</v>
      </c>
      <c r="X7" s="74">
        <f>IFERROR(INDEX('COMMERCIAL PROPOSALS'!$B$5:$AD$7,MATCH('TENDERS&amp;CONTRACTS'!$C7,'COMMERCIAL PROPOSALS'!$C$5:$C$7,0),MATCH('TENDERS&amp;CONTRACTS'!X$4,'COMMERCIAL PROPOSALS'!$B$4:$AD$4,0)),"")</f>
        <v>41648</v>
      </c>
      <c r="Y7" s="74">
        <f>IFERROR(INDEX('COMMERCIAL PROPOSALS'!$B$5:$AD$7,MATCH('TENDERS&amp;CONTRACTS'!$C7,'COMMERCIAL PROPOSALS'!$C$5:$C$7,0),MATCH('TENDERS&amp;CONTRACTS'!Y$4,'COMMERCIAL PROPOSALS'!$B$4:$AD$4,0)),"")</f>
        <v>41649</v>
      </c>
      <c r="Z7" s="79">
        <v>41651</v>
      </c>
      <c r="AA7" s="76">
        <f t="shared" si="0"/>
        <v>2</v>
      </c>
      <c r="AB7" s="76">
        <f t="shared" si="1"/>
        <v>1</v>
      </c>
      <c r="AC7" s="76">
        <f t="shared" si="2"/>
        <v>2</v>
      </c>
      <c r="AD7" s="40"/>
      <c r="AE7" s="63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</row>
  </sheetData>
  <sheetProtection formatCells="0" formatColumns="0" formatRows="0" selectLockedCells="1" sort="0" autoFilter="0"/>
  <autoFilter ref="A4:AC4"/>
  <mergeCells count="2">
    <mergeCell ref="A2:O2"/>
    <mergeCell ref="A3:O3"/>
  </mergeCells>
  <pageMargins left="0.38541666666666669" right="0.187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D7"/>
  <sheetViews>
    <sheetView zoomScaleNormal="100" workbookViewId="0">
      <pane ySplit="2" topLeftCell="A3" activePane="bottomLeft" state="frozen"/>
      <selection pane="bottomLeft" activeCell="A8" sqref="A8:XFD504"/>
    </sheetView>
  </sheetViews>
  <sheetFormatPr defaultRowHeight="15" x14ac:dyDescent="0.25"/>
  <cols>
    <col min="1" max="1" width="3.85546875" style="1" customWidth="1"/>
    <col min="2" max="2" width="10.5703125" style="13" customWidth="1"/>
    <col min="3" max="3" width="8.5703125" style="1" customWidth="1"/>
    <col min="4" max="4" width="7.85546875" style="1" customWidth="1"/>
    <col min="5" max="5" width="22.42578125" style="1" customWidth="1"/>
    <col min="6" max="6" width="34.42578125" style="26" customWidth="1"/>
    <col min="7" max="7" width="19.42578125" style="26" hidden="1" customWidth="1"/>
    <col min="8" max="9" width="16.85546875" style="26" customWidth="1"/>
    <col min="10" max="10" width="9" style="35" customWidth="1"/>
    <col min="11" max="11" width="14.140625" style="2" customWidth="1"/>
    <col min="12" max="12" width="13" style="2" customWidth="1"/>
    <col min="13" max="13" width="11" style="2" customWidth="1"/>
    <col min="14" max="14" width="11.42578125" style="2" customWidth="1"/>
    <col min="15" max="15" width="15" style="2" hidden="1" customWidth="1"/>
    <col min="16" max="16" width="11.140625" style="53" customWidth="1"/>
    <col min="17" max="17" width="8.5703125" style="87" customWidth="1"/>
    <col min="18" max="18" width="11.42578125" style="58" customWidth="1"/>
    <col min="19" max="19" width="13.42578125" style="58" customWidth="1"/>
    <col min="20" max="20" width="11.42578125" style="53" customWidth="1"/>
    <col min="21" max="21" width="12.42578125" style="53" customWidth="1"/>
    <col min="22" max="23" width="11.42578125" style="53" customWidth="1"/>
    <col min="24" max="26" width="11.42578125" style="58" hidden="1" customWidth="1"/>
    <col min="27" max="27" width="7.42578125" style="87" customWidth="1"/>
    <col min="28" max="28" width="9.28515625" style="99" customWidth="1"/>
    <col min="29" max="29" width="5.28515625" style="58" customWidth="1"/>
    <col min="30" max="30" width="28.7109375" style="47" customWidth="1"/>
    <col min="31" max="31" width="28.7109375" style="43" customWidth="1"/>
    <col min="32" max="82" width="28.7109375" style="66" customWidth="1"/>
  </cols>
  <sheetData>
    <row r="2" spans="1:82" ht="15" customHeight="1" x14ac:dyDescent="0.3">
      <c r="A2" s="116" t="s">
        <v>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50"/>
      <c r="Q2" s="84"/>
      <c r="R2" s="54"/>
      <c r="S2" s="54"/>
      <c r="T2" s="50"/>
      <c r="U2" s="50"/>
      <c r="V2" s="50"/>
      <c r="W2" s="50"/>
      <c r="X2" s="54"/>
      <c r="Y2" s="54"/>
      <c r="Z2" s="54"/>
      <c r="AA2" s="84"/>
      <c r="AB2" s="95"/>
      <c r="AC2" s="54"/>
      <c r="AD2" s="59">
        <v>1</v>
      </c>
      <c r="AE2" s="59">
        <v>2</v>
      </c>
      <c r="AF2" s="59">
        <v>3</v>
      </c>
      <c r="AG2" s="59">
        <v>4</v>
      </c>
      <c r="AH2" s="59">
        <v>5</v>
      </c>
      <c r="AI2" s="59">
        <v>6</v>
      </c>
      <c r="AJ2" s="59">
        <v>7</v>
      </c>
      <c r="AK2" s="59">
        <v>8</v>
      </c>
      <c r="AL2" s="59">
        <v>9</v>
      </c>
      <c r="AM2" s="59">
        <v>10</v>
      </c>
      <c r="AN2" s="59">
        <v>11</v>
      </c>
      <c r="AO2" s="59">
        <v>12</v>
      </c>
      <c r="AP2" s="59">
        <v>13</v>
      </c>
      <c r="AQ2" s="59">
        <v>14</v>
      </c>
      <c r="AR2" s="59">
        <v>15</v>
      </c>
      <c r="AS2" s="59">
        <v>16</v>
      </c>
      <c r="AT2" s="59">
        <v>17</v>
      </c>
      <c r="AU2" s="59">
        <v>18</v>
      </c>
      <c r="AV2" s="59">
        <v>19</v>
      </c>
      <c r="AW2" s="59">
        <v>20</v>
      </c>
      <c r="AX2" s="59">
        <v>21</v>
      </c>
      <c r="AY2" s="59">
        <v>22</v>
      </c>
      <c r="AZ2" s="59">
        <v>23</v>
      </c>
      <c r="BA2" s="59">
        <v>24</v>
      </c>
      <c r="BB2" s="59">
        <v>25</v>
      </c>
      <c r="BC2" s="59">
        <v>26</v>
      </c>
      <c r="BD2" s="59">
        <v>27</v>
      </c>
      <c r="BE2" s="59">
        <v>28</v>
      </c>
      <c r="BF2" s="59">
        <v>29</v>
      </c>
      <c r="BG2" s="59">
        <v>30</v>
      </c>
      <c r="BH2" s="59">
        <v>31</v>
      </c>
      <c r="BI2" s="59">
        <v>32</v>
      </c>
      <c r="BJ2" s="59">
        <v>33</v>
      </c>
      <c r="BK2" s="59">
        <v>34</v>
      </c>
      <c r="BL2" s="59">
        <v>35</v>
      </c>
      <c r="BM2" s="59">
        <v>36</v>
      </c>
      <c r="BN2" s="59">
        <v>37</v>
      </c>
      <c r="BO2" s="59">
        <v>38</v>
      </c>
      <c r="BP2" s="59">
        <v>39</v>
      </c>
      <c r="BQ2" s="59">
        <v>40</v>
      </c>
      <c r="BR2" s="59">
        <v>41</v>
      </c>
      <c r="BS2" s="59">
        <v>42</v>
      </c>
      <c r="BT2" s="59">
        <v>43</v>
      </c>
      <c r="BU2" s="59">
        <v>44</v>
      </c>
      <c r="BV2" s="59">
        <v>45</v>
      </c>
      <c r="BW2" s="59">
        <v>46</v>
      </c>
      <c r="BX2" s="59">
        <v>47</v>
      </c>
      <c r="BY2" s="59">
        <v>48</v>
      </c>
      <c r="BZ2" s="59">
        <v>49</v>
      </c>
      <c r="CA2" s="59">
        <v>50</v>
      </c>
      <c r="CB2" s="59">
        <v>51</v>
      </c>
      <c r="CC2" s="59">
        <v>52</v>
      </c>
      <c r="CD2" s="59">
        <v>53</v>
      </c>
    </row>
    <row r="3" spans="1:82" s="7" customFormat="1" ht="15.75" x14ac:dyDescent="0.25">
      <c r="A3" s="118" t="s">
        <v>54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88"/>
      <c r="Q3" s="85"/>
      <c r="R3" s="78"/>
      <c r="S3" s="78"/>
      <c r="T3" s="88"/>
      <c r="U3" s="88"/>
      <c r="V3" s="88"/>
      <c r="W3" s="88"/>
      <c r="X3" s="83"/>
      <c r="Y3" s="83"/>
      <c r="Z3" s="83"/>
      <c r="AA3" s="85"/>
      <c r="AB3" s="96"/>
      <c r="AC3" s="100"/>
      <c r="AD3" s="51"/>
      <c r="AE3" s="60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</row>
    <row r="4" spans="1:82" s="82" customFormat="1" ht="63.75" x14ac:dyDescent="0.25">
      <c r="A4" s="67" t="s">
        <v>0</v>
      </c>
      <c r="B4" s="69" t="s">
        <v>19</v>
      </c>
      <c r="C4" s="80" t="s">
        <v>3</v>
      </c>
      <c r="D4" s="80" t="s">
        <v>6</v>
      </c>
      <c r="E4" s="80" t="s">
        <v>4</v>
      </c>
      <c r="F4" s="81" t="s">
        <v>1</v>
      </c>
      <c r="G4" s="81" t="s">
        <v>7</v>
      </c>
      <c r="H4" s="81" t="s">
        <v>5</v>
      </c>
      <c r="I4" s="81" t="s">
        <v>37</v>
      </c>
      <c r="J4" s="81" t="s">
        <v>32</v>
      </c>
      <c r="K4" s="62" t="s">
        <v>12</v>
      </c>
      <c r="L4" s="62" t="s">
        <v>11</v>
      </c>
      <c r="M4" s="62" t="s">
        <v>10</v>
      </c>
      <c r="N4" s="62" t="s">
        <v>14</v>
      </c>
      <c r="O4" s="80" t="s">
        <v>8</v>
      </c>
      <c r="P4" s="52" t="s">
        <v>9</v>
      </c>
      <c r="Q4" s="73" t="s">
        <v>22</v>
      </c>
      <c r="R4" s="56" t="s">
        <v>28</v>
      </c>
      <c r="S4" s="56" t="s">
        <v>29</v>
      </c>
      <c r="T4" s="52" t="s">
        <v>30</v>
      </c>
      <c r="U4" s="52" t="s">
        <v>31</v>
      </c>
      <c r="V4" s="52" t="s">
        <v>15</v>
      </c>
      <c r="W4" s="52" t="s">
        <v>21</v>
      </c>
      <c r="X4" s="56" t="s">
        <v>23</v>
      </c>
      <c r="Y4" s="56" t="s">
        <v>24</v>
      </c>
      <c r="Z4" s="56" t="s">
        <v>27</v>
      </c>
      <c r="AA4" s="86" t="s">
        <v>20</v>
      </c>
      <c r="AB4" s="97" t="s">
        <v>36</v>
      </c>
      <c r="AC4" s="56" t="s">
        <v>25</v>
      </c>
      <c r="AD4" s="62" t="s">
        <v>16</v>
      </c>
      <c r="AE4" s="62" t="s">
        <v>16</v>
      </c>
      <c r="AF4" s="62" t="s">
        <v>16</v>
      </c>
      <c r="AG4" s="62" t="s">
        <v>16</v>
      </c>
      <c r="AH4" s="62" t="s">
        <v>16</v>
      </c>
      <c r="AI4" s="62" t="s">
        <v>16</v>
      </c>
      <c r="AJ4" s="62" t="s">
        <v>16</v>
      </c>
      <c r="AK4" s="62" t="s">
        <v>16</v>
      </c>
      <c r="AL4" s="62" t="s">
        <v>16</v>
      </c>
      <c r="AM4" s="62" t="s">
        <v>16</v>
      </c>
      <c r="AN4" s="62" t="s">
        <v>16</v>
      </c>
      <c r="AO4" s="62" t="s">
        <v>16</v>
      </c>
      <c r="AP4" s="62" t="s">
        <v>16</v>
      </c>
      <c r="AQ4" s="62" t="s">
        <v>16</v>
      </c>
      <c r="AR4" s="62" t="s">
        <v>16</v>
      </c>
      <c r="AS4" s="62" t="s">
        <v>16</v>
      </c>
      <c r="AT4" s="62" t="s">
        <v>16</v>
      </c>
      <c r="AU4" s="62" t="s">
        <v>16</v>
      </c>
      <c r="AV4" s="62" t="s">
        <v>16</v>
      </c>
      <c r="AW4" s="62" t="s">
        <v>16</v>
      </c>
      <c r="AX4" s="62" t="s">
        <v>16</v>
      </c>
      <c r="AY4" s="62" t="s">
        <v>16</v>
      </c>
      <c r="AZ4" s="62" t="s">
        <v>16</v>
      </c>
      <c r="BA4" s="62" t="s">
        <v>16</v>
      </c>
      <c r="BB4" s="62" t="s">
        <v>16</v>
      </c>
      <c r="BC4" s="62" t="s">
        <v>16</v>
      </c>
      <c r="BD4" s="62" t="s">
        <v>16</v>
      </c>
      <c r="BE4" s="62" t="s">
        <v>16</v>
      </c>
      <c r="BF4" s="62" t="s">
        <v>16</v>
      </c>
      <c r="BG4" s="62" t="s">
        <v>16</v>
      </c>
      <c r="BH4" s="62" t="s">
        <v>16</v>
      </c>
      <c r="BI4" s="62" t="s">
        <v>16</v>
      </c>
      <c r="BJ4" s="62" t="s">
        <v>16</v>
      </c>
      <c r="BK4" s="62" t="s">
        <v>16</v>
      </c>
      <c r="BL4" s="62" t="s">
        <v>16</v>
      </c>
      <c r="BM4" s="62" t="s">
        <v>16</v>
      </c>
      <c r="BN4" s="62" t="s">
        <v>16</v>
      </c>
      <c r="BO4" s="62" t="s">
        <v>16</v>
      </c>
      <c r="BP4" s="62" t="s">
        <v>16</v>
      </c>
      <c r="BQ4" s="62" t="s">
        <v>16</v>
      </c>
      <c r="BR4" s="62" t="s">
        <v>16</v>
      </c>
      <c r="BS4" s="62" t="s">
        <v>16</v>
      </c>
      <c r="BT4" s="62" t="s">
        <v>16</v>
      </c>
      <c r="BU4" s="62" t="s">
        <v>16</v>
      </c>
      <c r="BV4" s="62" t="s">
        <v>16</v>
      </c>
      <c r="BW4" s="62" t="s">
        <v>16</v>
      </c>
      <c r="BX4" s="62" t="s">
        <v>16</v>
      </c>
      <c r="BY4" s="62" t="s">
        <v>16</v>
      </c>
      <c r="BZ4" s="62" t="s">
        <v>16</v>
      </c>
      <c r="CA4" s="62" t="s">
        <v>16</v>
      </c>
      <c r="CB4" s="62" t="s">
        <v>16</v>
      </c>
      <c r="CC4" s="62" t="s">
        <v>16</v>
      </c>
      <c r="CD4" s="62" t="s">
        <v>16</v>
      </c>
    </row>
    <row r="5" spans="1:82" x14ac:dyDescent="0.25">
      <c r="A5" s="43">
        <v>1</v>
      </c>
      <c r="B5" s="74">
        <f>IFERROR(INDEX('TENDERS&amp;CONTRACTS'!$B$5:$AD$7,MATCH(LOGISTICS!$C5,'TENDERS&amp;CONTRACTS'!$C$5:$C$7,0),MATCH(LOGISTICS!Z$4,'TENDERS&amp;CONTRACTS'!$B$4:$AD$4,0)),"")</f>
        <v>41651</v>
      </c>
      <c r="C5" s="75" t="str">
        <f t="array" ref="C5">IFERROR(INDEX('TENDERS&amp;CONTRACTS'!$C$5:$C$7,SMALL(IF(ISNUMBER('TENDERS&amp;CONTRACTS'!$Z$5:$Z$7),ROW('TENDERS&amp;CONTRACTS'!$C$5:$C$7)-4),ROW(A1))),"")</f>
        <v>14-001</v>
      </c>
      <c r="D5" s="75">
        <f>IFERROR(INDEX('TENDERS&amp;CONTRACTS'!$B$5:$AD$7,MATCH(LOGISTICS!$C5,'TENDERS&amp;CONTRACTS'!$C$5:$C$7,0),MATCH(LOGISTICS!D$4,'TENDERS&amp;CONTRACTS'!$B$4:$AD$4,0)),"")</f>
        <v>60</v>
      </c>
      <c r="E5" s="75" t="str">
        <f>IFERROR(INDEX('TENDERS&amp;CONTRACTS'!$B$5:$AD$7,MATCH(LOGISTICS!$C5,'TENDERS&amp;CONTRACTS'!$C$5:$C$7,0),MATCH(LOGISTICS!E$4,'TENDERS&amp;CONTRACTS'!$B$4:$AD$4,0)),"")</f>
        <v>ABCDEF</v>
      </c>
      <c r="F5" s="76" t="str">
        <f>IFERROR(INDEX('TENDERS&amp;CONTRACTS'!$B$5:$AD$7,MATCH(LOGISTICS!$C5,'TENDERS&amp;CONTRACTS'!$C$5:$C$7,0),MATCH(LOGISTICS!F$4,'TENDERS&amp;CONTRACTS'!$B$4:$AD$4,0)),"")</f>
        <v>FEDCBA</v>
      </c>
      <c r="G5" s="76" t="str">
        <f>IFERROR(INDEX('TENDERS&amp;CONTRACTS'!$B$5:$AD$7,MATCH(LOGISTICS!$C5,'TENDERS&amp;CONTRACTS'!$C$5:$C$7,0),MATCH(LOGISTICS!G$4,'TENDERS&amp;CONTRACTS'!$B$4:$AD$4,0)),"")</f>
        <v>AAA</v>
      </c>
      <c r="H5" s="76" t="str">
        <f>IFERROR(INDEX('TENDERS&amp;CONTRACTS'!$B$5:$AD$7,MATCH(LOGISTICS!$C5,'TENDERS&amp;CONTRACTS'!$C$5:$C$7,0),MATCH(LOGISTICS!H$4,'TENDERS&amp;CONTRACTS'!$B$4:$AD$4,0)),"")</f>
        <v>CCC</v>
      </c>
      <c r="I5" s="76" t="str">
        <f>IFERROR(INDEX('TENDERS&amp;CONTRACTS'!$B$5:$AD$7,MATCH(LOGISTICS!$C5,'TENDERS&amp;CONTRACTS'!$C$5:$C$7,0),MATCH(LOGISTICS!I$4,'TENDERS&amp;CONTRACTS'!$B$4:$AD$4,0)),"")</f>
        <v>DDD</v>
      </c>
      <c r="J5" s="87">
        <f>IFERROR(INDEX('TENDERS&amp;CONTRACTS'!$B$5:$AD$7,MATCH(LOGISTICS!$C5,'TENDERS&amp;CONTRACTS'!$C$5:$C$7,0),MATCH(LOGISTICS!J$4,'TENDERS&amp;CONTRACTS'!$B$4:$AD$4,0)),"")</f>
        <v>30</v>
      </c>
      <c r="K5" s="43" t="s">
        <v>59</v>
      </c>
      <c r="L5" s="43" t="s">
        <v>50</v>
      </c>
      <c r="M5" s="43" t="s">
        <v>51</v>
      </c>
      <c r="N5" s="43" t="s">
        <v>52</v>
      </c>
      <c r="O5" s="75"/>
      <c r="P5" s="79">
        <v>41755</v>
      </c>
      <c r="Q5" s="76" t="str">
        <f>IFERROR(INDEX('TENDERS&amp;CONTRACTS'!$B$5:$AD$7,MATCH(LOGISTICS!$C5,'TENDERS&amp;CONTRACTS'!$C$5:$C$7,0),MATCH(LOGISTICS!Q$4,'TENDERS&amp;CONTRACTS'!$B$4:$AD$4,0)),"")</f>
        <v>Ocean</v>
      </c>
      <c r="R5" s="74">
        <f>B5+D5</f>
        <v>41711</v>
      </c>
      <c r="S5" s="74">
        <f>(IF(Q5="ocean",45,(IF(Q5="air",10,(IF(Q5="road",15,"no data"))))))+R5</f>
        <v>41756</v>
      </c>
      <c r="T5" s="79">
        <v>41711</v>
      </c>
      <c r="U5" s="79">
        <v>41756</v>
      </c>
      <c r="V5" s="79">
        <v>41756</v>
      </c>
      <c r="W5" s="79">
        <v>41756</v>
      </c>
      <c r="X5" s="74"/>
      <c r="Y5" s="74"/>
      <c r="Z5" s="74"/>
      <c r="AA5" s="76">
        <f>W5-B5</f>
        <v>105</v>
      </c>
      <c r="AB5" s="98">
        <f>P5-W5</f>
        <v>-1</v>
      </c>
      <c r="AC5" s="101">
        <f>(T5-R5)+(U5-S5)+(V5-U5)+(W5-V5)</f>
        <v>0</v>
      </c>
      <c r="AD5" s="40"/>
      <c r="AE5" s="63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</row>
    <row r="6" spans="1:82" x14ac:dyDescent="0.25">
      <c r="A6" s="43">
        <v>2</v>
      </c>
      <c r="B6" s="74">
        <f>IFERROR(INDEX('TENDERS&amp;CONTRACTS'!$B$5:$AD$7,MATCH(LOGISTICS!$C6,'TENDERS&amp;CONTRACTS'!$C$5:$C$7,0),MATCH(LOGISTICS!Z$4,'TENDERS&amp;CONTRACTS'!$B$4:$AD$4,0)),"")</f>
        <v>41651</v>
      </c>
      <c r="C6" s="75" t="str">
        <f t="array" ref="C6">IFERROR(INDEX('TENDERS&amp;CONTRACTS'!$C$5:$C$7,SMALL(IF(ISNUMBER('TENDERS&amp;CONTRACTS'!$Z$5:$Z$7),ROW('TENDERS&amp;CONTRACTS'!$C$5:$C$7)-4),ROW(A2))),"")</f>
        <v>14-002</v>
      </c>
      <c r="D6" s="75">
        <f>IFERROR(INDEX('TENDERS&amp;CONTRACTS'!$B$5:$AD$7,MATCH(LOGISTICS!$C6,'TENDERS&amp;CONTRACTS'!$C$5:$C$7,0),MATCH(LOGISTICS!D$4,'TENDERS&amp;CONTRACTS'!$B$4:$AD$4,0)),"")</f>
        <v>60</v>
      </c>
      <c r="E6" s="75" t="str">
        <f>IFERROR(INDEX('TENDERS&amp;CONTRACTS'!$B$5:$AD$7,MATCH(LOGISTICS!$C6,'TENDERS&amp;CONTRACTS'!$C$5:$C$7,0),MATCH(LOGISTICS!E$4,'TENDERS&amp;CONTRACTS'!$B$4:$AD$4,0)),"")</f>
        <v>ABCDEF</v>
      </c>
      <c r="F6" s="76" t="str">
        <f>IFERROR(INDEX('TENDERS&amp;CONTRACTS'!$B$5:$AD$7,MATCH(LOGISTICS!$C6,'TENDERS&amp;CONTRACTS'!$C$5:$C$7,0),MATCH(LOGISTICS!F$4,'TENDERS&amp;CONTRACTS'!$B$4:$AD$4,0)),"")</f>
        <v>FEDCBA</v>
      </c>
      <c r="G6" s="76" t="str">
        <f>IFERROR(INDEX('TENDERS&amp;CONTRACTS'!$B$5:$AD$7,MATCH(LOGISTICS!$C6,'TENDERS&amp;CONTRACTS'!$C$5:$C$7,0),MATCH(LOGISTICS!G$4,'TENDERS&amp;CONTRACTS'!$B$4:$AD$4,0)),"")</f>
        <v>AAA</v>
      </c>
      <c r="H6" s="76" t="str">
        <f>IFERROR(INDEX('TENDERS&amp;CONTRACTS'!$B$5:$AD$7,MATCH(LOGISTICS!$C6,'TENDERS&amp;CONTRACTS'!$C$5:$C$7,0),MATCH(LOGISTICS!H$4,'TENDERS&amp;CONTRACTS'!$B$4:$AD$4,0)),"")</f>
        <v>CCC</v>
      </c>
      <c r="I6" s="76" t="str">
        <f>IFERROR(INDEX('TENDERS&amp;CONTRACTS'!$B$5:$AD$7,MATCH(LOGISTICS!$C6,'TENDERS&amp;CONTRACTS'!$C$5:$C$7,0),MATCH(LOGISTICS!I$4,'TENDERS&amp;CONTRACTS'!$B$4:$AD$4,0)),"")</f>
        <v>DDD</v>
      </c>
      <c r="J6" s="87">
        <f>IFERROR(INDEX('TENDERS&amp;CONTRACTS'!$B$5:$AD$7,MATCH(LOGISTICS!$C6,'TENDERS&amp;CONTRACTS'!$C$5:$C$7,0),MATCH(LOGISTICS!J$4,'TENDERS&amp;CONTRACTS'!$B$4:$AD$4,0)),"")</f>
        <v>30</v>
      </c>
      <c r="K6" s="43" t="s">
        <v>59</v>
      </c>
      <c r="L6" s="43" t="s">
        <v>50</v>
      </c>
      <c r="M6" s="43" t="s">
        <v>51</v>
      </c>
      <c r="N6" s="43" t="s">
        <v>52</v>
      </c>
      <c r="O6" s="75"/>
      <c r="P6" s="79">
        <v>41720</v>
      </c>
      <c r="Q6" s="76" t="str">
        <f>IFERROR(INDEX('TENDERS&amp;CONTRACTS'!$B$5:$AD$7,MATCH(LOGISTICS!$C6,'TENDERS&amp;CONTRACTS'!$C$5:$C$7,0),MATCH(LOGISTICS!Q$4,'TENDERS&amp;CONTRACTS'!$B$4:$AD$4,0)),"")</f>
        <v>Air</v>
      </c>
      <c r="R6" s="74">
        <f t="shared" ref="R6:R7" si="0">B6+D6</f>
        <v>41711</v>
      </c>
      <c r="S6" s="74">
        <f>(IF(Q6="ocean",45,(IF(Q6="air",10,(IF(Q6="road",15,"no data"))))))+R6</f>
        <v>41721</v>
      </c>
      <c r="T6" s="79">
        <v>41711</v>
      </c>
      <c r="U6" s="79">
        <v>41721</v>
      </c>
      <c r="V6" s="79">
        <v>41721</v>
      </c>
      <c r="W6" s="79">
        <v>41721</v>
      </c>
      <c r="X6" s="74"/>
      <c r="Y6" s="74"/>
      <c r="Z6" s="74"/>
      <c r="AA6" s="76">
        <f t="shared" ref="AA6:AA7" si="1">W6-B6</f>
        <v>70</v>
      </c>
      <c r="AB6" s="98">
        <f t="shared" ref="AB6:AB7" si="2">P6-W6</f>
        <v>-1</v>
      </c>
      <c r="AC6" s="101">
        <f t="shared" ref="AC6:AC7" si="3">(T6-R6)+(U6-S6)+(V6-U6)+(W6-V6)</f>
        <v>0</v>
      </c>
      <c r="AD6" s="40"/>
      <c r="AE6" s="40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</row>
    <row r="7" spans="1:82" x14ac:dyDescent="0.25">
      <c r="A7" s="43">
        <v>3</v>
      </c>
      <c r="B7" s="74">
        <f>IFERROR(INDEX('TENDERS&amp;CONTRACTS'!$B$5:$AD$7,MATCH(LOGISTICS!$C7,'TENDERS&amp;CONTRACTS'!$C$5:$C$7,0),MATCH(LOGISTICS!Z$4,'TENDERS&amp;CONTRACTS'!$B$4:$AD$4,0)),"")</f>
        <v>41651</v>
      </c>
      <c r="C7" s="75" t="str">
        <f t="array" ref="C7">IFERROR(INDEX('TENDERS&amp;CONTRACTS'!$C$5:$C$7,SMALL(IF(ISNUMBER('TENDERS&amp;CONTRACTS'!$Z$5:$Z$7),ROW('TENDERS&amp;CONTRACTS'!$C$5:$C$7)-4),ROW(A3))),"")</f>
        <v>14-003</v>
      </c>
      <c r="D7" s="75">
        <f>IFERROR(INDEX('TENDERS&amp;CONTRACTS'!$B$5:$AD$7,MATCH(LOGISTICS!$C7,'TENDERS&amp;CONTRACTS'!$C$5:$C$7,0),MATCH(LOGISTICS!D$4,'TENDERS&amp;CONTRACTS'!$B$4:$AD$4,0)),"")</f>
        <v>60</v>
      </c>
      <c r="E7" s="75" t="str">
        <f>IFERROR(INDEX('TENDERS&amp;CONTRACTS'!$B$5:$AD$7,MATCH(LOGISTICS!$C7,'TENDERS&amp;CONTRACTS'!$C$5:$C$7,0),MATCH(LOGISTICS!E$4,'TENDERS&amp;CONTRACTS'!$B$4:$AD$4,0)),"")</f>
        <v>ABCDEF</v>
      </c>
      <c r="F7" s="76" t="str">
        <f>IFERROR(INDEX('TENDERS&amp;CONTRACTS'!$B$5:$AD$7,MATCH(LOGISTICS!$C7,'TENDERS&amp;CONTRACTS'!$C$5:$C$7,0),MATCH(LOGISTICS!F$4,'TENDERS&amp;CONTRACTS'!$B$4:$AD$4,0)),"")</f>
        <v>FEDCBA</v>
      </c>
      <c r="G7" s="76" t="str">
        <f>IFERROR(INDEX('TENDERS&amp;CONTRACTS'!$B$5:$AD$7,MATCH(LOGISTICS!$C7,'TENDERS&amp;CONTRACTS'!$C$5:$C$7,0),MATCH(LOGISTICS!G$4,'TENDERS&amp;CONTRACTS'!$B$4:$AD$4,0)),"")</f>
        <v>AAA</v>
      </c>
      <c r="H7" s="76" t="str">
        <f>IFERROR(INDEX('TENDERS&amp;CONTRACTS'!$B$5:$AD$7,MATCH(LOGISTICS!$C7,'TENDERS&amp;CONTRACTS'!$C$5:$C$7,0),MATCH(LOGISTICS!H$4,'TENDERS&amp;CONTRACTS'!$B$4:$AD$4,0)),"")</f>
        <v>CCC</v>
      </c>
      <c r="I7" s="76" t="str">
        <f>IFERROR(INDEX('TENDERS&amp;CONTRACTS'!$B$5:$AD$7,MATCH(LOGISTICS!$C7,'TENDERS&amp;CONTRACTS'!$C$5:$C$7,0),MATCH(LOGISTICS!I$4,'TENDERS&amp;CONTRACTS'!$B$4:$AD$4,0)),"")</f>
        <v>DDD</v>
      </c>
      <c r="J7" s="87">
        <f>IFERROR(INDEX('TENDERS&amp;CONTRACTS'!$B$5:$AD$7,MATCH(LOGISTICS!$C7,'TENDERS&amp;CONTRACTS'!$C$5:$C$7,0),MATCH(LOGISTICS!J$4,'TENDERS&amp;CONTRACTS'!$B$4:$AD$4,0)),"")</f>
        <v>30</v>
      </c>
      <c r="K7" s="43" t="s">
        <v>59</v>
      </c>
      <c r="L7" s="43" t="s">
        <v>50</v>
      </c>
      <c r="M7" s="43" t="s">
        <v>51</v>
      </c>
      <c r="N7" s="43" t="s">
        <v>52</v>
      </c>
      <c r="O7" s="75"/>
      <c r="P7" s="79">
        <v>41725</v>
      </c>
      <c r="Q7" s="76" t="str">
        <f>IFERROR(INDEX('TENDERS&amp;CONTRACTS'!$B$5:$AD$7,MATCH(LOGISTICS!$C7,'TENDERS&amp;CONTRACTS'!$C$5:$C$7,0),MATCH(LOGISTICS!Q$4,'TENDERS&amp;CONTRACTS'!$B$4:$AD$4,0)),"")</f>
        <v>Road</v>
      </c>
      <c r="R7" s="74">
        <f t="shared" si="0"/>
        <v>41711</v>
      </c>
      <c r="S7" s="74">
        <f t="shared" ref="S7" si="4">(IF(Q7="ocean",45,(IF(Q7="air",10,(IF(Q7="road",15,"no data"))))))+R7</f>
        <v>41726</v>
      </c>
      <c r="T7" s="79">
        <v>41711</v>
      </c>
      <c r="U7" s="79">
        <v>41726</v>
      </c>
      <c r="V7" s="79">
        <v>41726</v>
      </c>
      <c r="W7" s="79">
        <v>41726</v>
      </c>
      <c r="X7" s="74"/>
      <c r="Y7" s="74"/>
      <c r="Z7" s="74"/>
      <c r="AA7" s="76">
        <f t="shared" si="1"/>
        <v>75</v>
      </c>
      <c r="AB7" s="98">
        <f t="shared" si="2"/>
        <v>-1</v>
      </c>
      <c r="AC7" s="101">
        <f t="shared" si="3"/>
        <v>0</v>
      </c>
      <c r="AD7" s="40"/>
      <c r="AE7" s="63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</row>
  </sheetData>
  <sheetProtection formatCells="0" formatColumns="0" formatRows="0" selectLockedCells="1" sort="0" autoFilter="0"/>
  <autoFilter ref="A4:AC4"/>
  <mergeCells count="2">
    <mergeCell ref="A2:O2"/>
    <mergeCell ref="A3:O3"/>
  </mergeCells>
  <pageMargins left="0.38541666666666669" right="0.187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D7"/>
  <sheetViews>
    <sheetView zoomScaleNormal="100" workbookViewId="0">
      <pane ySplit="2" topLeftCell="A3" activePane="bottomLeft" state="frozen"/>
      <selection pane="bottomLeft" activeCell="F16" sqref="F16"/>
    </sheetView>
  </sheetViews>
  <sheetFormatPr defaultRowHeight="15" x14ac:dyDescent="0.25"/>
  <cols>
    <col min="1" max="1" width="3.85546875" style="1" customWidth="1"/>
    <col min="2" max="2" width="10.5703125" style="13" hidden="1" customWidth="1"/>
    <col min="3" max="3" width="15.5703125" style="1" hidden="1" customWidth="1"/>
    <col min="4" max="4" width="8.5703125" style="1" hidden="1" customWidth="1"/>
    <col min="5" max="5" width="22.42578125" style="1" customWidth="1"/>
    <col min="6" max="6" width="34.42578125" style="26" customWidth="1"/>
    <col min="7" max="7" width="19.42578125" style="2" hidden="1" customWidth="1"/>
    <col min="8" max="8" width="17.5703125" style="2" customWidth="1"/>
    <col min="9" max="9" width="16.42578125" style="2" customWidth="1"/>
    <col min="10" max="10" width="11.5703125" style="2" hidden="1" customWidth="1"/>
    <col min="11" max="11" width="15.140625" style="2" hidden="1" customWidth="1"/>
    <col min="12" max="12" width="17.28515625" style="2" hidden="1" customWidth="1"/>
    <col min="13" max="13" width="12" style="2" customWidth="1"/>
    <col min="14" max="14" width="14.5703125" style="2" customWidth="1"/>
    <col min="15" max="15" width="15" style="2" hidden="1" customWidth="1"/>
    <col min="16" max="16" width="11.42578125" style="5" customWidth="1"/>
    <col min="17" max="18" width="11.42578125" style="5" hidden="1" customWidth="1"/>
    <col min="19" max="19" width="12.28515625" style="5" hidden="1" customWidth="1"/>
    <col min="20" max="20" width="11.42578125" style="5" customWidth="1"/>
    <col min="21" max="21" width="12.42578125" style="5" customWidth="1"/>
    <col min="22" max="22" width="11.42578125" style="5" hidden="1" customWidth="1"/>
    <col min="23" max="23" width="11.42578125" style="5" customWidth="1"/>
    <col min="24" max="26" width="11.42578125" style="5" hidden="1" customWidth="1"/>
    <col min="27" max="27" width="7.42578125" style="32" customWidth="1"/>
    <col min="28" max="28" width="9.7109375" style="5" customWidth="1"/>
    <col min="29" max="29" width="11.42578125" style="5" hidden="1" customWidth="1"/>
    <col min="30" max="30" width="28.7109375" style="2" customWidth="1"/>
    <col min="31" max="31" width="28.7109375" style="1" customWidth="1"/>
    <col min="32" max="82" width="28.7109375" customWidth="1"/>
  </cols>
  <sheetData>
    <row r="2" spans="1:82" ht="15" customHeight="1" x14ac:dyDescent="0.3">
      <c r="A2" s="116" t="s">
        <v>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28"/>
      <c r="AB2" s="4"/>
      <c r="AC2" s="4"/>
      <c r="AD2" s="33">
        <v>1</v>
      </c>
      <c r="AE2" s="33">
        <v>2</v>
      </c>
      <c r="AF2" s="33">
        <v>3</v>
      </c>
      <c r="AG2" s="33">
        <v>4</v>
      </c>
      <c r="AH2" s="33">
        <v>5</v>
      </c>
      <c r="AI2" s="33">
        <v>6</v>
      </c>
      <c r="AJ2" s="33">
        <v>7</v>
      </c>
      <c r="AK2" s="33">
        <v>8</v>
      </c>
      <c r="AL2" s="33">
        <v>9</v>
      </c>
      <c r="AM2" s="33">
        <v>10</v>
      </c>
      <c r="AN2" s="33">
        <v>11</v>
      </c>
      <c r="AO2" s="33">
        <v>12</v>
      </c>
      <c r="AP2" s="33">
        <v>13</v>
      </c>
      <c r="AQ2" s="33">
        <v>14</v>
      </c>
      <c r="AR2" s="33">
        <v>15</v>
      </c>
      <c r="AS2" s="33">
        <v>16</v>
      </c>
      <c r="AT2" s="33">
        <v>17</v>
      </c>
      <c r="AU2" s="33">
        <v>18</v>
      </c>
      <c r="AV2" s="33">
        <v>19</v>
      </c>
      <c r="AW2" s="33">
        <v>20</v>
      </c>
      <c r="AX2" s="33">
        <v>21</v>
      </c>
      <c r="AY2" s="33">
        <v>22</v>
      </c>
      <c r="AZ2" s="33">
        <v>23</v>
      </c>
      <c r="BA2" s="33">
        <v>24</v>
      </c>
      <c r="BB2" s="33">
        <v>25</v>
      </c>
      <c r="BC2" s="33">
        <v>26</v>
      </c>
      <c r="BD2" s="33">
        <v>27</v>
      </c>
      <c r="BE2" s="33">
        <v>28</v>
      </c>
      <c r="BF2" s="33">
        <v>29</v>
      </c>
      <c r="BG2" s="33">
        <v>30</v>
      </c>
      <c r="BH2" s="33">
        <v>31</v>
      </c>
      <c r="BI2" s="33">
        <v>32</v>
      </c>
      <c r="BJ2" s="33">
        <v>33</v>
      </c>
      <c r="BK2" s="33">
        <v>34</v>
      </c>
      <c r="BL2" s="33">
        <v>35</v>
      </c>
      <c r="BM2" s="33">
        <v>36</v>
      </c>
      <c r="BN2" s="33">
        <v>37</v>
      </c>
      <c r="BO2" s="33">
        <v>38</v>
      </c>
      <c r="BP2" s="33">
        <v>39</v>
      </c>
      <c r="BQ2" s="33">
        <v>40</v>
      </c>
      <c r="BR2" s="33">
        <v>41</v>
      </c>
      <c r="BS2" s="33">
        <v>42</v>
      </c>
      <c r="BT2" s="33">
        <v>43</v>
      </c>
      <c r="BU2" s="33">
        <v>44</v>
      </c>
      <c r="BV2" s="33">
        <v>45</v>
      </c>
      <c r="BW2" s="33">
        <v>46</v>
      </c>
      <c r="BX2" s="33">
        <v>47</v>
      </c>
      <c r="BY2" s="33">
        <v>48</v>
      </c>
      <c r="BZ2" s="33">
        <v>49</v>
      </c>
      <c r="CA2" s="33">
        <v>50</v>
      </c>
      <c r="CB2" s="33">
        <v>51</v>
      </c>
      <c r="CC2" s="33">
        <v>52</v>
      </c>
      <c r="CD2" s="33">
        <v>53</v>
      </c>
    </row>
    <row r="3" spans="1:82" s="7" customFormat="1" ht="15.75" x14ac:dyDescent="0.25">
      <c r="A3" s="118" t="s">
        <v>55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24"/>
      <c r="Q3" s="14"/>
      <c r="R3" s="14"/>
      <c r="S3" s="14"/>
      <c r="T3" s="24"/>
      <c r="U3" s="24"/>
      <c r="V3" s="14"/>
      <c r="W3" s="24"/>
      <c r="X3" s="24"/>
      <c r="Y3" s="24"/>
      <c r="Z3" s="24"/>
      <c r="AA3" s="29"/>
      <c r="AB3" s="14"/>
      <c r="AC3" s="14"/>
      <c r="AD3" s="27"/>
      <c r="AE3" s="22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</row>
    <row r="4" spans="1:82" s="16" customFormat="1" ht="63.75" x14ac:dyDescent="0.25">
      <c r="A4" s="10" t="s">
        <v>0</v>
      </c>
      <c r="B4" s="9" t="s">
        <v>19</v>
      </c>
      <c r="C4" s="15" t="s">
        <v>3</v>
      </c>
      <c r="D4" s="15" t="s">
        <v>6</v>
      </c>
      <c r="E4" s="15" t="s">
        <v>4</v>
      </c>
      <c r="F4" s="25" t="s">
        <v>1</v>
      </c>
      <c r="G4" s="15" t="s">
        <v>7</v>
      </c>
      <c r="H4" s="15" t="s">
        <v>5</v>
      </c>
      <c r="I4" s="15" t="s">
        <v>37</v>
      </c>
      <c r="J4" s="15" t="s">
        <v>32</v>
      </c>
      <c r="K4" s="15" t="s">
        <v>12</v>
      </c>
      <c r="L4" s="15" t="s">
        <v>11</v>
      </c>
      <c r="M4" s="15" t="s">
        <v>10</v>
      </c>
      <c r="N4" s="15" t="s">
        <v>14</v>
      </c>
      <c r="O4" s="15" t="s">
        <v>8</v>
      </c>
      <c r="P4" s="9" t="s">
        <v>9</v>
      </c>
      <c r="Q4" s="9" t="s">
        <v>22</v>
      </c>
      <c r="R4" s="9" t="s">
        <v>28</v>
      </c>
      <c r="S4" s="9" t="s">
        <v>29</v>
      </c>
      <c r="T4" s="12" t="s">
        <v>30</v>
      </c>
      <c r="U4" s="12" t="s">
        <v>31</v>
      </c>
      <c r="V4" s="9" t="s">
        <v>15</v>
      </c>
      <c r="W4" s="12" t="s">
        <v>21</v>
      </c>
      <c r="X4" s="9" t="s">
        <v>23</v>
      </c>
      <c r="Y4" s="9" t="s">
        <v>24</v>
      </c>
      <c r="Z4" s="9" t="s">
        <v>27</v>
      </c>
      <c r="AA4" s="30" t="s">
        <v>20</v>
      </c>
      <c r="AB4" s="3" t="s">
        <v>36</v>
      </c>
      <c r="AC4" s="9" t="s">
        <v>25</v>
      </c>
      <c r="AD4" s="11" t="s">
        <v>16</v>
      </c>
      <c r="AE4" s="11" t="s">
        <v>16</v>
      </c>
      <c r="AF4" s="11" t="s">
        <v>16</v>
      </c>
      <c r="AG4" s="11" t="s">
        <v>16</v>
      </c>
      <c r="AH4" s="11" t="s">
        <v>16</v>
      </c>
      <c r="AI4" s="11" t="s">
        <v>16</v>
      </c>
      <c r="AJ4" s="11" t="s">
        <v>16</v>
      </c>
      <c r="AK4" s="11" t="s">
        <v>16</v>
      </c>
      <c r="AL4" s="11" t="s">
        <v>16</v>
      </c>
      <c r="AM4" s="11" t="s">
        <v>16</v>
      </c>
      <c r="AN4" s="11" t="s">
        <v>16</v>
      </c>
      <c r="AO4" s="11" t="s">
        <v>16</v>
      </c>
      <c r="AP4" s="11" t="s">
        <v>16</v>
      </c>
      <c r="AQ4" s="11" t="s">
        <v>16</v>
      </c>
      <c r="AR4" s="11" t="s">
        <v>16</v>
      </c>
      <c r="AS4" s="11" t="s">
        <v>16</v>
      </c>
      <c r="AT4" s="11" t="s">
        <v>16</v>
      </c>
      <c r="AU4" s="11" t="s">
        <v>16</v>
      </c>
      <c r="AV4" s="11" t="s">
        <v>16</v>
      </c>
      <c r="AW4" s="11" t="s">
        <v>16</v>
      </c>
      <c r="AX4" s="11" t="s">
        <v>16</v>
      </c>
      <c r="AY4" s="11" t="s">
        <v>16</v>
      </c>
      <c r="AZ4" s="11" t="s">
        <v>16</v>
      </c>
      <c r="BA4" s="11" t="s">
        <v>16</v>
      </c>
      <c r="BB4" s="11" t="s">
        <v>16</v>
      </c>
      <c r="BC4" s="11" t="s">
        <v>16</v>
      </c>
      <c r="BD4" s="11" t="s">
        <v>16</v>
      </c>
      <c r="BE4" s="11" t="s">
        <v>16</v>
      </c>
      <c r="BF4" s="11" t="s">
        <v>16</v>
      </c>
      <c r="BG4" s="11" t="s">
        <v>16</v>
      </c>
      <c r="BH4" s="11" t="s">
        <v>16</v>
      </c>
      <c r="BI4" s="11" t="s">
        <v>16</v>
      </c>
      <c r="BJ4" s="11" t="s">
        <v>16</v>
      </c>
      <c r="BK4" s="11" t="s">
        <v>16</v>
      </c>
      <c r="BL4" s="11" t="s">
        <v>16</v>
      </c>
      <c r="BM4" s="11" t="s">
        <v>16</v>
      </c>
      <c r="BN4" s="11" t="s">
        <v>16</v>
      </c>
      <c r="BO4" s="11" t="s">
        <v>16</v>
      </c>
      <c r="BP4" s="11" t="s">
        <v>16</v>
      </c>
      <c r="BQ4" s="11" t="s">
        <v>16</v>
      </c>
      <c r="BR4" s="11" t="s">
        <v>16</v>
      </c>
      <c r="BS4" s="11" t="s">
        <v>16</v>
      </c>
      <c r="BT4" s="11" t="s">
        <v>16</v>
      </c>
      <c r="BU4" s="11" t="s">
        <v>16</v>
      </c>
      <c r="BV4" s="11" t="s">
        <v>16</v>
      </c>
      <c r="BW4" s="11" t="s">
        <v>16</v>
      </c>
      <c r="BX4" s="11" t="s">
        <v>16</v>
      </c>
      <c r="BY4" s="11" t="s">
        <v>16</v>
      </c>
      <c r="BZ4" s="11" t="s">
        <v>16</v>
      </c>
      <c r="CA4" s="11" t="s">
        <v>16</v>
      </c>
      <c r="CB4" s="11" t="s">
        <v>16</v>
      </c>
      <c r="CC4" s="11" t="s">
        <v>16</v>
      </c>
      <c r="CD4" s="11" t="s">
        <v>16</v>
      </c>
    </row>
    <row r="5" spans="1:82" x14ac:dyDescent="0.25">
      <c r="B5" s="23"/>
      <c r="E5" s="1" t="s">
        <v>60</v>
      </c>
      <c r="F5" s="1" t="s">
        <v>61</v>
      </c>
      <c r="G5" s="1"/>
      <c r="H5" s="1" t="s">
        <v>42</v>
      </c>
      <c r="I5" s="1" t="s">
        <v>43</v>
      </c>
      <c r="J5" s="1"/>
      <c r="K5" s="1"/>
      <c r="L5" s="1"/>
      <c r="M5" s="1" t="s">
        <v>44</v>
      </c>
      <c r="N5" s="1" t="s">
        <v>45</v>
      </c>
      <c r="O5" s="1"/>
      <c r="P5" s="23" t="s">
        <v>46</v>
      </c>
      <c r="Q5" s="1"/>
      <c r="R5" s="23"/>
      <c r="S5" s="23"/>
      <c r="T5" s="23">
        <v>41792</v>
      </c>
      <c r="U5" s="23">
        <v>41795</v>
      </c>
      <c r="V5" s="1"/>
      <c r="W5" s="23">
        <v>41796</v>
      </c>
      <c r="X5" s="23"/>
      <c r="Y5" s="23"/>
      <c r="Z5" s="23"/>
      <c r="AA5" s="31">
        <f>W5-T5</f>
        <v>4</v>
      </c>
      <c r="AB5" s="1">
        <f>U5-W5</f>
        <v>-1</v>
      </c>
      <c r="AC5" s="1"/>
      <c r="AD5" s="36"/>
      <c r="AE5" s="37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</row>
    <row r="6" spans="1:82" x14ac:dyDescent="0.25">
      <c r="B6" s="23"/>
      <c r="E6" s="1" t="s">
        <v>62</v>
      </c>
      <c r="F6" s="1" t="s">
        <v>63</v>
      </c>
      <c r="G6" s="1"/>
      <c r="H6" s="1" t="s">
        <v>66</v>
      </c>
      <c r="I6" s="1" t="s">
        <v>68</v>
      </c>
      <c r="J6" s="1"/>
      <c r="K6" s="1"/>
      <c r="L6" s="1"/>
      <c r="M6" s="1">
        <v>1356</v>
      </c>
      <c r="N6" s="1" t="s">
        <v>43</v>
      </c>
      <c r="O6" s="1"/>
      <c r="P6" s="23" t="s">
        <v>46</v>
      </c>
      <c r="Q6" s="1"/>
      <c r="R6" s="23"/>
      <c r="S6" s="23"/>
      <c r="T6" s="23">
        <v>41795</v>
      </c>
      <c r="U6" s="23">
        <v>41799</v>
      </c>
      <c r="V6" s="1"/>
      <c r="W6" s="23">
        <v>41799</v>
      </c>
      <c r="X6" s="23"/>
      <c r="Y6" s="23"/>
      <c r="Z6" s="23"/>
      <c r="AA6" s="31">
        <f t="shared" ref="AA6:AA7" si="0">W6-T6</f>
        <v>4</v>
      </c>
      <c r="AB6" s="1">
        <f t="shared" ref="AB6:AB7" si="1">U6-W6</f>
        <v>0</v>
      </c>
      <c r="AC6" s="1"/>
      <c r="AD6" s="38"/>
      <c r="AE6" s="38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</row>
    <row r="7" spans="1:82" x14ac:dyDescent="0.25">
      <c r="B7" s="23"/>
      <c r="E7" s="1" t="s">
        <v>64</v>
      </c>
      <c r="F7" s="1" t="s">
        <v>65</v>
      </c>
      <c r="G7" s="1"/>
      <c r="H7" s="1" t="s">
        <v>67</v>
      </c>
      <c r="I7" s="1" t="s">
        <v>69</v>
      </c>
      <c r="J7" s="1"/>
      <c r="K7" s="1"/>
      <c r="L7" s="1"/>
      <c r="M7" s="1" t="s">
        <v>44</v>
      </c>
      <c r="N7" s="1" t="s">
        <v>69</v>
      </c>
      <c r="O7" s="1"/>
      <c r="P7" s="23" t="s">
        <v>46</v>
      </c>
      <c r="Q7" s="1"/>
      <c r="R7" s="23"/>
      <c r="S7" s="23"/>
      <c r="T7" s="23">
        <v>41794</v>
      </c>
      <c r="U7" s="23">
        <v>41798</v>
      </c>
      <c r="V7" s="1"/>
      <c r="W7" s="23">
        <v>41801</v>
      </c>
      <c r="X7" s="23"/>
      <c r="Y7" s="23"/>
      <c r="Z7" s="23"/>
      <c r="AA7" s="31">
        <f t="shared" si="0"/>
        <v>7</v>
      </c>
      <c r="AB7" s="1">
        <f t="shared" si="1"/>
        <v>-3</v>
      </c>
      <c r="AC7" s="1"/>
      <c r="AD7" s="38"/>
      <c r="AE7" s="39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</row>
  </sheetData>
  <mergeCells count="2">
    <mergeCell ref="A2:O2"/>
    <mergeCell ref="A3:O3"/>
  </mergeCells>
  <pageMargins left="0.38541666666666669" right="0.187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D7"/>
  <sheetViews>
    <sheetView tabSelected="1" zoomScaleNormal="100" workbookViewId="0">
      <pane ySplit="2" topLeftCell="A3" activePane="bottomLeft" state="frozen"/>
      <selection pane="bottomLeft" activeCell="F22" sqref="F22"/>
    </sheetView>
  </sheetViews>
  <sheetFormatPr defaultRowHeight="15" x14ac:dyDescent="0.25"/>
  <cols>
    <col min="1" max="1" width="3.5703125" style="43" customWidth="1"/>
    <col min="2" max="2" width="10.5703125" style="104" customWidth="1"/>
    <col min="3" max="3" width="15.5703125" style="75" customWidth="1"/>
    <col min="4" max="4" width="8.5703125" style="75" hidden="1" customWidth="1"/>
    <col min="5" max="5" width="22.42578125" style="75" customWidth="1"/>
    <col min="6" max="6" width="37.85546875" style="105" customWidth="1"/>
    <col min="7" max="7" width="19.42578125" style="105" customWidth="1"/>
    <col min="8" max="9" width="17.5703125" style="105" customWidth="1"/>
    <col min="10" max="10" width="11.5703125" style="106" customWidth="1"/>
    <col min="11" max="11" width="15.140625" style="105" customWidth="1"/>
    <col min="12" max="12" width="17.28515625" style="105" customWidth="1"/>
    <col min="13" max="14" width="15.5703125" style="105" customWidth="1"/>
    <col min="15" max="15" width="15" style="47" customWidth="1"/>
    <col min="16" max="16" width="11.42578125" style="58" customWidth="1"/>
    <col min="17" max="17" width="11.42578125" style="87" customWidth="1"/>
    <col min="18" max="18" width="11.42578125" style="58" customWidth="1"/>
    <col min="19" max="19" width="12.28515625" style="58" customWidth="1"/>
    <col min="20" max="20" width="11.42578125" style="53" customWidth="1"/>
    <col min="21" max="21" width="12.42578125" style="53" customWidth="1"/>
    <col min="22" max="22" width="11.42578125" style="58" customWidth="1"/>
    <col min="23" max="23" width="11.42578125" style="53" customWidth="1"/>
    <col min="24" max="26" width="11.42578125" style="58" customWidth="1"/>
    <col min="27" max="27" width="11.42578125" style="94" customWidth="1"/>
    <col min="28" max="28" width="11.42578125" style="58" customWidth="1"/>
    <col min="29" max="29" width="11.42578125" style="5" hidden="1" customWidth="1"/>
    <col min="30" max="30" width="28.7109375" style="47" customWidth="1"/>
    <col min="31" max="31" width="28.7109375" style="43" customWidth="1"/>
    <col min="32" max="82" width="28.7109375" style="66" customWidth="1"/>
  </cols>
  <sheetData>
    <row r="2" spans="1:82" ht="15" customHeight="1" x14ac:dyDescent="0.3">
      <c r="A2" s="102" t="s">
        <v>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2"/>
      <c r="P2" s="54"/>
      <c r="Q2" s="84"/>
      <c r="R2" s="54"/>
      <c r="S2" s="54"/>
      <c r="T2" s="50"/>
      <c r="U2" s="50"/>
      <c r="V2" s="54"/>
      <c r="W2" s="50"/>
      <c r="X2" s="54"/>
      <c r="Y2" s="54"/>
      <c r="Z2" s="54"/>
      <c r="AA2" s="92"/>
      <c r="AB2" s="54"/>
      <c r="AC2" s="4"/>
      <c r="AD2" s="59">
        <v>1</v>
      </c>
      <c r="AE2" s="59">
        <v>2</v>
      </c>
      <c r="AF2" s="59">
        <v>3</v>
      </c>
      <c r="AG2" s="59">
        <v>4</v>
      </c>
      <c r="AH2" s="59">
        <v>5</v>
      </c>
      <c r="AI2" s="59">
        <v>6</v>
      </c>
      <c r="AJ2" s="59">
        <v>7</v>
      </c>
      <c r="AK2" s="59">
        <v>8</v>
      </c>
      <c r="AL2" s="59">
        <v>9</v>
      </c>
      <c r="AM2" s="59">
        <v>10</v>
      </c>
      <c r="AN2" s="59">
        <v>11</v>
      </c>
      <c r="AO2" s="59">
        <v>12</v>
      </c>
      <c r="AP2" s="59">
        <v>13</v>
      </c>
      <c r="AQ2" s="59">
        <v>14</v>
      </c>
      <c r="AR2" s="59">
        <v>15</v>
      </c>
      <c r="AS2" s="59">
        <v>16</v>
      </c>
      <c r="AT2" s="59">
        <v>17</v>
      </c>
      <c r="AU2" s="59">
        <v>18</v>
      </c>
      <c r="AV2" s="59">
        <v>19</v>
      </c>
      <c r="AW2" s="59">
        <v>20</v>
      </c>
      <c r="AX2" s="59">
        <v>21</v>
      </c>
      <c r="AY2" s="59">
        <v>22</v>
      </c>
      <c r="AZ2" s="59">
        <v>23</v>
      </c>
      <c r="BA2" s="59">
        <v>24</v>
      </c>
      <c r="BB2" s="59">
        <v>25</v>
      </c>
      <c r="BC2" s="59">
        <v>26</v>
      </c>
      <c r="BD2" s="59">
        <v>27</v>
      </c>
      <c r="BE2" s="59">
        <v>28</v>
      </c>
      <c r="BF2" s="59">
        <v>29</v>
      </c>
      <c r="BG2" s="59">
        <v>30</v>
      </c>
      <c r="BH2" s="59">
        <v>31</v>
      </c>
      <c r="BI2" s="59">
        <v>32</v>
      </c>
      <c r="BJ2" s="59">
        <v>33</v>
      </c>
      <c r="BK2" s="59">
        <v>34</v>
      </c>
      <c r="BL2" s="59">
        <v>35</v>
      </c>
      <c r="BM2" s="59">
        <v>36</v>
      </c>
      <c r="BN2" s="59">
        <v>37</v>
      </c>
      <c r="BO2" s="59">
        <v>38</v>
      </c>
      <c r="BP2" s="59">
        <v>39</v>
      </c>
      <c r="BQ2" s="59">
        <v>40</v>
      </c>
      <c r="BR2" s="59">
        <v>41</v>
      </c>
      <c r="BS2" s="59">
        <v>42</v>
      </c>
      <c r="BT2" s="59">
        <v>43</v>
      </c>
      <c r="BU2" s="59">
        <v>44</v>
      </c>
      <c r="BV2" s="59">
        <v>45</v>
      </c>
      <c r="BW2" s="59">
        <v>46</v>
      </c>
      <c r="BX2" s="59">
        <v>47</v>
      </c>
      <c r="BY2" s="59">
        <v>48</v>
      </c>
      <c r="BZ2" s="59">
        <v>49</v>
      </c>
      <c r="CA2" s="59">
        <v>50</v>
      </c>
      <c r="CB2" s="59">
        <v>51</v>
      </c>
      <c r="CC2" s="59">
        <v>52</v>
      </c>
      <c r="CD2" s="59">
        <v>53</v>
      </c>
    </row>
    <row r="3" spans="1:82" s="7" customFormat="1" ht="15.75" x14ac:dyDescent="0.25">
      <c r="A3" s="119" t="s">
        <v>56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1"/>
      <c r="AC3" s="14"/>
      <c r="AD3" s="51"/>
      <c r="AE3" s="60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</row>
    <row r="4" spans="1:82" s="16" customFormat="1" ht="63.75" x14ac:dyDescent="0.25">
      <c r="A4" s="67" t="s">
        <v>0</v>
      </c>
      <c r="B4" s="56" t="s">
        <v>19</v>
      </c>
      <c r="C4" s="72" t="s">
        <v>3</v>
      </c>
      <c r="D4" s="72" t="s">
        <v>6</v>
      </c>
      <c r="E4" s="72" t="s">
        <v>4</v>
      </c>
      <c r="F4" s="73" t="s">
        <v>1</v>
      </c>
      <c r="G4" s="73" t="s">
        <v>7</v>
      </c>
      <c r="H4" s="73" t="s">
        <v>5</v>
      </c>
      <c r="I4" s="73" t="s">
        <v>37</v>
      </c>
      <c r="J4" s="73" t="s">
        <v>32</v>
      </c>
      <c r="K4" s="73" t="s">
        <v>12</v>
      </c>
      <c r="L4" s="73" t="s">
        <v>11</v>
      </c>
      <c r="M4" s="73" t="s">
        <v>10</v>
      </c>
      <c r="N4" s="73" t="s">
        <v>14</v>
      </c>
      <c r="O4" s="62" t="s">
        <v>8</v>
      </c>
      <c r="P4" s="56" t="s">
        <v>9</v>
      </c>
      <c r="Q4" s="73" t="s">
        <v>22</v>
      </c>
      <c r="R4" s="56" t="s">
        <v>28</v>
      </c>
      <c r="S4" s="56" t="s">
        <v>29</v>
      </c>
      <c r="T4" s="52" t="s">
        <v>30</v>
      </c>
      <c r="U4" s="52" t="s">
        <v>31</v>
      </c>
      <c r="V4" s="56" t="s">
        <v>15</v>
      </c>
      <c r="W4" s="52" t="s">
        <v>21</v>
      </c>
      <c r="X4" s="56" t="s">
        <v>23</v>
      </c>
      <c r="Y4" s="56" t="s">
        <v>24</v>
      </c>
      <c r="Z4" s="56" t="s">
        <v>27</v>
      </c>
      <c r="AA4" s="93" t="s">
        <v>20</v>
      </c>
      <c r="AB4" s="57" t="s">
        <v>36</v>
      </c>
      <c r="AC4" s="9" t="s">
        <v>25</v>
      </c>
      <c r="AD4" s="62" t="s">
        <v>16</v>
      </c>
      <c r="AE4" s="62" t="s">
        <v>16</v>
      </c>
      <c r="AF4" s="62" t="s">
        <v>16</v>
      </c>
      <c r="AG4" s="62" t="s">
        <v>16</v>
      </c>
      <c r="AH4" s="62" t="s">
        <v>16</v>
      </c>
      <c r="AI4" s="62" t="s">
        <v>16</v>
      </c>
      <c r="AJ4" s="62" t="s">
        <v>16</v>
      </c>
      <c r="AK4" s="62" t="s">
        <v>16</v>
      </c>
      <c r="AL4" s="62" t="s">
        <v>16</v>
      </c>
      <c r="AM4" s="62" t="s">
        <v>16</v>
      </c>
      <c r="AN4" s="62" t="s">
        <v>16</v>
      </c>
      <c r="AO4" s="62" t="s">
        <v>16</v>
      </c>
      <c r="AP4" s="62" t="s">
        <v>16</v>
      </c>
      <c r="AQ4" s="62" t="s">
        <v>16</v>
      </c>
      <c r="AR4" s="62" t="s">
        <v>16</v>
      </c>
      <c r="AS4" s="62" t="s">
        <v>16</v>
      </c>
      <c r="AT4" s="62" t="s">
        <v>16</v>
      </c>
      <c r="AU4" s="62" t="s">
        <v>16</v>
      </c>
      <c r="AV4" s="62" t="s">
        <v>16</v>
      </c>
      <c r="AW4" s="62" t="s">
        <v>16</v>
      </c>
      <c r="AX4" s="62" t="s">
        <v>16</v>
      </c>
      <c r="AY4" s="62" t="s">
        <v>16</v>
      </c>
      <c r="AZ4" s="62" t="s">
        <v>16</v>
      </c>
      <c r="BA4" s="62" t="s">
        <v>16</v>
      </c>
      <c r="BB4" s="62" t="s">
        <v>16</v>
      </c>
      <c r="BC4" s="62" t="s">
        <v>16</v>
      </c>
      <c r="BD4" s="62" t="s">
        <v>16</v>
      </c>
      <c r="BE4" s="62" t="s">
        <v>16</v>
      </c>
      <c r="BF4" s="62" t="s">
        <v>16</v>
      </c>
      <c r="BG4" s="62" t="s">
        <v>16</v>
      </c>
      <c r="BH4" s="62" t="s">
        <v>16</v>
      </c>
      <c r="BI4" s="62" t="s">
        <v>16</v>
      </c>
      <c r="BJ4" s="62" t="s">
        <v>16</v>
      </c>
      <c r="BK4" s="62" t="s">
        <v>16</v>
      </c>
      <c r="BL4" s="62" t="s">
        <v>16</v>
      </c>
      <c r="BM4" s="62" t="s">
        <v>16</v>
      </c>
      <c r="BN4" s="62" t="s">
        <v>16</v>
      </c>
      <c r="BO4" s="62" t="s">
        <v>16</v>
      </c>
      <c r="BP4" s="62" t="s">
        <v>16</v>
      </c>
      <c r="BQ4" s="62" t="s">
        <v>16</v>
      </c>
      <c r="BR4" s="62" t="s">
        <v>16</v>
      </c>
      <c r="BS4" s="62" t="s">
        <v>16</v>
      </c>
      <c r="BT4" s="62" t="s">
        <v>16</v>
      </c>
      <c r="BU4" s="62" t="s">
        <v>16</v>
      </c>
      <c r="BV4" s="62" t="s">
        <v>16</v>
      </c>
      <c r="BW4" s="62" t="s">
        <v>16</v>
      </c>
      <c r="BX4" s="62" t="s">
        <v>16</v>
      </c>
      <c r="BY4" s="62" t="s">
        <v>16</v>
      </c>
      <c r="BZ4" s="62" t="s">
        <v>16</v>
      </c>
      <c r="CA4" s="62" t="s">
        <v>16</v>
      </c>
      <c r="CB4" s="62" t="s">
        <v>16</v>
      </c>
      <c r="CC4" s="62" t="s">
        <v>16</v>
      </c>
      <c r="CD4" s="62" t="s">
        <v>16</v>
      </c>
    </row>
    <row r="5" spans="1:82" x14ac:dyDescent="0.25">
      <c r="A5" s="43">
        <v>1</v>
      </c>
      <c r="B5" s="74">
        <f>IFERROR(INDEX(LOGISTICS!$B$5:$AD$7,MATCH(FINANCE!$C5,LOGISTICS!$C$5:$C$7,0),MATCH(FINANCE!W$4,LOGISTICS!$B$4:$AD$4,0)),"")</f>
        <v>41756</v>
      </c>
      <c r="C5" s="75" t="str">
        <f t="array" ref="C5">IFERROR(INDEX(LOGISTICS!$C$5:$C$7,SMALL(IF(ISNUMBER(LOGISTICS!$W$5:$W$7),ROW(LOGISTICS!$C$5:$C$7)-4),ROW(A1))),"")</f>
        <v>14-001</v>
      </c>
      <c r="D5" s="75">
        <f>IFERROR(INDEX(LOGISTICS!$B$5:$AD$7,MATCH(FINANCE!$C5,LOGISTICS!$C$5:$C$7,0),MATCH(FINANCE!D$4,LOGISTICS!$B$4:$AD$4,0)),"")</f>
        <v>60</v>
      </c>
      <c r="E5" s="75" t="str">
        <f>IFERROR(INDEX(LOGISTICS!$B$5:$AD$7,MATCH(FINANCE!$C5,LOGISTICS!$C$5:$C$7,0),MATCH(FINANCE!E$4,LOGISTICS!$B$4:$AD$4,0)),"")</f>
        <v>ABCDEF</v>
      </c>
      <c r="F5" s="76" t="str">
        <f>IFERROR(INDEX(LOGISTICS!$B$5:$AD$7,MATCH(FINANCE!$C5,LOGISTICS!$C$5:$C$7,0),MATCH(FINANCE!F$4,LOGISTICS!$B$4:$AD$4,0)),"")</f>
        <v>FEDCBA</v>
      </c>
      <c r="G5" s="76" t="str">
        <f>IFERROR(INDEX(LOGISTICS!$B$5:$AD$7,MATCH(FINANCE!$C5,LOGISTICS!$C$5:$C$7,0),MATCH(FINANCE!G$4,LOGISTICS!$B$4:$AD$4,0)),"")</f>
        <v>AAA</v>
      </c>
      <c r="H5" s="76" t="str">
        <f>IFERROR(INDEX(LOGISTICS!$B$5:$AD$7,MATCH(FINANCE!$C5,LOGISTICS!$C$5:$C$7,0),MATCH(FINANCE!H$4,LOGISTICS!$B$4:$AD$4,0)),"")</f>
        <v>CCC</v>
      </c>
      <c r="I5" s="76" t="str">
        <f>IFERROR(INDEX(LOGISTICS!$B$5:$AD$7,MATCH(FINANCE!$C5,LOGISTICS!$C$5:$C$7,0),MATCH(FINANCE!I$4,LOGISTICS!$B$4:$AD$4,0)),"")</f>
        <v>DDD</v>
      </c>
      <c r="J5" s="91">
        <f>IFERROR(INDEX(LOGISTICS!$B$5:$AD$7,MATCH(FINANCE!$C5,LOGISTICS!$C$5:$C$7,0),MATCH(FINANCE!J$4,LOGISTICS!$B$4:$AD$4,0)),"")</f>
        <v>30</v>
      </c>
      <c r="K5" s="76" t="str">
        <f>IFERROR(INDEX(LOGISTICS!$B$5:$AD$7,MATCH(FINANCE!$C5,LOGISTICS!$C$5:$C$7,0),MATCH(FINANCE!K$4,LOGISTICS!$B$4:$AD$4,0)),"")</f>
        <v>POXXX</v>
      </c>
      <c r="L5" s="76" t="str">
        <f>IFERROR(INDEX(LOGISTICS!$B$5:$AD$7,MATCH(FINANCE!$C5,LOGISTICS!$C$5:$C$7,0),MATCH(FINANCE!L$4,LOGISTICS!$B$4:$AD$4,0)),"")</f>
        <v>COXXXX</v>
      </c>
      <c r="M5" s="76" t="str">
        <f>IFERROR(INDEX(LOGISTICS!$B$5:$AD$7,MATCH(FINANCE!$C5,LOGISTICS!$C$5:$C$7,0),MATCH(FINANCE!M$4,LOGISTICS!$B$4:$AD$4,0)),"")</f>
        <v>CC1236</v>
      </c>
      <c r="N5" s="76" t="str">
        <f>IFERROR(INDEX(LOGISTICS!$B$5:$AD$7,MATCH(FINANCE!$C5,LOGISTICS!$C$5:$C$7,0),MATCH(FINANCE!N$4,LOGISTICS!$B$4:$AD$4,0)),"")</f>
        <v>APP-26</v>
      </c>
      <c r="O5" s="43" t="s">
        <v>53</v>
      </c>
      <c r="P5" s="74">
        <f>B5+1</f>
        <v>41757</v>
      </c>
      <c r="Q5" s="76" t="str">
        <f>IFERROR(INDEX(LOGISTICS!$B$5:$AD$7,MATCH(FINANCE!$C5,LOGISTICS!$C$5:$C$7,0),MATCH(FINANCE!Q$4,LOGISTICS!$B$4:$AD$4,0)),"")</f>
        <v>Ocean</v>
      </c>
      <c r="R5" s="74">
        <f>IFERROR(INDEX(LOGISTICS!$B$5:$AD$7,MATCH(FINANCE!$C5,LOGISTICS!$C$5:$C$7,0),MATCH(FINANCE!R$4,LOGISTICS!$B$4:$AD$4,0)),"")</f>
        <v>41711</v>
      </c>
      <c r="S5" s="74">
        <f>IFERROR(INDEX(LOGISTICS!$B$5:$AD$7,MATCH(FINANCE!$C5,LOGISTICS!$C$5:$C$7,0),MATCH(FINANCE!S$4,LOGISTICS!$B$4:$AD$4,0)),"")</f>
        <v>41756</v>
      </c>
      <c r="T5" s="79">
        <f>IFERROR(INDEX(LOGISTICS!$B$5:$AD$7,MATCH(FINANCE!$C5,LOGISTICS!$C$5:$C$7,0),MATCH(FINANCE!T$4,LOGISTICS!$B$4:$AD$4,0)),"")</f>
        <v>41711</v>
      </c>
      <c r="U5" s="79">
        <f>IFERROR(INDEX(LOGISTICS!$B$5:$AD$7,MATCH(FINANCE!$C5,LOGISTICS!$C$5:$C$7,0),MATCH(FINANCE!U$4,LOGISTICS!$B$4:$AD$4,0)),"")</f>
        <v>41756</v>
      </c>
      <c r="V5" s="74">
        <f>IFERROR(INDEX(LOGISTICS!$B$5:$AD$7,MATCH(FINANCE!$C5,LOGISTICS!$C$5:$C$7,0),MATCH(FINANCE!V$4,LOGISTICS!$B$4:$AD$4,0)),"")</f>
        <v>41756</v>
      </c>
      <c r="W5" s="79">
        <v>41756</v>
      </c>
      <c r="X5" s="74">
        <f>IFERROR(INDEX(LOGISTICS!$B$5:$AD$7,MATCH(FINANCE!$C5,LOGISTICS!$C$5:$C$7,0),MATCH(FINANCE!X$4,LOGISTICS!$B$4:$AD$4,0)),"")</f>
        <v>0</v>
      </c>
      <c r="Y5" s="74">
        <f>IFERROR(INDEX(LOGISTICS!$B$5:$AD$7,MATCH(FINANCE!$C5,LOGISTICS!$C$5:$C$7,0),MATCH(FINANCE!Y$4,LOGISTICS!$B$4:$AD$4,0)),"")</f>
        <v>0</v>
      </c>
      <c r="Z5" s="74">
        <f>IFERROR(INDEX(LOGISTICS!$B$5:$AD$7,MATCH(FINANCE!$C5,LOGISTICS!$C$5:$C$7,0),MATCH(FINANCE!Z$4,LOGISTICS!$B$4:$AD$4,0)),"")</f>
        <v>0</v>
      </c>
      <c r="AA5" s="75">
        <f>W5-B5</f>
        <v>0</v>
      </c>
      <c r="AB5" s="75">
        <f>P5-W5</f>
        <v>1</v>
      </c>
      <c r="AC5" s="1"/>
      <c r="AD5" s="40"/>
      <c r="AE5" s="63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</row>
    <row r="6" spans="1:82" x14ac:dyDescent="0.25">
      <c r="A6" s="43">
        <v>2</v>
      </c>
      <c r="B6" s="74">
        <f>IFERROR(INDEX(LOGISTICS!$B$5:$AD$7,MATCH(FINANCE!$C6,LOGISTICS!$C$5:$C$7,0),MATCH(FINANCE!W$4,LOGISTICS!$B$4:$AD$4,0)),"")</f>
        <v>41721</v>
      </c>
      <c r="C6" s="75" t="str">
        <f t="array" ref="C6">IFERROR(INDEX(LOGISTICS!$C$5:$C$7,SMALL(IF(ISNUMBER(LOGISTICS!$W$5:$W$7),ROW(LOGISTICS!$C$5:$C$7)-4),ROW(A2))),"")</f>
        <v>14-002</v>
      </c>
      <c r="D6" s="75">
        <f>IFERROR(INDEX('TENDERS&amp;CONTRACTS'!$B$5:$AD$7,MATCH(FINANCE!$C6,'TENDERS&amp;CONTRACTS'!$C$5:$C$7,0),MATCH(FINANCE!D$4,'TENDERS&amp;CONTRACTS'!$B$4:$AD$4,0)),"")</f>
        <v>60</v>
      </c>
      <c r="E6" s="75" t="str">
        <f>IFERROR(INDEX(LOGISTICS!$B$5:$AD$7,MATCH(FINANCE!$C6,LOGISTICS!$C$5:$C$7,0),MATCH(FINANCE!E$4,LOGISTICS!$B$4:$AD$4,0)),"")</f>
        <v>ABCDEF</v>
      </c>
      <c r="F6" s="76" t="str">
        <f>IFERROR(INDEX(LOGISTICS!$B$5:$AD$7,MATCH(FINANCE!$C6,LOGISTICS!$C$5:$C$7,0),MATCH(FINANCE!F$4,LOGISTICS!$B$4:$AD$4,0)),"")</f>
        <v>FEDCBA</v>
      </c>
      <c r="G6" s="76" t="str">
        <f>IFERROR(INDEX(LOGISTICS!$B$5:$AD$7,MATCH(FINANCE!$C6,LOGISTICS!$C$5:$C$7,0),MATCH(FINANCE!G$4,LOGISTICS!$B$4:$AD$4,0)),"")</f>
        <v>AAA</v>
      </c>
      <c r="H6" s="76" t="str">
        <f>IFERROR(INDEX(LOGISTICS!$B$5:$AD$7,MATCH(FINANCE!$C6,LOGISTICS!$C$5:$C$7,0),MATCH(FINANCE!H$4,LOGISTICS!$B$4:$AD$4,0)),"")</f>
        <v>CCC</v>
      </c>
      <c r="I6" s="76" t="str">
        <f>IFERROR(INDEX(LOGISTICS!$B$5:$AD$7,MATCH(FINANCE!$C6,LOGISTICS!$C$5:$C$7,0),MATCH(FINANCE!I$4,LOGISTICS!$B$4:$AD$4,0)),"")</f>
        <v>DDD</v>
      </c>
      <c r="J6" s="91">
        <f>IFERROR(INDEX(LOGISTICS!$B$5:$AD$7,MATCH(FINANCE!$C6,LOGISTICS!$C$5:$C$7,0),MATCH(FINANCE!J$4,LOGISTICS!$B$4:$AD$4,0)),"")</f>
        <v>30</v>
      </c>
      <c r="K6" s="76" t="str">
        <f>IFERROR(INDEX(LOGISTICS!$B$5:$AD$7,MATCH(FINANCE!$C6,LOGISTICS!$C$5:$C$7,0),MATCH(FINANCE!K$4,LOGISTICS!$B$4:$AD$4,0)),"")</f>
        <v>POXXX</v>
      </c>
      <c r="L6" s="76" t="str">
        <f>IFERROR(INDEX(LOGISTICS!$B$5:$AD$7,MATCH(FINANCE!$C6,LOGISTICS!$C$5:$C$7,0),MATCH(FINANCE!L$4,LOGISTICS!$B$4:$AD$4,0)),"")</f>
        <v>COXXXX</v>
      </c>
      <c r="M6" s="76" t="str">
        <f>IFERROR(INDEX(LOGISTICS!$B$5:$AD$7,MATCH(FINANCE!$C6,LOGISTICS!$C$5:$C$7,0),MATCH(FINANCE!M$4,LOGISTICS!$B$4:$AD$4,0)),"")</f>
        <v>CC1236</v>
      </c>
      <c r="N6" s="76" t="str">
        <f>IFERROR(INDEX(LOGISTICS!$B$5:$AD$7,MATCH(FINANCE!$C6,LOGISTICS!$C$5:$C$7,0),MATCH(FINANCE!N$4,LOGISTICS!$B$4:$AD$4,0)),"")</f>
        <v>APP-26</v>
      </c>
      <c r="O6" s="43" t="s">
        <v>53</v>
      </c>
      <c r="P6" s="74">
        <f t="shared" ref="P6:P7" si="0">B6+1</f>
        <v>41722</v>
      </c>
      <c r="Q6" s="76" t="str">
        <f>IFERROR(INDEX(LOGISTICS!$B$5:$AD$7,MATCH(FINANCE!$C6,LOGISTICS!$C$5:$C$7,0),MATCH(FINANCE!Q$4,LOGISTICS!$B$4:$AD$4,0)),"")</f>
        <v>Air</v>
      </c>
      <c r="R6" s="74">
        <f>IFERROR(INDEX(LOGISTICS!$B$5:$AD$7,MATCH(FINANCE!$C6,LOGISTICS!$C$5:$C$7,0),MATCH(FINANCE!R$4,LOGISTICS!$B$4:$AD$4,0)),"")</f>
        <v>41711</v>
      </c>
      <c r="S6" s="74">
        <f>IFERROR(INDEX(LOGISTICS!$B$5:$AD$7,MATCH(FINANCE!$C6,LOGISTICS!$C$5:$C$7,0),MATCH(FINANCE!S$4,LOGISTICS!$B$4:$AD$4,0)),"")</f>
        <v>41721</v>
      </c>
      <c r="T6" s="79">
        <f>IFERROR(INDEX(LOGISTICS!$B$5:$AD$7,MATCH(FINANCE!$C6,LOGISTICS!$C$5:$C$7,0),MATCH(FINANCE!T$4,LOGISTICS!$B$4:$AD$4,0)),"")</f>
        <v>41711</v>
      </c>
      <c r="U6" s="79">
        <f>IFERROR(INDEX(LOGISTICS!$B$5:$AD$7,MATCH(FINANCE!$C6,LOGISTICS!$C$5:$C$7,0),MATCH(FINANCE!U$4,LOGISTICS!$B$4:$AD$4,0)),"")</f>
        <v>41721</v>
      </c>
      <c r="V6" s="74">
        <f>IFERROR(INDEX(LOGISTICS!$B$5:$AD$7,MATCH(FINANCE!$C6,LOGISTICS!$C$5:$C$7,0),MATCH(FINANCE!V$4,LOGISTICS!$B$4:$AD$4,0)),"")</f>
        <v>41721</v>
      </c>
      <c r="W6" s="79">
        <v>41721</v>
      </c>
      <c r="X6" s="74">
        <f>IFERROR(INDEX(LOGISTICS!$B$5:$AD$7,MATCH(FINANCE!$C6,LOGISTICS!$C$5:$C$7,0),MATCH(FINANCE!X$4,LOGISTICS!$B$4:$AD$4,0)),"")</f>
        <v>0</v>
      </c>
      <c r="Y6" s="74">
        <f>IFERROR(INDEX(LOGISTICS!$B$5:$AD$7,MATCH(FINANCE!$C6,LOGISTICS!$C$5:$C$7,0),MATCH(FINANCE!Y$4,LOGISTICS!$B$4:$AD$4,0)),"")</f>
        <v>0</v>
      </c>
      <c r="Z6" s="74">
        <f>IFERROR(INDEX(LOGISTICS!$B$5:$AD$7,MATCH(FINANCE!$C6,LOGISTICS!$C$5:$C$7,0),MATCH(FINANCE!Z$4,LOGISTICS!$B$4:$AD$4,0)),"")</f>
        <v>0</v>
      </c>
      <c r="AA6" s="75">
        <f t="shared" ref="AA6:AA7" si="1">W6-B6</f>
        <v>0</v>
      </c>
      <c r="AB6" s="75">
        <f t="shared" ref="AB6:AB7" si="2">P6-W6</f>
        <v>1</v>
      </c>
      <c r="AC6" s="1"/>
      <c r="AD6" s="40"/>
      <c r="AE6" s="40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</row>
    <row r="7" spans="1:82" x14ac:dyDescent="0.25">
      <c r="A7" s="43">
        <v>3</v>
      </c>
      <c r="B7" s="74">
        <f>IFERROR(INDEX(LOGISTICS!$B$5:$AD$7,MATCH(FINANCE!$C7,LOGISTICS!$C$5:$C$7,0),MATCH(FINANCE!W$4,LOGISTICS!$B$4:$AD$4,0)),"")</f>
        <v>41726</v>
      </c>
      <c r="C7" s="75" t="str">
        <f t="array" ref="C7">IFERROR(INDEX(LOGISTICS!$C$5:$C$7,SMALL(IF(ISNUMBER(LOGISTICS!$W$5:$W$7),ROW(LOGISTICS!$C$5:$C$7)-4),ROW(A3))),"")</f>
        <v>14-003</v>
      </c>
      <c r="D7" s="75">
        <f>IFERROR(INDEX('TENDERS&amp;CONTRACTS'!$B$5:$AD$7,MATCH(FINANCE!$C7,'TENDERS&amp;CONTRACTS'!$C$5:$C$7,0),MATCH(FINANCE!D$4,'TENDERS&amp;CONTRACTS'!$B$4:$AD$4,0)),"")</f>
        <v>60</v>
      </c>
      <c r="E7" s="75" t="str">
        <f>IFERROR(INDEX(LOGISTICS!$B$5:$AD$7,MATCH(FINANCE!$C7,LOGISTICS!$C$5:$C$7,0),MATCH(FINANCE!E$4,LOGISTICS!$B$4:$AD$4,0)),"")</f>
        <v>ABCDEF</v>
      </c>
      <c r="F7" s="76" t="str">
        <f>IFERROR(INDEX(LOGISTICS!$B$5:$AD$7,MATCH(FINANCE!$C7,LOGISTICS!$C$5:$C$7,0),MATCH(FINANCE!F$4,LOGISTICS!$B$4:$AD$4,0)),"")</f>
        <v>FEDCBA</v>
      </c>
      <c r="G7" s="76" t="str">
        <f>IFERROR(INDEX(LOGISTICS!$B$5:$AD$7,MATCH(FINANCE!$C7,LOGISTICS!$C$5:$C$7,0),MATCH(FINANCE!G$4,LOGISTICS!$B$4:$AD$4,0)),"")</f>
        <v>AAA</v>
      </c>
      <c r="H7" s="76" t="str">
        <f>IFERROR(INDEX(LOGISTICS!$B$5:$AD$7,MATCH(FINANCE!$C7,LOGISTICS!$C$5:$C$7,0),MATCH(FINANCE!H$4,LOGISTICS!$B$4:$AD$4,0)),"")</f>
        <v>CCC</v>
      </c>
      <c r="I7" s="76" t="str">
        <f>IFERROR(INDEX(LOGISTICS!$B$5:$AD$7,MATCH(FINANCE!$C7,LOGISTICS!$C$5:$C$7,0),MATCH(FINANCE!I$4,LOGISTICS!$B$4:$AD$4,0)),"")</f>
        <v>DDD</v>
      </c>
      <c r="J7" s="91">
        <f>IFERROR(INDEX(LOGISTICS!$B$5:$AD$7,MATCH(FINANCE!$C7,LOGISTICS!$C$5:$C$7,0),MATCH(FINANCE!J$4,LOGISTICS!$B$4:$AD$4,0)),"")</f>
        <v>30</v>
      </c>
      <c r="K7" s="76" t="str">
        <f>IFERROR(INDEX(LOGISTICS!$B$5:$AD$7,MATCH(FINANCE!$C7,LOGISTICS!$C$5:$C$7,0),MATCH(FINANCE!K$4,LOGISTICS!$B$4:$AD$4,0)),"")</f>
        <v>POXXX</v>
      </c>
      <c r="L7" s="76" t="str">
        <f>IFERROR(INDEX(LOGISTICS!$B$5:$AD$7,MATCH(FINANCE!$C7,LOGISTICS!$C$5:$C$7,0),MATCH(FINANCE!L$4,LOGISTICS!$B$4:$AD$4,0)),"")</f>
        <v>COXXXX</v>
      </c>
      <c r="M7" s="76" t="str">
        <f>IFERROR(INDEX(LOGISTICS!$B$5:$AD$7,MATCH(FINANCE!$C7,LOGISTICS!$C$5:$C$7,0),MATCH(FINANCE!M$4,LOGISTICS!$B$4:$AD$4,0)),"")</f>
        <v>CC1236</v>
      </c>
      <c r="N7" s="76" t="str">
        <f>IFERROR(INDEX(LOGISTICS!$B$5:$AD$7,MATCH(FINANCE!$C7,LOGISTICS!$C$5:$C$7,0),MATCH(FINANCE!N$4,LOGISTICS!$B$4:$AD$4,0)),"")</f>
        <v>APP-26</v>
      </c>
      <c r="O7" s="43" t="s">
        <v>53</v>
      </c>
      <c r="P7" s="74">
        <f t="shared" si="0"/>
        <v>41727</v>
      </c>
      <c r="Q7" s="76" t="str">
        <f>IFERROR(INDEX(LOGISTICS!$B$5:$AD$7,MATCH(FINANCE!$C7,LOGISTICS!$C$5:$C$7,0),MATCH(FINANCE!Q$4,LOGISTICS!$B$4:$AD$4,0)),"")</f>
        <v>Road</v>
      </c>
      <c r="R7" s="74">
        <f>IFERROR(INDEX(LOGISTICS!$B$5:$AD$7,MATCH(FINANCE!$C7,LOGISTICS!$C$5:$C$7,0),MATCH(FINANCE!R$4,LOGISTICS!$B$4:$AD$4,0)),"")</f>
        <v>41711</v>
      </c>
      <c r="S7" s="74">
        <f>IFERROR(INDEX(LOGISTICS!$B$5:$AD$7,MATCH(FINANCE!$C7,LOGISTICS!$C$5:$C$7,0),MATCH(FINANCE!S$4,LOGISTICS!$B$4:$AD$4,0)),"")</f>
        <v>41726</v>
      </c>
      <c r="T7" s="79">
        <f>IFERROR(INDEX(LOGISTICS!$B$5:$AD$7,MATCH(FINANCE!$C7,LOGISTICS!$C$5:$C$7,0),MATCH(FINANCE!T$4,LOGISTICS!$B$4:$AD$4,0)),"")</f>
        <v>41711</v>
      </c>
      <c r="U7" s="79">
        <f>IFERROR(INDEX(LOGISTICS!$B$5:$AD$7,MATCH(FINANCE!$C7,LOGISTICS!$C$5:$C$7,0),MATCH(FINANCE!U$4,LOGISTICS!$B$4:$AD$4,0)),"")</f>
        <v>41726</v>
      </c>
      <c r="V7" s="74">
        <f>IFERROR(INDEX(LOGISTICS!$B$5:$AD$7,MATCH(FINANCE!$C7,LOGISTICS!$C$5:$C$7,0),MATCH(FINANCE!V$4,LOGISTICS!$B$4:$AD$4,0)),"")</f>
        <v>41726</v>
      </c>
      <c r="W7" s="79">
        <v>41726</v>
      </c>
      <c r="X7" s="74">
        <f>IFERROR(INDEX(LOGISTICS!$B$5:$AD$7,MATCH(FINANCE!$C7,LOGISTICS!$C$5:$C$7,0),MATCH(FINANCE!X$4,LOGISTICS!$B$4:$AD$4,0)),"")</f>
        <v>0</v>
      </c>
      <c r="Y7" s="74">
        <f>IFERROR(INDEX(LOGISTICS!$B$5:$AD$7,MATCH(FINANCE!$C7,LOGISTICS!$C$5:$C$7,0),MATCH(FINANCE!Y$4,LOGISTICS!$B$4:$AD$4,0)),"")</f>
        <v>0</v>
      </c>
      <c r="Z7" s="74">
        <f>IFERROR(INDEX(LOGISTICS!$B$5:$AD$7,MATCH(FINANCE!$C7,LOGISTICS!$C$5:$C$7,0),MATCH(FINANCE!Z$4,LOGISTICS!$B$4:$AD$4,0)),"")</f>
        <v>0</v>
      </c>
      <c r="AA7" s="75">
        <f t="shared" si="1"/>
        <v>0</v>
      </c>
      <c r="AB7" s="75">
        <f t="shared" si="2"/>
        <v>1</v>
      </c>
      <c r="AC7" s="1"/>
      <c r="AD7" s="40"/>
      <c r="AE7" s="63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</row>
  </sheetData>
  <mergeCells count="1">
    <mergeCell ref="A3:AB3"/>
  </mergeCells>
  <pageMargins left="0.38541666666666669" right="0.187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TECHNICAL PROPOSALS</vt:lpstr>
      <vt:lpstr>COMMERCIAL PROPOSALS</vt:lpstr>
      <vt:lpstr>TENDERS&amp;CONTRACTS</vt:lpstr>
      <vt:lpstr>LOGISTICS</vt:lpstr>
      <vt:lpstr>SERVICE</vt:lpstr>
      <vt:lpstr>FINANCE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BerikZ</dc:creator>
  <cp:lastModifiedBy>BerikZ</cp:lastModifiedBy>
  <dcterms:created xsi:type="dcterms:W3CDTF">2014-05-14T06:46:30Z</dcterms:created>
  <dcterms:modified xsi:type="dcterms:W3CDTF">2014-06-10T03:54:03Z</dcterms:modified>
</cp:coreProperties>
</file>