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11760"/>
  </bookViews>
  <sheets>
    <sheet name="Лист5" sheetId="1" r:id="rId1"/>
  </sheets>
  <definedNames>
    <definedName name="_xlnm._FilterDatabase" localSheetId="0" hidden="1">Лист5!$B$4:$I$4</definedName>
  </definedNames>
  <calcPr calcId="145621"/>
</workbook>
</file>

<file path=xl/calcChain.xml><?xml version="1.0" encoding="utf-8"?>
<calcChain xmlns="http://schemas.openxmlformats.org/spreadsheetml/2006/main">
  <c r="B18" i="1" l="1"/>
  <c r="C18" i="1" s="1"/>
  <c r="B17" i="1"/>
  <c r="B36" i="1" s="1"/>
  <c r="C36" i="1" s="1"/>
  <c r="B15" i="1"/>
  <c r="B34" i="1" s="1"/>
  <c r="C34" i="1" s="1"/>
  <c r="B14" i="1"/>
  <c r="C14" i="1" s="1"/>
  <c r="B13" i="1"/>
  <c r="B32" i="1" s="1"/>
  <c r="C12" i="1"/>
  <c r="C11" i="1"/>
  <c r="C10" i="1"/>
  <c r="C9" i="1"/>
  <c r="C8" i="1"/>
  <c r="C7" i="1"/>
  <c r="C6" i="1"/>
  <c r="C5" i="1"/>
  <c r="C32" i="1" l="1"/>
  <c r="B51" i="1"/>
  <c r="C51" i="1" s="1"/>
  <c r="B19" i="1"/>
  <c r="B21" i="1"/>
  <c r="B23" i="1"/>
  <c r="B33" i="1"/>
  <c r="B37" i="1"/>
  <c r="C37" i="1" s="1"/>
  <c r="C13" i="1"/>
  <c r="C15" i="1"/>
  <c r="C17" i="1"/>
  <c r="B16" i="1"/>
  <c r="B20" i="1"/>
  <c r="B22" i="1"/>
  <c r="C20" i="1" l="1"/>
  <c r="B39" i="1"/>
  <c r="C39" i="1" s="1"/>
  <c r="B25" i="1"/>
  <c r="B40" i="1"/>
  <c r="C40" i="1" s="1"/>
  <c r="B26" i="1"/>
  <c r="C21" i="1"/>
  <c r="C16" i="1"/>
  <c r="B35" i="1"/>
  <c r="C35" i="1" s="1"/>
  <c r="B38" i="1"/>
  <c r="C38" i="1" s="1"/>
  <c r="B24" i="1"/>
  <c r="C19" i="1"/>
  <c r="B52" i="1"/>
  <c r="C52" i="1" s="1"/>
  <c r="C33" i="1"/>
  <c r="C22" i="1"/>
  <c r="B41" i="1"/>
  <c r="C41" i="1" s="1"/>
  <c r="B27" i="1"/>
  <c r="B42" i="1"/>
  <c r="C42" i="1" s="1"/>
  <c r="B28" i="1"/>
  <c r="C23" i="1"/>
  <c r="B46" i="1" l="1"/>
  <c r="C46" i="1" s="1"/>
  <c r="C27" i="1"/>
  <c r="B44" i="1"/>
  <c r="C44" i="1" s="1"/>
  <c r="B30" i="1"/>
  <c r="C25" i="1"/>
  <c r="C28" i="1"/>
  <c r="B47" i="1"/>
  <c r="C47" i="1" s="1"/>
  <c r="C24" i="1"/>
  <c r="B43" i="1"/>
  <c r="C43" i="1" s="1"/>
  <c r="B29" i="1"/>
  <c r="C26" i="1"/>
  <c r="B45" i="1"/>
  <c r="C45" i="1" s="1"/>
  <c r="B31" i="1"/>
  <c r="C30" i="1" l="1"/>
  <c r="B49" i="1"/>
  <c r="C49" i="1" s="1"/>
  <c r="B48" i="1"/>
  <c r="C48" i="1" s="1"/>
  <c r="C29" i="1"/>
  <c r="B50" i="1"/>
  <c r="C50" i="1" s="1"/>
  <c r="C31" i="1"/>
</calcChain>
</file>

<file path=xl/sharedStrings.xml><?xml version="1.0" encoding="utf-8"?>
<sst xmlns="http://schemas.openxmlformats.org/spreadsheetml/2006/main" count="128" uniqueCount="31">
  <si>
    <t>Дата договора</t>
  </si>
  <si>
    <t>Кварталы</t>
  </si>
  <si>
    <t>Название цеха</t>
  </si>
  <si>
    <t>Подразделение</t>
  </si>
  <si>
    <t>Сумма запрашиваемых средств</t>
  </si>
  <si>
    <t>Сумма затраченных средств</t>
  </si>
  <si>
    <t>Сумма  возращенных расходов</t>
  </si>
  <si>
    <t>№1</t>
  </si>
  <si>
    <t>ЛОТ</t>
  </si>
  <si>
    <t>№2</t>
  </si>
  <si>
    <t>ПРОМТ</t>
  </si>
  <si>
    <t>№3</t>
  </si>
  <si>
    <t>ГиРО</t>
  </si>
  <si>
    <t>№4</t>
  </si>
  <si>
    <t>№5</t>
  </si>
  <si>
    <t>№6</t>
  </si>
  <si>
    <t>№7</t>
  </si>
  <si>
    <t>УГО</t>
  </si>
  <si>
    <t>№8</t>
  </si>
  <si>
    <t>САТ</t>
  </si>
  <si>
    <t>№9</t>
  </si>
  <si>
    <t>ПИР</t>
  </si>
  <si>
    <t>№10</t>
  </si>
  <si>
    <t>Итого по подразделениям</t>
  </si>
  <si>
    <t>Всего сумма запрашиваемых средств</t>
  </si>
  <si>
    <t>из них за 2013</t>
  </si>
  <si>
    <t>из них за 2014 I квартал</t>
  </si>
  <si>
    <t>из них за 2014 II квартал</t>
  </si>
  <si>
    <t>из них за 2014 III квартал</t>
  </si>
  <si>
    <t>из них за 2014 IV квартал</t>
  </si>
  <si>
    <t>Всего сумма затраченных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</si>
</sst>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6">
    <cellStyle name="Excel Built-in Normal" xfId="1"/>
    <cellStyle name="Excel Built-in Normal 1" xfId="2"/>
    <cellStyle name="Обычный" xfId="0" builtinId="0"/>
    <cellStyle name="Обычный 10" xfId="3"/>
    <cellStyle name="Обычный 2" xfId="4"/>
    <cellStyle name="Обычный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74"/>
  <sheetViews>
    <sheetView tabSelected="1" topLeftCell="A43" workbookViewId="0">
      <selection activeCell="C78" sqref="C78"/>
    </sheetView>
  </sheetViews>
  <sheetFormatPr defaultRowHeight="15" x14ac:dyDescent="0.25"/>
  <cols>
    <col min="2" max="2" width="31.28515625" style="1" customWidth="1"/>
    <col min="3" max="3" width="16.42578125" style="1" customWidth="1"/>
    <col min="4" max="4" width="19.7109375" style="1" customWidth="1"/>
    <col min="5" max="5" width="15.85546875" style="1" customWidth="1"/>
    <col min="6" max="6" width="18.5703125" style="1" customWidth="1"/>
    <col min="7" max="7" width="16.5703125" style="1" customWidth="1"/>
    <col min="8" max="8" width="16.28515625" style="1" customWidth="1"/>
    <col min="9" max="9" width="17" customWidth="1"/>
  </cols>
  <sheetData>
    <row r="4" spans="2:8" s="3" customFormat="1" ht="45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x14ac:dyDescent="0.25">
      <c r="B5" s="4">
        <v>41690</v>
      </c>
      <c r="C5" s="5" t="str">
        <f>IF(B5=0," ",IF(B5&lt;41640, YEAR(B5),(CONCATENATE(CONCATENATE(YEAR(B5)," ",ROMAN(INT((MONTH(B5)+2)/3))," квартал")))))</f>
        <v>2014 I квартал</v>
      </c>
      <c r="D5" s="6" t="s">
        <v>7</v>
      </c>
      <c r="E5" s="6" t="s">
        <v>8</v>
      </c>
      <c r="F5" s="6">
        <v>451100</v>
      </c>
      <c r="G5" s="6">
        <v>45220</v>
      </c>
      <c r="H5" s="6">
        <v>480133</v>
      </c>
    </row>
    <row r="6" spans="2:8" x14ac:dyDescent="0.25">
      <c r="B6" s="4">
        <v>41719</v>
      </c>
      <c r="C6" s="5" t="str">
        <f t="shared" ref="C6:C52" si="0">IF(B6=0," ",IF(B6&lt;41640, YEAR(B6),(CONCATENATE(CONCATENATE(YEAR(B6)," ",ROMAN(INT((MONTH(B6)+2)/3))," квартал")))))</f>
        <v>2014 I квартал</v>
      </c>
      <c r="D6" s="6" t="s">
        <v>9</v>
      </c>
      <c r="E6" s="6" t="s">
        <v>10</v>
      </c>
      <c r="F6" s="6">
        <v>466100</v>
      </c>
      <c r="G6" s="6">
        <v>50709</v>
      </c>
      <c r="H6" s="6">
        <v>480585</v>
      </c>
    </row>
    <row r="7" spans="2:8" x14ac:dyDescent="0.25">
      <c r="B7" s="4">
        <v>41751</v>
      </c>
      <c r="C7" s="5" t="str">
        <f t="shared" si="0"/>
        <v>2014 II квартал</v>
      </c>
      <c r="D7" s="6" t="s">
        <v>11</v>
      </c>
      <c r="E7" s="6" t="s">
        <v>12</v>
      </c>
      <c r="F7" s="6">
        <v>481100</v>
      </c>
      <c r="G7" s="6">
        <v>56198</v>
      </c>
      <c r="H7" s="6">
        <v>481037</v>
      </c>
    </row>
    <row r="8" spans="2:8" x14ac:dyDescent="0.25">
      <c r="B8" s="4">
        <v>41640</v>
      </c>
      <c r="C8" s="5" t="str">
        <f t="shared" si="0"/>
        <v>2014 I квартал</v>
      </c>
      <c r="D8" s="6" t="s">
        <v>13</v>
      </c>
      <c r="E8" s="6" t="s">
        <v>10</v>
      </c>
      <c r="F8" s="6">
        <v>496100</v>
      </c>
      <c r="G8" s="6">
        <v>61687</v>
      </c>
      <c r="H8" s="6">
        <v>481489</v>
      </c>
    </row>
    <row r="9" spans="2:8" x14ac:dyDescent="0.25">
      <c r="B9" s="4">
        <v>41672</v>
      </c>
      <c r="C9" s="5" t="str">
        <f t="shared" si="0"/>
        <v>2014 I квартал</v>
      </c>
      <c r="D9" s="6" t="s">
        <v>14</v>
      </c>
      <c r="E9" s="6" t="s">
        <v>12</v>
      </c>
      <c r="F9" s="6">
        <v>511100</v>
      </c>
      <c r="G9" s="6">
        <v>67176</v>
      </c>
      <c r="H9" s="6">
        <v>481941</v>
      </c>
    </row>
    <row r="10" spans="2:8" x14ac:dyDescent="0.25">
      <c r="B10" s="4">
        <v>41821</v>
      </c>
      <c r="C10" s="5" t="str">
        <f t="shared" si="0"/>
        <v>2014 III квартал</v>
      </c>
      <c r="D10" s="6" t="s">
        <v>7</v>
      </c>
      <c r="E10" s="6" t="s">
        <v>8</v>
      </c>
      <c r="F10" s="6">
        <v>526100</v>
      </c>
      <c r="G10" s="6">
        <v>72665</v>
      </c>
      <c r="H10" s="6">
        <v>482393</v>
      </c>
    </row>
    <row r="11" spans="2:8" x14ac:dyDescent="0.25">
      <c r="B11" s="4">
        <v>41791</v>
      </c>
      <c r="C11" s="5" t="str">
        <f t="shared" si="0"/>
        <v>2014 II квартал</v>
      </c>
      <c r="D11" s="6" t="s">
        <v>9</v>
      </c>
      <c r="E11" s="6" t="s">
        <v>10</v>
      </c>
      <c r="F11" s="6">
        <v>541100</v>
      </c>
      <c r="G11" s="6">
        <v>78154</v>
      </c>
      <c r="H11" s="6">
        <v>482845</v>
      </c>
    </row>
    <row r="12" spans="2:8" x14ac:dyDescent="0.25">
      <c r="B12" s="4">
        <v>41774</v>
      </c>
      <c r="C12" s="5" t="str">
        <f t="shared" si="0"/>
        <v>2014 II квартал</v>
      </c>
      <c r="D12" s="6" t="s">
        <v>11</v>
      </c>
      <c r="E12" s="6" t="s">
        <v>12</v>
      </c>
      <c r="F12" s="6">
        <v>556100</v>
      </c>
      <c r="G12" s="6">
        <v>83643</v>
      </c>
      <c r="H12" s="6">
        <v>483297</v>
      </c>
    </row>
    <row r="13" spans="2:8" x14ac:dyDescent="0.25">
      <c r="B13" s="4">
        <f>B6+15</f>
        <v>41734</v>
      </c>
      <c r="C13" s="5" t="str">
        <f t="shared" si="0"/>
        <v>2014 II квартал</v>
      </c>
      <c r="D13" s="6" t="s">
        <v>13</v>
      </c>
      <c r="E13" s="6" t="s">
        <v>10</v>
      </c>
      <c r="F13" s="6">
        <v>571100</v>
      </c>
      <c r="G13" s="6">
        <v>89132</v>
      </c>
      <c r="H13" s="6">
        <v>483749</v>
      </c>
    </row>
    <row r="14" spans="2:8" x14ac:dyDescent="0.25">
      <c r="B14" s="4">
        <f>B7+10</f>
        <v>41761</v>
      </c>
      <c r="C14" s="5" t="str">
        <f t="shared" si="0"/>
        <v>2014 II квартал</v>
      </c>
      <c r="D14" s="6" t="s">
        <v>14</v>
      </c>
      <c r="E14" s="6" t="s">
        <v>12</v>
      </c>
      <c r="F14" s="6">
        <v>586100</v>
      </c>
      <c r="G14" s="6">
        <v>94621</v>
      </c>
      <c r="H14" s="6">
        <v>484201</v>
      </c>
    </row>
    <row r="15" spans="2:8" x14ac:dyDescent="0.25">
      <c r="B15" s="4">
        <f>B11+12</f>
        <v>41803</v>
      </c>
      <c r="C15" s="5" t="str">
        <f t="shared" si="0"/>
        <v>2014 II квартал</v>
      </c>
      <c r="D15" s="6" t="s">
        <v>15</v>
      </c>
      <c r="E15" s="6" t="s">
        <v>8</v>
      </c>
      <c r="F15" s="6">
        <v>601100</v>
      </c>
      <c r="G15" s="6">
        <v>100110</v>
      </c>
      <c r="H15" s="6">
        <v>484653</v>
      </c>
    </row>
    <row r="16" spans="2:8" x14ac:dyDescent="0.25">
      <c r="B16" s="4">
        <f>B14+20</f>
        <v>41781</v>
      </c>
      <c r="C16" s="5" t="str">
        <f t="shared" si="0"/>
        <v>2014 II квартал</v>
      </c>
      <c r="D16" s="6" t="s">
        <v>16</v>
      </c>
      <c r="E16" s="6" t="s">
        <v>17</v>
      </c>
      <c r="F16" s="6">
        <v>616100</v>
      </c>
      <c r="G16" s="6">
        <v>105599</v>
      </c>
      <c r="H16" s="6">
        <v>485105</v>
      </c>
    </row>
    <row r="17" spans="2:8" x14ac:dyDescent="0.25">
      <c r="B17" s="4">
        <f>B10+10</f>
        <v>41831</v>
      </c>
      <c r="C17" s="5" t="str">
        <f t="shared" si="0"/>
        <v>2014 III квартал</v>
      </c>
      <c r="D17" s="6" t="s">
        <v>18</v>
      </c>
      <c r="E17" s="6" t="s">
        <v>19</v>
      </c>
      <c r="F17" s="6">
        <v>631100</v>
      </c>
      <c r="G17" s="6">
        <v>111088</v>
      </c>
      <c r="H17" s="6">
        <v>485557</v>
      </c>
    </row>
    <row r="18" spans="2:8" x14ac:dyDescent="0.25">
      <c r="B18" s="4">
        <f>14+B10</f>
        <v>41835</v>
      </c>
      <c r="C18" s="5" t="str">
        <f t="shared" si="0"/>
        <v>2014 III квартал</v>
      </c>
      <c r="D18" s="6" t="s">
        <v>7</v>
      </c>
      <c r="E18" s="6" t="s">
        <v>8</v>
      </c>
      <c r="F18" s="6">
        <v>646100</v>
      </c>
      <c r="G18" s="6">
        <v>116577</v>
      </c>
      <c r="H18" s="6">
        <v>486009</v>
      </c>
    </row>
    <row r="19" spans="2:8" x14ac:dyDescent="0.25">
      <c r="B19" s="4">
        <f>B15+12</f>
        <v>41815</v>
      </c>
      <c r="C19" s="5" t="str">
        <f t="shared" si="0"/>
        <v>2014 II квартал</v>
      </c>
      <c r="D19" s="6" t="s">
        <v>9</v>
      </c>
      <c r="E19" s="6" t="s">
        <v>10</v>
      </c>
      <c r="F19" s="6">
        <v>661100</v>
      </c>
      <c r="G19" s="6">
        <v>122066</v>
      </c>
      <c r="H19" s="6">
        <v>486461</v>
      </c>
    </row>
    <row r="20" spans="2:8" x14ac:dyDescent="0.25">
      <c r="B20" s="4">
        <f>B18+20</f>
        <v>41855</v>
      </c>
      <c r="C20" s="5" t="str">
        <f t="shared" si="0"/>
        <v>2014 III квартал</v>
      </c>
      <c r="D20" s="6" t="s">
        <v>11</v>
      </c>
      <c r="E20" s="6" t="s">
        <v>12</v>
      </c>
      <c r="F20" s="6">
        <v>676100</v>
      </c>
      <c r="G20" s="6">
        <v>127555</v>
      </c>
      <c r="H20" s="6">
        <v>486913</v>
      </c>
    </row>
    <row r="21" spans="2:8" x14ac:dyDescent="0.25">
      <c r="B21" s="4">
        <f>B14+10</f>
        <v>41771</v>
      </c>
      <c r="C21" s="5" t="str">
        <f t="shared" si="0"/>
        <v>2014 II квартал</v>
      </c>
      <c r="D21" s="6" t="s">
        <v>13</v>
      </c>
      <c r="E21" s="6" t="s">
        <v>10</v>
      </c>
      <c r="F21" s="6">
        <v>691100</v>
      </c>
      <c r="G21" s="6">
        <v>133044</v>
      </c>
      <c r="H21" s="6">
        <v>487365</v>
      </c>
    </row>
    <row r="22" spans="2:8" x14ac:dyDescent="0.25">
      <c r="B22" s="4">
        <f>14+B14</f>
        <v>41775</v>
      </c>
      <c r="C22" s="5" t="str">
        <f t="shared" si="0"/>
        <v>2014 II квартал</v>
      </c>
      <c r="D22" s="6" t="s">
        <v>14</v>
      </c>
      <c r="E22" s="6" t="s">
        <v>12</v>
      </c>
      <c r="F22" s="6">
        <v>706100</v>
      </c>
      <c r="G22" s="6">
        <v>138533</v>
      </c>
      <c r="H22" s="6">
        <v>487817</v>
      </c>
    </row>
    <row r="23" spans="2:8" x14ac:dyDescent="0.25">
      <c r="B23" s="4">
        <f>B18-60</f>
        <v>41775</v>
      </c>
      <c r="C23" s="5" t="str">
        <f t="shared" si="0"/>
        <v>2014 II квартал</v>
      </c>
      <c r="D23" s="6" t="s">
        <v>15</v>
      </c>
      <c r="E23" s="6" t="s">
        <v>8</v>
      </c>
      <c r="F23" s="6">
        <v>721100</v>
      </c>
      <c r="G23" s="6">
        <v>144022</v>
      </c>
      <c r="H23" s="6">
        <v>488269</v>
      </c>
    </row>
    <row r="24" spans="2:8" x14ac:dyDescent="0.25">
      <c r="B24" s="4">
        <f t="shared" ref="B24:B31" si="1">B19-60</f>
        <v>41755</v>
      </c>
      <c r="C24" s="5" t="str">
        <f t="shared" si="0"/>
        <v>2014 II квартал</v>
      </c>
      <c r="D24" s="6" t="s">
        <v>16</v>
      </c>
      <c r="E24" s="6" t="s">
        <v>17</v>
      </c>
      <c r="F24" s="6">
        <v>736100</v>
      </c>
      <c r="G24" s="6">
        <v>149511</v>
      </c>
      <c r="H24" s="6">
        <v>488721</v>
      </c>
    </row>
    <row r="25" spans="2:8" x14ac:dyDescent="0.25">
      <c r="B25" s="4">
        <f t="shared" si="1"/>
        <v>41795</v>
      </c>
      <c r="C25" s="5" t="str">
        <f t="shared" si="0"/>
        <v>2014 II квартал</v>
      </c>
      <c r="D25" s="6" t="s">
        <v>18</v>
      </c>
      <c r="E25" s="6" t="s">
        <v>19</v>
      </c>
      <c r="F25" s="6">
        <v>751100</v>
      </c>
      <c r="G25" s="6">
        <v>155000</v>
      </c>
      <c r="H25" s="6">
        <v>489173</v>
      </c>
    </row>
    <row r="26" spans="2:8" x14ac:dyDescent="0.25">
      <c r="B26" s="4">
        <f t="shared" si="1"/>
        <v>41711</v>
      </c>
      <c r="C26" s="5" t="str">
        <f t="shared" si="0"/>
        <v>2014 I квартал</v>
      </c>
      <c r="D26" s="6" t="s">
        <v>20</v>
      </c>
      <c r="E26" s="6" t="s">
        <v>21</v>
      </c>
      <c r="F26" s="6">
        <v>766100</v>
      </c>
      <c r="G26" s="6">
        <v>160489</v>
      </c>
      <c r="H26" s="6">
        <v>489625</v>
      </c>
    </row>
    <row r="27" spans="2:8" x14ac:dyDescent="0.25">
      <c r="B27" s="4">
        <f t="shared" si="1"/>
        <v>41715</v>
      </c>
      <c r="C27" s="5" t="str">
        <f t="shared" si="0"/>
        <v>2014 I квартал</v>
      </c>
      <c r="D27" s="6" t="s">
        <v>22</v>
      </c>
      <c r="E27" s="6" t="s">
        <v>19</v>
      </c>
      <c r="F27" s="6">
        <v>781100</v>
      </c>
      <c r="G27" s="6">
        <v>165978</v>
      </c>
      <c r="H27" s="6">
        <v>490077</v>
      </c>
    </row>
    <row r="28" spans="2:8" x14ac:dyDescent="0.25">
      <c r="B28" s="4">
        <f t="shared" si="1"/>
        <v>41715</v>
      </c>
      <c r="C28" s="5" t="str">
        <f t="shared" si="0"/>
        <v>2014 I квартал</v>
      </c>
      <c r="D28" s="6" t="s">
        <v>9</v>
      </c>
      <c r="E28" s="6" t="s">
        <v>10</v>
      </c>
      <c r="F28" s="6">
        <v>796100</v>
      </c>
      <c r="G28" s="6">
        <v>171467</v>
      </c>
      <c r="H28" s="6">
        <v>490529</v>
      </c>
    </row>
    <row r="29" spans="2:8" x14ac:dyDescent="0.25">
      <c r="B29" s="4">
        <f t="shared" si="1"/>
        <v>41695</v>
      </c>
      <c r="C29" s="5" t="str">
        <f t="shared" si="0"/>
        <v>2014 I квартал</v>
      </c>
      <c r="D29" s="6" t="s">
        <v>11</v>
      </c>
      <c r="E29" s="6" t="s">
        <v>12</v>
      </c>
      <c r="F29" s="6">
        <v>811100</v>
      </c>
      <c r="G29" s="6">
        <v>176956</v>
      </c>
      <c r="H29" s="6">
        <v>490981</v>
      </c>
    </row>
    <row r="30" spans="2:8" x14ac:dyDescent="0.25">
      <c r="B30" s="4">
        <f t="shared" si="1"/>
        <v>41735</v>
      </c>
      <c r="C30" s="5" t="str">
        <f t="shared" si="0"/>
        <v>2014 II квартал</v>
      </c>
      <c r="D30" s="6" t="s">
        <v>7</v>
      </c>
      <c r="E30" s="6" t="s">
        <v>8</v>
      </c>
      <c r="F30" s="6">
        <v>826100</v>
      </c>
      <c r="G30" s="6">
        <v>182445</v>
      </c>
      <c r="H30" s="6">
        <v>491433</v>
      </c>
    </row>
    <row r="31" spans="2:8" x14ac:dyDescent="0.25">
      <c r="B31" s="4">
        <f t="shared" si="1"/>
        <v>41651</v>
      </c>
      <c r="C31" s="5" t="str">
        <f t="shared" si="0"/>
        <v>2014 I квартал</v>
      </c>
      <c r="D31" s="6" t="s">
        <v>9</v>
      </c>
      <c r="E31" s="6" t="s">
        <v>10</v>
      </c>
      <c r="F31" s="6">
        <v>841100</v>
      </c>
      <c r="G31" s="6">
        <v>187934</v>
      </c>
      <c r="H31" s="6">
        <v>491885</v>
      </c>
    </row>
    <row r="32" spans="2:8" x14ac:dyDescent="0.25">
      <c r="B32" s="4">
        <f>B13-90</f>
        <v>41644</v>
      </c>
      <c r="C32" s="5" t="str">
        <f t="shared" si="0"/>
        <v>2014 I квартал</v>
      </c>
      <c r="D32" s="6" t="s">
        <v>11</v>
      </c>
      <c r="E32" s="6" t="s">
        <v>12</v>
      </c>
      <c r="F32" s="6">
        <v>856100</v>
      </c>
      <c r="G32" s="6">
        <v>193423</v>
      </c>
      <c r="H32" s="6">
        <v>492337</v>
      </c>
    </row>
    <row r="33" spans="2:8" x14ac:dyDescent="0.25">
      <c r="B33" s="4">
        <f t="shared" ref="B33:B52" si="2">B14-90</f>
        <v>41671</v>
      </c>
      <c r="C33" s="5" t="str">
        <f t="shared" si="0"/>
        <v>2014 I квартал</v>
      </c>
      <c r="D33" s="6" t="s">
        <v>13</v>
      </c>
      <c r="E33" s="6" t="s">
        <v>10</v>
      </c>
      <c r="F33" s="6">
        <v>871100</v>
      </c>
      <c r="G33" s="6">
        <v>198912</v>
      </c>
      <c r="H33" s="6">
        <v>492789</v>
      </c>
    </row>
    <row r="34" spans="2:8" x14ac:dyDescent="0.25">
      <c r="B34" s="4">
        <f t="shared" si="2"/>
        <v>41713</v>
      </c>
      <c r="C34" s="5" t="str">
        <f t="shared" si="0"/>
        <v>2014 I квартал</v>
      </c>
      <c r="D34" s="6" t="s">
        <v>14</v>
      </c>
      <c r="E34" s="6" t="s">
        <v>12</v>
      </c>
      <c r="F34" s="6">
        <v>886100</v>
      </c>
      <c r="G34" s="6">
        <v>204401</v>
      </c>
      <c r="H34" s="6">
        <v>493241</v>
      </c>
    </row>
    <row r="35" spans="2:8" x14ac:dyDescent="0.25">
      <c r="B35" s="4">
        <f t="shared" si="2"/>
        <v>41691</v>
      </c>
      <c r="C35" s="5" t="str">
        <f t="shared" si="0"/>
        <v>2014 I квартал</v>
      </c>
      <c r="D35" s="6" t="s">
        <v>15</v>
      </c>
      <c r="E35" s="6" t="s">
        <v>8</v>
      </c>
      <c r="F35" s="6">
        <v>901100</v>
      </c>
      <c r="G35" s="6">
        <v>209890</v>
      </c>
      <c r="H35" s="6">
        <v>493693</v>
      </c>
    </row>
    <row r="36" spans="2:8" x14ac:dyDescent="0.25">
      <c r="B36" s="4">
        <f t="shared" si="2"/>
        <v>41741</v>
      </c>
      <c r="C36" s="5" t="str">
        <f t="shared" si="0"/>
        <v>2014 II квартал</v>
      </c>
      <c r="D36" s="6" t="s">
        <v>16</v>
      </c>
      <c r="E36" s="6" t="s">
        <v>17</v>
      </c>
      <c r="F36" s="6">
        <v>916100</v>
      </c>
      <c r="G36" s="6">
        <v>215379</v>
      </c>
      <c r="H36" s="6">
        <v>494145</v>
      </c>
    </row>
    <row r="37" spans="2:8" x14ac:dyDescent="0.25">
      <c r="B37" s="4">
        <f t="shared" si="2"/>
        <v>41745</v>
      </c>
      <c r="C37" s="5" t="str">
        <f t="shared" si="0"/>
        <v>2014 II квартал</v>
      </c>
      <c r="D37" s="6" t="s">
        <v>18</v>
      </c>
      <c r="E37" s="6" t="s">
        <v>19</v>
      </c>
      <c r="F37" s="6">
        <v>931100</v>
      </c>
      <c r="G37" s="6">
        <v>220868</v>
      </c>
      <c r="H37" s="6">
        <v>494597</v>
      </c>
    </row>
    <row r="38" spans="2:8" x14ac:dyDescent="0.25">
      <c r="B38" s="4">
        <f t="shared" si="2"/>
        <v>41725</v>
      </c>
      <c r="C38" s="5" t="str">
        <f t="shared" si="0"/>
        <v>2014 I квартал</v>
      </c>
      <c r="D38" s="6" t="s">
        <v>20</v>
      </c>
      <c r="E38" s="6" t="s">
        <v>21</v>
      </c>
      <c r="F38" s="6">
        <v>946100</v>
      </c>
      <c r="G38" s="6">
        <v>226357</v>
      </c>
      <c r="H38" s="6">
        <v>495049</v>
      </c>
    </row>
    <row r="39" spans="2:8" x14ac:dyDescent="0.25">
      <c r="B39" s="4">
        <f t="shared" si="2"/>
        <v>41765</v>
      </c>
      <c r="C39" s="5" t="str">
        <f t="shared" si="0"/>
        <v>2014 II квартал</v>
      </c>
      <c r="D39" s="6" t="s">
        <v>22</v>
      </c>
      <c r="E39" s="6" t="s">
        <v>19</v>
      </c>
      <c r="F39" s="6">
        <v>961100</v>
      </c>
      <c r="G39" s="6">
        <v>231846</v>
      </c>
      <c r="H39" s="6">
        <v>495501</v>
      </c>
    </row>
    <row r="40" spans="2:8" x14ac:dyDescent="0.25">
      <c r="B40" s="4">
        <f t="shared" si="2"/>
        <v>41681</v>
      </c>
      <c r="C40" s="5" t="str">
        <f t="shared" si="0"/>
        <v>2014 I квартал</v>
      </c>
      <c r="D40" s="6" t="s">
        <v>9</v>
      </c>
      <c r="E40" s="6" t="s">
        <v>10</v>
      </c>
      <c r="F40" s="6">
        <v>976100</v>
      </c>
      <c r="G40" s="6">
        <v>237335</v>
      </c>
      <c r="H40" s="6">
        <v>495953</v>
      </c>
    </row>
    <row r="41" spans="2:8" x14ac:dyDescent="0.25">
      <c r="B41" s="4">
        <f t="shared" si="2"/>
        <v>41685</v>
      </c>
      <c r="C41" s="5" t="str">
        <f t="shared" si="0"/>
        <v>2014 I квартал</v>
      </c>
      <c r="D41" s="6" t="s">
        <v>11</v>
      </c>
      <c r="E41" s="6" t="s">
        <v>12</v>
      </c>
      <c r="F41" s="6">
        <v>991100</v>
      </c>
      <c r="G41" s="6">
        <v>242824</v>
      </c>
      <c r="H41" s="6">
        <v>496405</v>
      </c>
    </row>
    <row r="42" spans="2:8" x14ac:dyDescent="0.25">
      <c r="B42" s="4">
        <f t="shared" si="2"/>
        <v>41685</v>
      </c>
      <c r="C42" s="5" t="str">
        <f t="shared" si="0"/>
        <v>2014 I квартал</v>
      </c>
      <c r="D42" s="6" t="s">
        <v>13</v>
      </c>
      <c r="E42" s="6" t="s">
        <v>10</v>
      </c>
      <c r="F42" s="6">
        <v>1006100</v>
      </c>
      <c r="G42" s="6">
        <v>248313</v>
      </c>
      <c r="H42" s="6">
        <v>496857</v>
      </c>
    </row>
    <row r="43" spans="2:8" x14ac:dyDescent="0.25">
      <c r="B43" s="4">
        <f t="shared" si="2"/>
        <v>41665</v>
      </c>
      <c r="C43" s="5" t="str">
        <f t="shared" si="0"/>
        <v>2014 I квартал</v>
      </c>
      <c r="D43" s="6" t="s">
        <v>14</v>
      </c>
      <c r="E43" s="6" t="s">
        <v>12</v>
      </c>
      <c r="F43" s="6">
        <v>1021100</v>
      </c>
      <c r="G43" s="6">
        <v>253802</v>
      </c>
      <c r="H43" s="6">
        <v>497309</v>
      </c>
    </row>
    <row r="44" spans="2:8" x14ac:dyDescent="0.25">
      <c r="B44" s="4">
        <f t="shared" si="2"/>
        <v>41705</v>
      </c>
      <c r="C44" s="5" t="str">
        <f t="shared" si="0"/>
        <v>2014 I квартал</v>
      </c>
      <c r="D44" s="6" t="s">
        <v>7</v>
      </c>
      <c r="E44" s="6" t="s">
        <v>8</v>
      </c>
      <c r="F44" s="6">
        <v>1036100</v>
      </c>
      <c r="G44" s="6">
        <v>259291</v>
      </c>
      <c r="H44" s="6">
        <v>497761</v>
      </c>
    </row>
    <row r="45" spans="2:8" x14ac:dyDescent="0.25">
      <c r="B45" s="4">
        <f t="shared" si="2"/>
        <v>41621</v>
      </c>
      <c r="C45" s="5">
        <f t="shared" si="0"/>
        <v>2013</v>
      </c>
      <c r="D45" s="6" t="s">
        <v>9</v>
      </c>
      <c r="E45" s="6" t="s">
        <v>10</v>
      </c>
      <c r="F45" s="6">
        <v>1051100</v>
      </c>
      <c r="G45" s="6">
        <v>264780</v>
      </c>
      <c r="H45" s="6">
        <v>498213</v>
      </c>
    </row>
    <row r="46" spans="2:8" x14ac:dyDescent="0.25">
      <c r="B46" s="4">
        <f t="shared" si="2"/>
        <v>41625</v>
      </c>
      <c r="C46" s="5">
        <f t="shared" si="0"/>
        <v>2013</v>
      </c>
      <c r="D46" s="6" t="s">
        <v>11</v>
      </c>
      <c r="E46" s="6" t="s">
        <v>12</v>
      </c>
      <c r="F46" s="6">
        <v>1066100</v>
      </c>
      <c r="G46" s="6">
        <v>270269</v>
      </c>
      <c r="H46" s="6">
        <v>498665</v>
      </c>
    </row>
    <row r="47" spans="2:8" x14ac:dyDescent="0.25">
      <c r="B47" s="4">
        <f t="shared" si="2"/>
        <v>41625</v>
      </c>
      <c r="C47" s="5">
        <f t="shared" si="0"/>
        <v>2013</v>
      </c>
      <c r="D47" s="6" t="s">
        <v>13</v>
      </c>
      <c r="E47" s="6" t="s">
        <v>10</v>
      </c>
      <c r="F47" s="6">
        <v>1081100</v>
      </c>
      <c r="G47" s="6">
        <v>275758</v>
      </c>
      <c r="H47" s="6">
        <v>499117</v>
      </c>
    </row>
    <row r="48" spans="2:8" x14ac:dyDescent="0.25">
      <c r="B48" s="4">
        <f t="shared" si="2"/>
        <v>41605</v>
      </c>
      <c r="C48" s="5">
        <f t="shared" si="0"/>
        <v>2013</v>
      </c>
      <c r="D48" s="6" t="s">
        <v>14</v>
      </c>
      <c r="E48" s="6" t="s">
        <v>12</v>
      </c>
      <c r="F48" s="6">
        <v>1096100</v>
      </c>
      <c r="G48" s="6">
        <v>281247</v>
      </c>
      <c r="H48" s="6">
        <v>499569</v>
      </c>
    </row>
    <row r="49" spans="2:9" x14ac:dyDescent="0.25">
      <c r="B49" s="4">
        <f t="shared" si="2"/>
        <v>41645</v>
      </c>
      <c r="C49" s="5" t="str">
        <f t="shared" si="0"/>
        <v>2014 I квартал</v>
      </c>
      <c r="D49" s="6" t="s">
        <v>15</v>
      </c>
      <c r="E49" s="6" t="s">
        <v>8</v>
      </c>
      <c r="F49" s="6">
        <v>1111100</v>
      </c>
      <c r="G49" s="6">
        <v>286736</v>
      </c>
      <c r="H49" s="6">
        <v>500021</v>
      </c>
    </row>
    <row r="50" spans="2:9" x14ac:dyDescent="0.25">
      <c r="B50" s="4">
        <f t="shared" si="2"/>
        <v>41561</v>
      </c>
      <c r="C50" s="5">
        <f t="shared" si="0"/>
        <v>2013</v>
      </c>
      <c r="D50" s="6" t="s">
        <v>16</v>
      </c>
      <c r="E50" s="6" t="s">
        <v>17</v>
      </c>
      <c r="F50" s="6">
        <v>1126100</v>
      </c>
      <c r="G50" s="6">
        <v>292225</v>
      </c>
      <c r="H50" s="6">
        <v>500473</v>
      </c>
    </row>
    <row r="51" spans="2:9" x14ac:dyDescent="0.25">
      <c r="B51" s="4">
        <f t="shared" si="2"/>
        <v>41554</v>
      </c>
      <c r="C51" s="5">
        <f t="shared" si="0"/>
        <v>2013</v>
      </c>
      <c r="D51" s="6" t="s">
        <v>18</v>
      </c>
      <c r="E51" s="6" t="s">
        <v>19</v>
      </c>
      <c r="F51" s="6">
        <v>1141100</v>
      </c>
      <c r="G51" s="6">
        <v>297714</v>
      </c>
      <c r="H51" s="6">
        <v>500925</v>
      </c>
    </row>
    <row r="52" spans="2:9" x14ac:dyDescent="0.25">
      <c r="B52" s="4">
        <f t="shared" si="2"/>
        <v>41581</v>
      </c>
      <c r="C52" s="5">
        <f t="shared" si="0"/>
        <v>2013</v>
      </c>
      <c r="D52" s="6" t="s">
        <v>20</v>
      </c>
      <c r="E52" s="6" t="s">
        <v>21</v>
      </c>
      <c r="F52" s="6">
        <v>1156100</v>
      </c>
      <c r="G52" s="6">
        <v>303203</v>
      </c>
      <c r="H52" s="6">
        <v>501377</v>
      </c>
    </row>
    <row r="56" spans="2:9" s="10" customFormat="1" ht="45" x14ac:dyDescent="0.25">
      <c r="B56" s="7"/>
      <c r="C56" s="8" t="s">
        <v>8</v>
      </c>
      <c r="D56" s="8" t="s">
        <v>10</v>
      </c>
      <c r="E56" s="8" t="s">
        <v>12</v>
      </c>
      <c r="F56" s="8" t="s">
        <v>19</v>
      </c>
      <c r="G56" s="8" t="s">
        <v>17</v>
      </c>
      <c r="H56" s="8" t="s">
        <v>21</v>
      </c>
      <c r="I56" s="9" t="s">
        <v>23</v>
      </c>
    </row>
    <row r="57" spans="2:9" ht="30" x14ac:dyDescent="0.25">
      <c r="B57" s="11" t="s">
        <v>24</v>
      </c>
      <c r="C57" s="12"/>
      <c r="D57" s="12"/>
      <c r="E57" s="12"/>
      <c r="F57" s="12"/>
      <c r="G57" s="12"/>
      <c r="H57" s="12"/>
      <c r="I57" s="13"/>
    </row>
    <row r="58" spans="2:9" ht="16.5" customHeight="1" x14ac:dyDescent="0.25">
      <c r="B58" s="11" t="s">
        <v>25</v>
      </c>
      <c r="C58" s="12"/>
      <c r="D58" s="12"/>
      <c r="E58" s="12"/>
      <c r="F58" s="12"/>
      <c r="G58" s="12"/>
      <c r="H58" s="12"/>
      <c r="I58" s="13"/>
    </row>
    <row r="59" spans="2:9" ht="16.5" customHeight="1" x14ac:dyDescent="0.25">
      <c r="B59" s="11" t="s">
        <v>26</v>
      </c>
      <c r="C59" s="12"/>
      <c r="D59" s="12"/>
      <c r="E59" s="12"/>
      <c r="F59" s="12"/>
      <c r="G59" s="12"/>
      <c r="H59" s="12"/>
      <c r="I59" s="13"/>
    </row>
    <row r="60" spans="2:9" ht="16.5" customHeight="1" x14ac:dyDescent="0.25">
      <c r="B60" s="11" t="s">
        <v>27</v>
      </c>
      <c r="C60" s="12"/>
      <c r="D60" s="12"/>
      <c r="E60" s="12"/>
      <c r="F60" s="12"/>
      <c r="G60" s="12"/>
      <c r="H60" s="12"/>
      <c r="I60" s="13"/>
    </row>
    <row r="61" spans="2:9" ht="16.5" customHeight="1" x14ac:dyDescent="0.25">
      <c r="B61" s="11" t="s">
        <v>28</v>
      </c>
      <c r="C61" s="12"/>
      <c r="D61" s="12"/>
      <c r="E61" s="12"/>
      <c r="F61" s="12"/>
      <c r="G61" s="12"/>
      <c r="H61" s="12"/>
      <c r="I61" s="13"/>
    </row>
    <row r="62" spans="2:9" ht="16.5" customHeight="1" x14ac:dyDescent="0.25">
      <c r="B62" s="11" t="s">
        <v>29</v>
      </c>
      <c r="C62" s="12"/>
      <c r="D62" s="12"/>
      <c r="E62" s="12"/>
      <c r="F62" s="12"/>
      <c r="G62" s="12"/>
      <c r="H62" s="12"/>
      <c r="I62" s="13"/>
    </row>
    <row r="63" spans="2:9" ht="30" x14ac:dyDescent="0.25">
      <c r="B63" s="11" t="s">
        <v>30</v>
      </c>
      <c r="C63" s="12"/>
      <c r="D63" s="12"/>
      <c r="E63" s="12"/>
      <c r="F63" s="12"/>
      <c r="G63" s="12"/>
      <c r="H63" s="12"/>
      <c r="I63" s="13"/>
    </row>
    <row r="64" spans="2:9" x14ac:dyDescent="0.25">
      <c r="B64" s="11" t="s">
        <v>25</v>
      </c>
      <c r="C64" s="12"/>
      <c r="D64" s="12"/>
      <c r="E64" s="12"/>
      <c r="F64" s="12"/>
      <c r="G64" s="12"/>
      <c r="H64" s="12"/>
      <c r="I64" s="13"/>
    </row>
    <row r="65" spans="2:9" x14ac:dyDescent="0.25">
      <c r="B65" s="11" t="s">
        <v>26</v>
      </c>
      <c r="C65" s="12"/>
      <c r="D65" s="12"/>
      <c r="E65" s="12"/>
      <c r="F65" s="12"/>
      <c r="G65" s="12"/>
      <c r="H65" s="12"/>
      <c r="I65" s="13"/>
    </row>
    <row r="66" spans="2:9" x14ac:dyDescent="0.25">
      <c r="B66" s="11" t="s">
        <v>27</v>
      </c>
      <c r="C66" s="12"/>
      <c r="D66" s="12"/>
      <c r="E66" s="12"/>
      <c r="F66" s="12"/>
      <c r="G66" s="12"/>
      <c r="H66" s="12"/>
      <c r="I66" s="13"/>
    </row>
    <row r="67" spans="2:9" x14ac:dyDescent="0.25">
      <c r="B67" s="11" t="s">
        <v>28</v>
      </c>
      <c r="C67" s="12"/>
      <c r="D67" s="12"/>
      <c r="E67" s="12"/>
      <c r="F67" s="12"/>
      <c r="G67" s="12"/>
      <c r="H67" s="12"/>
      <c r="I67" s="13"/>
    </row>
    <row r="68" spans="2:9" x14ac:dyDescent="0.25">
      <c r="B68" s="11" t="s">
        <v>29</v>
      </c>
      <c r="C68" s="12"/>
      <c r="D68" s="12"/>
      <c r="E68" s="12"/>
      <c r="F68" s="12"/>
      <c r="G68" s="12"/>
      <c r="H68" s="12"/>
      <c r="I68" s="13"/>
    </row>
    <row r="69" spans="2:9" ht="33.75" customHeight="1" x14ac:dyDescent="0.25">
      <c r="B69" s="11" t="s">
        <v>6</v>
      </c>
      <c r="C69" s="12"/>
      <c r="D69" s="12"/>
      <c r="E69" s="12"/>
      <c r="F69" s="12"/>
      <c r="G69" s="12"/>
      <c r="H69" s="12"/>
      <c r="I69" s="13"/>
    </row>
    <row r="70" spans="2:9" x14ac:dyDescent="0.25">
      <c r="B70" s="11" t="s">
        <v>25</v>
      </c>
      <c r="C70" s="12"/>
      <c r="D70" s="12"/>
      <c r="E70" s="12"/>
      <c r="F70" s="12"/>
      <c r="G70" s="12"/>
      <c r="H70" s="12"/>
      <c r="I70" s="13"/>
    </row>
    <row r="71" spans="2:9" x14ac:dyDescent="0.25">
      <c r="B71" s="11" t="s">
        <v>26</v>
      </c>
      <c r="C71" s="12"/>
      <c r="D71" s="12"/>
      <c r="E71" s="12"/>
      <c r="F71" s="12"/>
      <c r="G71" s="12"/>
      <c r="H71" s="12"/>
      <c r="I71" s="13"/>
    </row>
    <row r="72" spans="2:9" x14ac:dyDescent="0.25">
      <c r="B72" s="11" t="s">
        <v>27</v>
      </c>
      <c r="C72" s="12"/>
      <c r="D72" s="12"/>
      <c r="E72" s="12"/>
      <c r="F72" s="12"/>
      <c r="G72" s="12"/>
      <c r="H72" s="12"/>
      <c r="I72" s="13"/>
    </row>
    <row r="73" spans="2:9" x14ac:dyDescent="0.25">
      <c r="B73" s="11" t="s">
        <v>28</v>
      </c>
      <c r="C73" s="12"/>
      <c r="D73" s="12"/>
      <c r="E73" s="12"/>
      <c r="F73" s="12"/>
      <c r="G73" s="12"/>
      <c r="H73" s="12"/>
      <c r="I73" s="13"/>
    </row>
    <row r="74" spans="2:9" x14ac:dyDescent="0.25">
      <c r="B74" s="11" t="s">
        <v>29</v>
      </c>
      <c r="C74" s="12"/>
      <c r="D74" s="12"/>
      <c r="E74" s="12"/>
      <c r="F74" s="12"/>
      <c r="G74" s="12"/>
      <c r="H74" s="12"/>
      <c r="I74" s="13"/>
    </row>
  </sheetData>
  <autoFilter ref="B4:I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Кочетков Владимир Анатольевич</dc:creator>
  <cp:lastModifiedBy>Кочетков Владимир Анатольевич</cp:lastModifiedBy>
  <dcterms:created xsi:type="dcterms:W3CDTF">2014-06-24T10:00:39Z</dcterms:created>
  <dcterms:modified xsi:type="dcterms:W3CDTF">2014-06-24T10:00:48Z</dcterms:modified>
</cp:coreProperties>
</file>