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autoCompressPictures="0" defaultThemeVersion="124226"/>
  <bookViews>
    <workbookView xWindow="0" yWindow="0" windowWidth="20610" windowHeight="11640" tabRatio="618" activeTab="1"/>
  </bookViews>
  <sheets>
    <sheet name="Офис &quot;Росва&quot;-ЛД" sheetId="1" r:id="rId1"/>
    <sheet name="Лист2" sheetId="9" r:id="rId2"/>
  </sheets>
  <definedNames>
    <definedName name="_xlnm._FilterDatabase" localSheetId="0" hidden="1">'Офис "Росва"-ЛД'!$A$13:$AV$212</definedName>
    <definedName name="Z_5D30E062_B595_4DED_8E3F_C48844096BD8_.wvu.FilterData" localSheetId="0" hidden="1">'Офис "Росва"-ЛД'!$A$6:$BJ$777</definedName>
    <definedName name="Z_5D30E062_B595_4DED_8E3F_C48844096BD8_.wvu.Rows" localSheetId="0" hidden="1">'Офис "Росва"-ЛД'!$3:$3,'Офис "Росва"-ЛД'!$9:$9</definedName>
  </definedNames>
  <calcPr calcId="145621"/>
  <customWorkbookViews>
    <customWorkbookView name="1 - Личное представление" guid="{5D30E062-B595-4DED-8E3F-C48844096BD8}" mergeInterval="0" personalView="1" maximized="1" xWindow="1" yWindow="1" windowWidth="1920" windowHeight="860" tabRatio="664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9" l="1"/>
  <c r="G5" i="9"/>
  <c r="G6" i="9"/>
  <c r="G7" i="9"/>
  <c r="G8" i="9"/>
  <c r="G9" i="9"/>
  <c r="G10" i="9"/>
  <c r="G11" i="9"/>
  <c r="G12" i="9"/>
  <c r="G13" i="9"/>
  <c r="G14" i="9"/>
  <c r="G3" i="9"/>
  <c r="F3" i="9"/>
  <c r="F4" i="9"/>
  <c r="F5" i="9"/>
  <c r="F6" i="9"/>
  <c r="F7" i="9"/>
  <c r="F8" i="9"/>
  <c r="F9" i="9"/>
  <c r="F10" i="9"/>
  <c r="F11" i="9"/>
  <c r="F12" i="9"/>
  <c r="F13" i="9"/>
  <c r="F14" i="9"/>
  <c r="H14" i="1" l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7" i="1"/>
  <c r="H208" i="1"/>
  <c r="H209" i="1"/>
  <c r="H210" i="1"/>
  <c r="AT210" i="1" l="1"/>
  <c r="AT207" i="1"/>
  <c r="AT208" i="1"/>
  <c r="AT209" i="1"/>
  <c r="AT205" i="1"/>
  <c r="AT199" i="1"/>
  <c r="AT200" i="1"/>
  <c r="AT201" i="1"/>
  <c r="AT202" i="1"/>
  <c r="AT203" i="1"/>
  <c r="AT204" i="1"/>
  <c r="AT198" i="1"/>
  <c r="AT197" i="1"/>
  <c r="AT196" i="1"/>
  <c r="AT195" i="1"/>
  <c r="AT194" i="1"/>
  <c r="AT193" i="1"/>
  <c r="AT192" i="1"/>
  <c r="AT191" i="1"/>
  <c r="AT190" i="1"/>
  <c r="AT189" i="1"/>
  <c r="AT188" i="1"/>
  <c r="AD205" i="1" l="1"/>
  <c r="AD200" i="1"/>
  <c r="AD201" i="1"/>
  <c r="AD202" i="1"/>
  <c r="AD203" i="1"/>
  <c r="AD204" i="1"/>
  <c r="AD207" i="1"/>
  <c r="AD208" i="1"/>
  <c r="AD209" i="1"/>
  <c r="AD210" i="1"/>
  <c r="AD189" i="1"/>
  <c r="AD190" i="1"/>
  <c r="AD191" i="1"/>
  <c r="AD192" i="1"/>
  <c r="AD193" i="1"/>
  <c r="AD194" i="1"/>
  <c r="AD195" i="1"/>
  <c r="AD196" i="1"/>
  <c r="AD197" i="1"/>
  <c r="AD198" i="1"/>
  <c r="AD199" i="1"/>
  <c r="AD188" i="1"/>
  <c r="S188" i="1"/>
  <c r="V188" i="1" s="1"/>
  <c r="S189" i="1"/>
  <c r="V189" i="1" s="1"/>
  <c r="S190" i="1"/>
  <c r="V190" i="1" s="1"/>
  <c r="S191" i="1"/>
  <c r="V191" i="1" s="1"/>
  <c r="S192" i="1"/>
  <c r="V192" i="1" s="1"/>
  <c r="S193" i="1"/>
  <c r="V193" i="1" s="1"/>
  <c r="S194" i="1"/>
  <c r="V194" i="1" s="1"/>
  <c r="S195" i="1"/>
  <c r="V195" i="1" s="1"/>
  <c r="S196" i="1"/>
  <c r="V196" i="1" s="1"/>
  <c r="S197" i="1"/>
  <c r="V197" i="1" s="1"/>
  <c r="S198" i="1"/>
  <c r="V198" i="1" s="1"/>
  <c r="S199" i="1"/>
  <c r="V199" i="1" s="1"/>
  <c r="S200" i="1"/>
  <c r="V200" i="1" s="1"/>
  <c r="S201" i="1"/>
  <c r="V201" i="1" s="1"/>
  <c r="S202" i="1"/>
  <c r="V202" i="1" s="1"/>
  <c r="S203" i="1"/>
  <c r="V203" i="1" s="1"/>
  <c r="S204" i="1"/>
  <c r="V204" i="1" s="1"/>
  <c r="V205" i="1"/>
  <c r="S207" i="1"/>
  <c r="V207" i="1" s="1"/>
  <c r="S208" i="1"/>
  <c r="V208" i="1" s="1"/>
  <c r="S209" i="1"/>
  <c r="V209" i="1" s="1"/>
  <c r="V210" i="1"/>
  <c r="AU203" i="1" l="1"/>
  <c r="AV203" i="1" s="1"/>
  <c r="AU199" i="1"/>
  <c r="AV199" i="1" s="1"/>
  <c r="AU191" i="1"/>
  <c r="AV191" i="1" s="1"/>
  <c r="AU209" i="1"/>
  <c r="AV209" i="1" s="1"/>
  <c r="AU195" i="1"/>
  <c r="AV195" i="1" s="1"/>
  <c r="AU208" i="1"/>
  <c r="AV208" i="1" s="1"/>
  <c r="AU210" i="1"/>
  <c r="AV210" i="1" s="1"/>
  <c r="AU201" i="1"/>
  <c r="AV201" i="1" s="1"/>
  <c r="AU193" i="1"/>
  <c r="AV193" i="1" s="1"/>
  <c r="AU189" i="1"/>
  <c r="AV189" i="1" s="1"/>
  <c r="AU197" i="1"/>
  <c r="AV197" i="1" s="1"/>
  <c r="AU207" i="1"/>
  <c r="AV207" i="1" s="1"/>
  <c r="AU205" i="1"/>
  <c r="AV205" i="1" s="1"/>
  <c r="AU204" i="1"/>
  <c r="AV204" i="1" s="1"/>
  <c r="AU202" i="1"/>
  <c r="AV202" i="1" s="1"/>
  <c r="AU200" i="1"/>
  <c r="AV200" i="1" s="1"/>
  <c r="AU198" i="1"/>
  <c r="AV198" i="1" s="1"/>
  <c r="AU196" i="1"/>
  <c r="AV196" i="1" s="1"/>
  <c r="AU194" i="1"/>
  <c r="AV194" i="1" s="1"/>
  <c r="AU192" i="1"/>
  <c r="AV192" i="1" s="1"/>
  <c r="AU190" i="1"/>
  <c r="AV190" i="1" s="1"/>
  <c r="AU188" i="1"/>
  <c r="AV188" i="1" s="1"/>
  <c r="AT175" i="1" l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S175" i="1"/>
  <c r="V175" i="1" s="1"/>
  <c r="S176" i="1"/>
  <c r="V176" i="1" s="1"/>
  <c r="S177" i="1"/>
  <c r="V177" i="1" s="1"/>
  <c r="S178" i="1"/>
  <c r="V178" i="1" s="1"/>
  <c r="S179" i="1"/>
  <c r="V179" i="1" s="1"/>
  <c r="S180" i="1"/>
  <c r="V180" i="1" s="1"/>
  <c r="S181" i="1"/>
  <c r="V181" i="1" s="1"/>
  <c r="S182" i="1"/>
  <c r="V182" i="1" s="1"/>
  <c r="S183" i="1"/>
  <c r="V183" i="1" s="1"/>
  <c r="S184" i="1"/>
  <c r="V184" i="1" s="1"/>
  <c r="S185" i="1"/>
  <c r="V185" i="1" s="1"/>
  <c r="S186" i="1"/>
  <c r="V186" i="1" s="1"/>
  <c r="S187" i="1"/>
  <c r="V187" i="1" s="1"/>
  <c r="AU186" i="1" l="1"/>
  <c r="AV186" i="1" s="1"/>
  <c r="AU184" i="1"/>
  <c r="AV184" i="1" s="1"/>
  <c r="AU182" i="1"/>
  <c r="AV182" i="1" s="1"/>
  <c r="AU180" i="1"/>
  <c r="AV180" i="1" s="1"/>
  <c r="AU178" i="1"/>
  <c r="AV178" i="1" s="1"/>
  <c r="AU176" i="1"/>
  <c r="AV176" i="1" s="1"/>
  <c r="AU187" i="1"/>
  <c r="AV187" i="1" s="1"/>
  <c r="AU185" i="1"/>
  <c r="AV185" i="1" s="1"/>
  <c r="AU183" i="1"/>
  <c r="AV183" i="1" s="1"/>
  <c r="AU181" i="1"/>
  <c r="AV181" i="1" s="1"/>
  <c r="AU179" i="1"/>
  <c r="AV179" i="1" s="1"/>
  <c r="AU177" i="1"/>
  <c r="AV177" i="1" s="1"/>
  <c r="AU175" i="1"/>
  <c r="AV175" i="1" s="1"/>
  <c r="AD166" i="1"/>
  <c r="AD168" i="1"/>
  <c r="AD169" i="1"/>
  <c r="AD170" i="1"/>
  <c r="AD171" i="1"/>
  <c r="AD172" i="1"/>
  <c r="AD173" i="1"/>
  <c r="AD174" i="1"/>
  <c r="V166" i="1"/>
  <c r="V174" i="1"/>
  <c r="D9" i="1"/>
  <c r="AT166" i="1"/>
  <c r="AT167" i="1"/>
  <c r="AT168" i="1"/>
  <c r="AT169" i="1"/>
  <c r="AT170" i="1"/>
  <c r="AT171" i="1"/>
  <c r="AT172" i="1"/>
  <c r="AT173" i="1"/>
  <c r="AT174" i="1"/>
  <c r="AU174" i="1" l="1"/>
  <c r="AV174" i="1" s="1"/>
  <c r="AU166" i="1"/>
  <c r="AV166" i="1" s="1"/>
  <c r="AV167" i="1"/>
  <c r="S173" i="1" l="1"/>
  <c r="V173" i="1" s="1"/>
  <c r="AU173" i="1" s="1"/>
  <c r="AV173" i="1" s="1"/>
  <c r="S171" i="1"/>
  <c r="V171" i="1" s="1"/>
  <c r="AU171" i="1" s="1"/>
  <c r="AV171" i="1" s="1"/>
  <c r="S168" i="1"/>
  <c r="V168" i="1" s="1"/>
  <c r="AU168" i="1" s="1"/>
  <c r="AV168" i="1" s="1"/>
  <c r="S169" i="1"/>
  <c r="V169" i="1" s="1"/>
  <c r="AU169" i="1" s="1"/>
  <c r="AV169" i="1" s="1"/>
  <c r="S170" i="1"/>
  <c r="V170" i="1" s="1"/>
  <c r="AU170" i="1" s="1"/>
  <c r="AV170" i="1" s="1"/>
  <c r="AD165" i="1"/>
  <c r="AT165" i="1"/>
  <c r="S165" i="1"/>
  <c r="V165" i="1" s="1"/>
  <c r="S172" i="1" l="1"/>
  <c r="V172" i="1" s="1"/>
  <c r="AU172" i="1" s="1"/>
  <c r="AV172" i="1" s="1"/>
  <c r="AU165" i="1"/>
  <c r="AV165" i="1" s="1"/>
  <c r="AD164" i="1" l="1"/>
  <c r="S164" i="1"/>
  <c r="V164" i="1" s="1"/>
  <c r="AT154" i="1" l="1"/>
  <c r="AT155" i="1"/>
  <c r="AT156" i="1"/>
  <c r="AT158" i="1"/>
  <c r="AT159" i="1"/>
  <c r="AT160" i="1"/>
  <c r="AT161" i="1"/>
  <c r="AT162" i="1"/>
  <c r="AT163" i="1"/>
  <c r="AT164" i="1"/>
  <c r="AU164" i="1"/>
  <c r="AD154" i="1"/>
  <c r="AD155" i="1"/>
  <c r="AD156" i="1"/>
  <c r="AD158" i="1"/>
  <c r="AD159" i="1"/>
  <c r="AD160" i="1"/>
  <c r="AD161" i="1"/>
  <c r="AD162" i="1"/>
  <c r="AD163" i="1"/>
  <c r="V154" i="1"/>
  <c r="S155" i="1"/>
  <c r="V155" i="1" s="1"/>
  <c r="S156" i="1"/>
  <c r="V156" i="1" s="1"/>
  <c r="S157" i="1"/>
  <c r="S158" i="1"/>
  <c r="V158" i="1" s="1"/>
  <c r="S159" i="1"/>
  <c r="V159" i="1" s="1"/>
  <c r="V160" i="1"/>
  <c r="S161" i="1"/>
  <c r="V161" i="1" s="1"/>
  <c r="S162" i="1"/>
  <c r="V162" i="1" s="1"/>
  <c r="S163" i="1"/>
  <c r="V163" i="1" s="1"/>
  <c r="AU162" i="1" l="1"/>
  <c r="AV162" i="1" s="1"/>
  <c r="AU154" i="1"/>
  <c r="AV154" i="1" s="1"/>
  <c r="AU163" i="1"/>
  <c r="AV163" i="1" s="1"/>
  <c r="AU158" i="1"/>
  <c r="AV158" i="1" s="1"/>
  <c r="AU159" i="1"/>
  <c r="AV159" i="1" s="1"/>
  <c r="AU161" i="1"/>
  <c r="AV161" i="1" s="1"/>
  <c r="AU155" i="1"/>
  <c r="AV155" i="1" s="1"/>
  <c r="AU156" i="1"/>
  <c r="AV156" i="1" s="1"/>
  <c r="AU160" i="1"/>
  <c r="AV160" i="1" s="1"/>
  <c r="AV164" i="1"/>
  <c r="AT153" i="1" l="1"/>
  <c r="AD153" i="1"/>
  <c r="V153" i="1"/>
  <c r="AU153" i="1" l="1"/>
  <c r="AV153" i="1" s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S137" i="1"/>
  <c r="V137" i="1" s="1"/>
  <c r="S138" i="1"/>
  <c r="V138" i="1" s="1"/>
  <c r="S139" i="1"/>
  <c r="V139" i="1" s="1"/>
  <c r="S140" i="1"/>
  <c r="V140" i="1" s="1"/>
  <c r="S141" i="1"/>
  <c r="V141" i="1" s="1"/>
  <c r="S142" i="1"/>
  <c r="V142" i="1" s="1"/>
  <c r="S143" i="1"/>
  <c r="V143" i="1" s="1"/>
  <c r="S144" i="1"/>
  <c r="V144" i="1" s="1"/>
  <c r="S145" i="1"/>
  <c r="V145" i="1" s="1"/>
  <c r="S146" i="1"/>
  <c r="V146" i="1" s="1"/>
  <c r="S147" i="1"/>
  <c r="V147" i="1" s="1"/>
  <c r="S148" i="1"/>
  <c r="V148" i="1" s="1"/>
  <c r="S149" i="1"/>
  <c r="V149" i="1" s="1"/>
  <c r="S150" i="1"/>
  <c r="V150" i="1" s="1"/>
  <c r="S151" i="1"/>
  <c r="V151" i="1" s="1"/>
  <c r="AU147" i="1" l="1"/>
  <c r="AV147" i="1" s="1"/>
  <c r="AU150" i="1"/>
  <c r="AV150" i="1" s="1"/>
  <c r="AU148" i="1"/>
  <c r="AV148" i="1" s="1"/>
  <c r="AU149" i="1"/>
  <c r="AV149" i="1" s="1"/>
  <c r="AU145" i="1"/>
  <c r="AV145" i="1" s="1"/>
  <c r="AU146" i="1"/>
  <c r="AV146" i="1" s="1"/>
  <c r="AU139" i="1"/>
  <c r="AV139" i="1" s="1"/>
  <c r="AU143" i="1"/>
  <c r="AV143" i="1" s="1"/>
  <c r="S152" i="1"/>
  <c r="V152" i="1" s="1"/>
  <c r="AU152" i="1" s="1"/>
  <c r="AV152" i="1" s="1"/>
  <c r="AU141" i="1"/>
  <c r="AV141" i="1" s="1"/>
  <c r="AU137" i="1"/>
  <c r="AV137" i="1" s="1"/>
  <c r="AU144" i="1"/>
  <c r="AV144" i="1" s="1"/>
  <c r="AU151" i="1"/>
  <c r="AV151" i="1" s="1"/>
  <c r="AU142" i="1"/>
  <c r="AV142" i="1" s="1"/>
  <c r="AU138" i="1"/>
  <c r="AV138" i="1" s="1"/>
  <c r="AU140" i="1"/>
  <c r="AV140" i="1" s="1"/>
  <c r="V132" i="1"/>
  <c r="V133" i="1"/>
  <c r="AD103" i="1"/>
  <c r="AT126" i="1" l="1"/>
  <c r="AT127" i="1"/>
  <c r="AT128" i="1"/>
  <c r="AT129" i="1"/>
  <c r="AT130" i="1"/>
  <c r="AT131" i="1"/>
  <c r="AT132" i="1"/>
  <c r="AT133" i="1"/>
  <c r="AT134" i="1"/>
  <c r="AT135" i="1"/>
  <c r="AT136" i="1"/>
  <c r="AD131" i="1"/>
  <c r="AD132" i="1"/>
  <c r="AU132" i="1" s="1"/>
  <c r="AD133" i="1"/>
  <c r="AU133" i="1" s="1"/>
  <c r="AD134" i="1"/>
  <c r="AD135" i="1"/>
  <c r="AD136" i="1"/>
  <c r="AD130" i="1"/>
  <c r="AD129" i="1"/>
  <c r="AD128" i="1"/>
  <c r="AD127" i="1"/>
  <c r="AD126" i="1"/>
  <c r="S131" i="1"/>
  <c r="V131" i="1" s="1"/>
  <c r="S134" i="1"/>
  <c r="V134" i="1" s="1"/>
  <c r="S135" i="1"/>
  <c r="V135" i="1" s="1"/>
  <c r="S136" i="1"/>
  <c r="V136" i="1" s="1"/>
  <c r="S130" i="1"/>
  <c r="V130" i="1" s="1"/>
  <c r="S129" i="1"/>
  <c r="V129" i="1" s="1"/>
  <c r="S127" i="1"/>
  <c r="V127" i="1" s="1"/>
  <c r="S128" i="1"/>
  <c r="V128" i="1" s="1"/>
  <c r="S126" i="1"/>
  <c r="V126" i="1" s="1"/>
  <c r="AU129" i="1" l="1"/>
  <c r="AV129" i="1" s="1"/>
  <c r="AU136" i="1"/>
  <c r="AV136" i="1" s="1"/>
  <c r="AU134" i="1"/>
  <c r="AV134" i="1" s="1"/>
  <c r="AU127" i="1"/>
  <c r="AV127" i="1" s="1"/>
  <c r="AU126" i="1"/>
  <c r="AV126" i="1" s="1"/>
  <c r="AU128" i="1"/>
  <c r="AV128" i="1" s="1"/>
  <c r="AU130" i="1"/>
  <c r="AV130" i="1" s="1"/>
  <c r="AU135" i="1"/>
  <c r="AV135" i="1" s="1"/>
  <c r="AU131" i="1"/>
  <c r="AV131" i="1" s="1"/>
  <c r="AV132" i="1"/>
  <c r="AV133" i="1"/>
  <c r="AT124" i="1" l="1"/>
  <c r="AD124" i="1"/>
  <c r="V124" i="1"/>
  <c r="S120" i="1"/>
  <c r="V120" i="1" s="1"/>
  <c r="AD120" i="1"/>
  <c r="AT120" i="1"/>
  <c r="AU120" i="1" l="1"/>
  <c r="AV120" i="1" s="1"/>
  <c r="AU124" i="1"/>
  <c r="AV124" i="1" s="1"/>
  <c r="AT115" i="1"/>
  <c r="AT116" i="1"/>
  <c r="AT117" i="1"/>
  <c r="AT118" i="1"/>
  <c r="AT119" i="1"/>
  <c r="AT121" i="1"/>
  <c r="AT122" i="1"/>
  <c r="AT123" i="1"/>
  <c r="AD115" i="1"/>
  <c r="AD116" i="1"/>
  <c r="AD117" i="1"/>
  <c r="AD118" i="1"/>
  <c r="AD119" i="1"/>
  <c r="AD121" i="1"/>
  <c r="AD122" i="1"/>
  <c r="AD123" i="1"/>
  <c r="S117" i="1"/>
  <c r="V117" i="1" s="1"/>
  <c r="S118" i="1"/>
  <c r="V118" i="1" s="1"/>
  <c r="S119" i="1"/>
  <c r="V119" i="1" s="1"/>
  <c r="S121" i="1"/>
  <c r="V121" i="1" s="1"/>
  <c r="S122" i="1"/>
  <c r="V122" i="1" s="1"/>
  <c r="S116" i="1"/>
  <c r="V116" i="1" s="1"/>
  <c r="S115" i="1"/>
  <c r="V115" i="1" s="1"/>
  <c r="S123" i="1" l="1"/>
  <c r="V123" i="1" s="1"/>
  <c r="AU123" i="1" s="1"/>
  <c r="AV123" i="1" s="1"/>
  <c r="AU117" i="1"/>
  <c r="AV117" i="1" s="1"/>
  <c r="AU122" i="1"/>
  <c r="AV122" i="1" s="1"/>
  <c r="AU119" i="1"/>
  <c r="AV119" i="1" s="1"/>
  <c r="AU116" i="1"/>
  <c r="AV116" i="1" s="1"/>
  <c r="AU121" i="1"/>
  <c r="AV121" i="1" s="1"/>
  <c r="AU118" i="1"/>
  <c r="AV118" i="1" s="1"/>
  <c r="AU115" i="1"/>
  <c r="AV115" i="1" s="1"/>
  <c r="V111" i="1" l="1"/>
  <c r="V113" i="1"/>
  <c r="S108" i="1"/>
  <c r="V108" i="1" s="1"/>
  <c r="AT19" i="1"/>
  <c r="AT20" i="1"/>
  <c r="AD105" i="1"/>
  <c r="V105" i="1"/>
  <c r="V109" i="1"/>
  <c r="V110" i="1"/>
  <c r="V112" i="1"/>
  <c r="V114" i="1"/>
  <c r="AD108" i="1"/>
  <c r="AD109" i="1"/>
  <c r="AD110" i="1"/>
  <c r="AD111" i="1"/>
  <c r="AD112" i="1"/>
  <c r="AD113" i="1"/>
  <c r="AD114" i="1"/>
  <c r="AD107" i="1"/>
  <c r="AD102" i="1"/>
  <c r="AD104" i="1"/>
  <c r="AD100" i="1"/>
  <c r="AD99" i="1"/>
  <c r="AT108" i="1"/>
  <c r="AT109" i="1"/>
  <c r="AT107" i="1"/>
  <c r="AT105" i="1"/>
  <c r="AT102" i="1"/>
  <c r="AT103" i="1"/>
  <c r="AT104" i="1"/>
  <c r="AT99" i="1"/>
  <c r="AT100" i="1"/>
  <c r="AT114" i="1"/>
  <c r="AT113" i="1"/>
  <c r="AT112" i="1"/>
  <c r="AT111" i="1"/>
  <c r="AT110" i="1"/>
  <c r="AT101" i="1"/>
  <c r="AD101" i="1"/>
  <c r="S99" i="1"/>
  <c r="V99" i="1" s="1"/>
  <c r="S100" i="1"/>
  <c r="V100" i="1" s="1"/>
  <c r="S101" i="1"/>
  <c r="V101" i="1" s="1"/>
  <c r="S102" i="1"/>
  <c r="V102" i="1" s="1"/>
  <c r="S103" i="1"/>
  <c r="V103" i="1" s="1"/>
  <c r="S104" i="1"/>
  <c r="V104" i="1" s="1"/>
  <c r="S107" i="1"/>
  <c r="V107" i="1" s="1"/>
  <c r="AD98" i="1"/>
  <c r="AD97" i="1"/>
  <c r="AD96" i="1"/>
  <c r="AD78" i="1"/>
  <c r="AD69" i="1"/>
  <c r="AD62" i="1"/>
  <c r="AD35" i="1"/>
  <c r="AD34" i="1"/>
  <c r="AU105" i="1" l="1"/>
  <c r="AV105" i="1" s="1"/>
  <c r="AU108" i="1"/>
  <c r="AV108" i="1" s="1"/>
  <c r="AU100" i="1"/>
  <c r="AV100" i="1" s="1"/>
  <c r="AU102" i="1"/>
  <c r="AV102" i="1" s="1"/>
  <c r="AU114" i="1"/>
  <c r="AV114" i="1" s="1"/>
  <c r="AU112" i="1"/>
  <c r="AV112" i="1" s="1"/>
  <c r="AU110" i="1"/>
  <c r="AV110" i="1" s="1"/>
  <c r="AU107" i="1"/>
  <c r="AV107" i="1" s="1"/>
  <c r="AU103" i="1"/>
  <c r="AV103" i="1" s="1"/>
  <c r="AU104" i="1"/>
  <c r="AV104" i="1" s="1"/>
  <c r="AU113" i="1"/>
  <c r="AV113" i="1" s="1"/>
  <c r="AU111" i="1"/>
  <c r="AV111" i="1" s="1"/>
  <c r="AU109" i="1"/>
  <c r="AV109" i="1" s="1"/>
  <c r="AU99" i="1"/>
  <c r="AV99" i="1" s="1"/>
  <c r="AU101" i="1"/>
  <c r="AV101" i="1" s="1"/>
  <c r="AT98" i="1"/>
  <c r="AT97" i="1"/>
  <c r="AT96" i="1"/>
  <c r="AT95" i="1"/>
  <c r="AT94" i="1"/>
  <c r="AT93" i="1"/>
  <c r="AT87" i="1"/>
  <c r="AT86" i="1"/>
  <c r="AT85" i="1"/>
  <c r="AT84" i="1"/>
  <c r="AT83" i="1"/>
  <c r="AT82" i="1"/>
  <c r="AT81" i="1"/>
  <c r="AT92" i="1"/>
  <c r="AT91" i="1"/>
  <c r="AT90" i="1"/>
  <c r="AT89" i="1"/>
  <c r="AT88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S96" i="1"/>
  <c r="V96" i="1" s="1"/>
  <c r="AU96" i="1" s="1"/>
  <c r="S97" i="1"/>
  <c r="V97" i="1" s="1"/>
  <c r="AU97" i="1" s="1"/>
  <c r="S98" i="1"/>
  <c r="V98" i="1" s="1"/>
  <c r="AU98" i="1" s="1"/>
  <c r="S95" i="1"/>
  <c r="V95" i="1" s="1"/>
  <c r="S94" i="1"/>
  <c r="V94" i="1" s="1"/>
  <c r="S93" i="1"/>
  <c r="V93" i="1" s="1"/>
  <c r="S92" i="1"/>
  <c r="V92" i="1" s="1"/>
  <c r="S91" i="1"/>
  <c r="V91" i="1" s="1"/>
  <c r="S90" i="1"/>
  <c r="V90" i="1" s="1"/>
  <c r="S89" i="1"/>
  <c r="V89" i="1" s="1"/>
  <c r="S88" i="1"/>
  <c r="V88" i="1" s="1"/>
  <c r="S87" i="1"/>
  <c r="V87" i="1" s="1"/>
  <c r="S86" i="1"/>
  <c r="V86" i="1" s="1"/>
  <c r="S85" i="1"/>
  <c r="V85" i="1" s="1"/>
  <c r="S84" i="1"/>
  <c r="V84" i="1" s="1"/>
  <c r="S83" i="1"/>
  <c r="V83" i="1" s="1"/>
  <c r="S82" i="1"/>
  <c r="V82" i="1" s="1"/>
  <c r="S81" i="1"/>
  <c r="V81" i="1" s="1"/>
  <c r="AT80" i="1"/>
  <c r="AD80" i="1"/>
  <c r="V80" i="1"/>
  <c r="AT79" i="1"/>
  <c r="AD79" i="1"/>
  <c r="V79" i="1"/>
  <c r="AU84" i="1" l="1"/>
  <c r="AV84" i="1" s="1"/>
  <c r="AU83" i="1"/>
  <c r="AV83" i="1" s="1"/>
  <c r="AU91" i="1"/>
  <c r="AV91" i="1" s="1"/>
  <c r="AU87" i="1"/>
  <c r="AV87" i="1" s="1"/>
  <c r="AU95" i="1"/>
  <c r="AV95" i="1" s="1"/>
  <c r="AU82" i="1"/>
  <c r="AV82" i="1" s="1"/>
  <c r="AU90" i="1"/>
  <c r="AV90" i="1" s="1"/>
  <c r="AU86" i="1"/>
  <c r="AV86" i="1" s="1"/>
  <c r="AU94" i="1"/>
  <c r="AV94" i="1" s="1"/>
  <c r="AU85" i="1"/>
  <c r="AV85" i="1" s="1"/>
  <c r="AU93" i="1"/>
  <c r="AV93" i="1" s="1"/>
  <c r="AU92" i="1"/>
  <c r="AV92" i="1" s="1"/>
  <c r="AU81" i="1"/>
  <c r="AV81" i="1" s="1"/>
  <c r="AU89" i="1"/>
  <c r="AV89" i="1" s="1"/>
  <c r="AU88" i="1"/>
  <c r="AV88" i="1" s="1"/>
  <c r="AV96" i="1"/>
  <c r="AV98" i="1"/>
  <c r="AV97" i="1"/>
  <c r="AU80" i="1"/>
  <c r="AV80" i="1" s="1"/>
  <c r="AU79" i="1"/>
  <c r="AV79" i="1" s="1"/>
  <c r="AT71" i="1"/>
  <c r="AT72" i="1"/>
  <c r="AT73" i="1"/>
  <c r="AT74" i="1"/>
  <c r="AT77" i="1"/>
  <c r="AT78" i="1"/>
  <c r="AD71" i="1"/>
  <c r="AD72" i="1"/>
  <c r="AD73" i="1"/>
  <c r="AD74" i="1"/>
  <c r="AD77" i="1"/>
  <c r="V74" i="1"/>
  <c r="S71" i="1"/>
  <c r="V71" i="1" s="1"/>
  <c r="S72" i="1"/>
  <c r="V72" i="1" s="1"/>
  <c r="S73" i="1"/>
  <c r="V73" i="1" s="1"/>
  <c r="S77" i="1"/>
  <c r="V77" i="1" s="1"/>
  <c r="S78" i="1"/>
  <c r="V78" i="1" s="1"/>
  <c r="AU78" i="1" s="1"/>
  <c r="AT63" i="1"/>
  <c r="AT64" i="1"/>
  <c r="AT65" i="1"/>
  <c r="AT66" i="1"/>
  <c r="AT67" i="1"/>
  <c r="AT68" i="1"/>
  <c r="AT70" i="1"/>
  <c r="AT69" i="1"/>
  <c r="AT62" i="1"/>
  <c r="S70" i="1"/>
  <c r="V70" i="1" s="1"/>
  <c r="AD70" i="1"/>
  <c r="V62" i="1"/>
  <c r="AD64" i="1"/>
  <c r="AD68" i="1"/>
  <c r="AD63" i="1"/>
  <c r="AD65" i="1"/>
  <c r="AD66" i="1"/>
  <c r="AD67" i="1"/>
  <c r="S63" i="1"/>
  <c r="V63" i="1" s="1"/>
  <c r="S64" i="1"/>
  <c r="V64" i="1" s="1"/>
  <c r="S65" i="1"/>
  <c r="V65" i="1" s="1"/>
  <c r="S66" i="1"/>
  <c r="V66" i="1" s="1"/>
  <c r="S67" i="1"/>
  <c r="V67" i="1" s="1"/>
  <c r="S68" i="1"/>
  <c r="V68" i="1" s="1"/>
  <c r="S69" i="1"/>
  <c r="V69" i="1" s="1"/>
  <c r="AT61" i="1"/>
  <c r="AT59" i="1"/>
  <c r="AT56" i="1"/>
  <c r="AT54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37" i="1"/>
  <c r="AT36" i="1"/>
  <c r="AT31" i="1"/>
  <c r="AT30" i="1"/>
  <c r="AT29" i="1"/>
  <c r="AT27" i="1"/>
  <c r="AT25" i="1"/>
  <c r="AT26" i="1"/>
  <c r="AT21" i="1"/>
  <c r="AT22" i="1"/>
  <c r="AT23" i="1"/>
  <c r="AT24" i="1"/>
  <c r="AT17" i="1"/>
  <c r="AT16" i="1"/>
  <c r="AT15" i="1"/>
  <c r="AT14" i="1"/>
  <c r="AT58" i="1"/>
  <c r="AT57" i="1"/>
  <c r="AT35" i="1"/>
  <c r="AT34" i="1"/>
  <c r="AT33" i="1"/>
  <c r="AD59" i="1"/>
  <c r="V57" i="1"/>
  <c r="AD61" i="1"/>
  <c r="AD49" i="1"/>
  <c r="AD50" i="1"/>
  <c r="AD51" i="1"/>
  <c r="AD52" i="1"/>
  <c r="AD53" i="1"/>
  <c r="AD54" i="1"/>
  <c r="AD56" i="1"/>
  <c r="AD57" i="1"/>
  <c r="AD58" i="1"/>
  <c r="AD37" i="1"/>
  <c r="AD38" i="1"/>
  <c r="AD39" i="1"/>
  <c r="AD40" i="1"/>
  <c r="AD41" i="1"/>
  <c r="AD42" i="1"/>
  <c r="AD43" i="1"/>
  <c r="AD44" i="1"/>
  <c r="AD45" i="1"/>
  <c r="AD46" i="1"/>
  <c r="AD47" i="1"/>
  <c r="AD36" i="1"/>
  <c r="V54" i="1"/>
  <c r="V58" i="1"/>
  <c r="V59" i="1"/>
  <c r="V61" i="1"/>
  <c r="S49" i="1"/>
  <c r="V49" i="1" s="1"/>
  <c r="S50" i="1"/>
  <c r="V50" i="1" s="1"/>
  <c r="S51" i="1"/>
  <c r="V51" i="1" s="1"/>
  <c r="S52" i="1"/>
  <c r="V52" i="1" s="1"/>
  <c r="S53" i="1"/>
  <c r="V53" i="1" s="1"/>
  <c r="S56" i="1"/>
  <c r="V56" i="1" s="1"/>
  <c r="V48" i="1"/>
  <c r="AD48" i="1"/>
  <c r="S47" i="1"/>
  <c r="V47" i="1" s="1"/>
  <c r="S43" i="1"/>
  <c r="V43" i="1" s="1"/>
  <c r="S44" i="1"/>
  <c r="V44" i="1" s="1"/>
  <c r="S45" i="1"/>
  <c r="V45" i="1" s="1"/>
  <c r="S46" i="1"/>
  <c r="V46" i="1" s="1"/>
  <c r="S36" i="1"/>
  <c r="V36" i="1" s="1"/>
  <c r="S37" i="1"/>
  <c r="V37" i="1" s="1"/>
  <c r="S38" i="1"/>
  <c r="V38" i="1" s="1"/>
  <c r="S39" i="1"/>
  <c r="V39" i="1" s="1"/>
  <c r="S40" i="1"/>
  <c r="V40" i="1" s="1"/>
  <c r="S41" i="1"/>
  <c r="V41" i="1" s="1"/>
  <c r="S42" i="1"/>
  <c r="V42" i="1" s="1"/>
  <c r="AD31" i="1"/>
  <c r="AD27" i="1"/>
  <c r="V31" i="1"/>
  <c r="AD20" i="1"/>
  <c r="AD21" i="1"/>
  <c r="AD22" i="1"/>
  <c r="AD23" i="1"/>
  <c r="AD24" i="1"/>
  <c r="AD25" i="1"/>
  <c r="AD26" i="1"/>
  <c r="AD29" i="1"/>
  <c r="AD30" i="1"/>
  <c r="AD19" i="1"/>
  <c r="V20" i="1"/>
  <c r="V21" i="1"/>
  <c r="V22" i="1"/>
  <c r="V23" i="1"/>
  <c r="V24" i="1"/>
  <c r="V25" i="1"/>
  <c r="V26" i="1"/>
  <c r="V27" i="1"/>
  <c r="V29" i="1"/>
  <c r="V30" i="1"/>
  <c r="V19" i="1"/>
  <c r="AD33" i="1"/>
  <c r="V35" i="1"/>
  <c r="S33" i="1"/>
  <c r="V33" i="1" s="1"/>
  <c r="AD17" i="1"/>
  <c r="AD16" i="1"/>
  <c r="AD15" i="1"/>
  <c r="AD14" i="1"/>
  <c r="V17" i="1"/>
  <c r="S16" i="1"/>
  <c r="V16" i="1" s="1"/>
  <c r="S15" i="1"/>
  <c r="V15" i="1" s="1"/>
  <c r="S14" i="1" l="1"/>
  <c r="V14" i="1" s="1"/>
  <c r="S34" i="1"/>
  <c r="V34" i="1" s="1"/>
  <c r="AU34" i="1" s="1"/>
  <c r="AV34" i="1" s="1"/>
  <c r="AU19" i="1"/>
  <c r="AV19" i="1" s="1"/>
  <c r="AU20" i="1"/>
  <c r="AV20" i="1" s="1"/>
  <c r="AU23" i="1"/>
  <c r="AV23" i="1" s="1"/>
  <c r="AU31" i="1"/>
  <c r="AV31" i="1" s="1"/>
  <c r="AU59" i="1"/>
  <c r="AV59" i="1" s="1"/>
  <c r="AV78" i="1"/>
  <c r="AU74" i="1"/>
  <c r="AV74" i="1" s="1"/>
  <c r="AU72" i="1"/>
  <c r="AV72" i="1" s="1"/>
  <c r="AU77" i="1"/>
  <c r="AV77" i="1" s="1"/>
  <c r="AU73" i="1"/>
  <c r="AV73" i="1" s="1"/>
  <c r="AU71" i="1"/>
  <c r="AV71" i="1" s="1"/>
  <c r="AU37" i="1"/>
  <c r="AV37" i="1" s="1"/>
  <c r="AU39" i="1"/>
  <c r="AV39" i="1" s="1"/>
  <c r="AU47" i="1"/>
  <c r="AV47" i="1" s="1"/>
  <c r="AU45" i="1"/>
  <c r="AV45" i="1" s="1"/>
  <c r="AU43" i="1"/>
  <c r="AV43" i="1" s="1"/>
  <c r="AU41" i="1"/>
  <c r="AV41" i="1" s="1"/>
  <c r="AU36" i="1"/>
  <c r="AV36" i="1" s="1"/>
  <c r="AU38" i="1"/>
  <c r="AV38" i="1" s="1"/>
  <c r="AU46" i="1"/>
  <c r="AV46" i="1" s="1"/>
  <c r="AU44" i="1"/>
  <c r="AV44" i="1" s="1"/>
  <c r="AU42" i="1"/>
  <c r="AV42" i="1" s="1"/>
  <c r="AU40" i="1"/>
  <c r="AV40" i="1" s="1"/>
  <c r="AU29" i="1"/>
  <c r="AV29" i="1" s="1"/>
  <c r="AU35" i="1"/>
  <c r="AV35" i="1" s="1"/>
  <c r="AU25" i="1"/>
  <c r="AV25" i="1" s="1"/>
  <c r="AU21" i="1"/>
  <c r="AV21" i="1" s="1"/>
  <c r="AU69" i="1"/>
  <c r="AV69" i="1" s="1"/>
  <c r="AU66" i="1"/>
  <c r="AV66" i="1" s="1"/>
  <c r="AU63" i="1"/>
  <c r="AV63" i="1" s="1"/>
  <c r="AU67" i="1"/>
  <c r="AV67" i="1" s="1"/>
  <c r="AU65" i="1"/>
  <c r="AV65" i="1" s="1"/>
  <c r="AU70" i="1"/>
  <c r="AV70" i="1" s="1"/>
  <c r="AU26" i="1"/>
  <c r="AV26" i="1" s="1"/>
  <c r="AU24" i="1"/>
  <c r="AV24" i="1" s="1"/>
  <c r="AU22" i="1"/>
  <c r="AV22" i="1" s="1"/>
  <c r="AU48" i="1"/>
  <c r="AV48" i="1" s="1"/>
  <c r="AU56" i="1"/>
  <c r="AV56" i="1" s="1"/>
  <c r="AU61" i="1"/>
  <c r="AV61" i="1" s="1"/>
  <c r="AU58" i="1"/>
  <c r="AV58" i="1" s="1"/>
  <c r="AU53" i="1"/>
  <c r="AV53" i="1" s="1"/>
  <c r="AU51" i="1"/>
  <c r="AV51" i="1" s="1"/>
  <c r="AU49" i="1"/>
  <c r="AV49" i="1" s="1"/>
  <c r="AU57" i="1"/>
  <c r="AV57" i="1" s="1"/>
  <c r="AU54" i="1"/>
  <c r="AV54" i="1" s="1"/>
  <c r="AU52" i="1"/>
  <c r="AV52" i="1" s="1"/>
  <c r="AU50" i="1"/>
  <c r="AV50" i="1" s="1"/>
  <c r="AU15" i="1"/>
  <c r="AV15" i="1" s="1"/>
  <c r="AU17" i="1"/>
  <c r="AV17" i="1" s="1"/>
  <c r="AU33" i="1"/>
  <c r="AV33" i="1" s="1"/>
  <c r="AU30" i="1"/>
  <c r="AV30" i="1" s="1"/>
  <c r="AU27" i="1"/>
  <c r="AV27" i="1" s="1"/>
  <c r="AU64" i="1"/>
  <c r="AV64" i="1" s="1"/>
  <c r="AU62" i="1"/>
  <c r="AV62" i="1" s="1"/>
  <c r="AU14" i="1"/>
  <c r="AV14" i="1" s="1"/>
  <c r="AU68" i="1"/>
  <c r="AV68" i="1" s="1"/>
  <c r="AU16" i="1"/>
  <c r="AV16" i="1" s="1"/>
  <c r="AV9" i="1" l="1"/>
</calcChain>
</file>

<file path=xl/sharedStrings.xml><?xml version="1.0" encoding="utf-8"?>
<sst xmlns="http://schemas.openxmlformats.org/spreadsheetml/2006/main" count="1655" uniqueCount="568">
  <si>
    <t>Погрузо-разгрузочные работы</t>
  </si>
  <si>
    <t>Страхование / Сумма</t>
  </si>
  <si>
    <t>ИТОГО                 доп услуги</t>
  </si>
  <si>
    <t>Там. Платежи/Наша карточка</t>
  </si>
  <si>
    <t>Откат</t>
  </si>
  <si>
    <t>Прочие расходы</t>
  </si>
  <si>
    <t>ИТОГО СЕБЕСТОИМОСТЬ</t>
  </si>
  <si>
    <t>Клиент</t>
  </si>
  <si>
    <t>ИТОГО К ОПЛАТЕ</t>
  </si>
  <si>
    <t>Наши Таможенные платежи</t>
  </si>
  <si>
    <t>Себестоимость</t>
  </si>
  <si>
    <t>Дополнительные услуги</t>
  </si>
  <si>
    <t>Там. Платжи</t>
  </si>
  <si>
    <t>ИТОГО брокерство (с НДС)</t>
  </si>
  <si>
    <t>Перевозка авто</t>
  </si>
  <si>
    <t>Стоимость услуг ТП (без НДС)</t>
  </si>
  <si>
    <t>Наша оплата СВХ (с НДС)</t>
  </si>
  <si>
    <t>Доставка / Сумма (с НДС)</t>
  </si>
  <si>
    <t>% за использование денежных средств при оплате ТП и СВХ (с НДС)</t>
  </si>
  <si>
    <t>Прочее (с НДС)</t>
  </si>
  <si>
    <t>Досмотр (с НДС)</t>
  </si>
  <si>
    <t>Стоимость печати таможенного брокера</t>
  </si>
  <si>
    <t>ТТТ</t>
  </si>
  <si>
    <t>Режим</t>
  </si>
  <si>
    <t>им</t>
  </si>
  <si>
    <t>эк</t>
  </si>
  <si>
    <t>КВЕНБЕКЕР</t>
  </si>
  <si>
    <t>Транспортное  средство</t>
  </si>
  <si>
    <t>Дата вьезда/прилета</t>
  </si>
  <si>
    <t>ЗАО"Лиггетт - Дукат"</t>
  </si>
  <si>
    <t>Дата выезда  /погрузки</t>
  </si>
  <si>
    <t>Доп. лист(с НДС)</t>
  </si>
  <si>
    <t>Определение код ТНВЭД (с НДС)</t>
  </si>
  <si>
    <t>Сертификат /ДС/Фито ит.д.  (с НДС)</t>
  </si>
  <si>
    <t>КТС (с НДС)</t>
  </si>
  <si>
    <t>Погрузо-разгрузочные работы (С НДС)</t>
  </si>
  <si>
    <t>Стоянка (С НДС)</t>
  </si>
  <si>
    <t>Стоянка/хранение на СВХ а/м/груза</t>
  </si>
  <si>
    <t xml:space="preserve">Счет за обработку от СВХ </t>
  </si>
  <si>
    <t>Сумма (с НДС)</t>
  </si>
  <si>
    <t>Таможенный брокер</t>
  </si>
  <si>
    <t>Выгрузка на СВХ</t>
  </si>
  <si>
    <t>Механизир</t>
  </si>
  <si>
    <t>Ручная</t>
  </si>
  <si>
    <t>дата выгруз</t>
  </si>
  <si>
    <t>дата загруз</t>
  </si>
  <si>
    <t>Храние на складе СВХ в сутках</t>
  </si>
  <si>
    <t>Храние на складе СВХ (с НДС)</t>
  </si>
  <si>
    <t>МПП</t>
  </si>
  <si>
    <t>Доставка от ЛС</t>
  </si>
  <si>
    <t>Счет за Печать</t>
  </si>
  <si>
    <t>Сумма</t>
  </si>
  <si>
    <t>РОСТЭК-Вест</t>
  </si>
  <si>
    <t>РОСТЭК-Вест СВХ</t>
  </si>
  <si>
    <t>UPS  СВХ</t>
  </si>
  <si>
    <t>Росва СВХ</t>
  </si>
  <si>
    <t>Зао "Ретал"</t>
  </si>
  <si>
    <t>Мосгормаш  ФГУП</t>
  </si>
  <si>
    <t>ООО "Велум"</t>
  </si>
  <si>
    <t>ИМ</t>
  </si>
  <si>
    <t>ЭК</t>
  </si>
  <si>
    <t>ИТОГО   ДОХОД</t>
  </si>
  <si>
    <t>вв</t>
  </si>
  <si>
    <t>не выставляют</t>
  </si>
  <si>
    <t>ЗАО "Лиггетт - Дукат"</t>
  </si>
  <si>
    <t>SE001BL</t>
  </si>
  <si>
    <t>AB6896-6/A3745A-6</t>
  </si>
  <si>
    <t>ДТ №</t>
  </si>
  <si>
    <t>СТ-ОЙЛ</t>
  </si>
  <si>
    <t>МОЛ-ЛУБ РУСС</t>
  </si>
  <si>
    <t>LLU24820/LLU02475</t>
  </si>
  <si>
    <t>NO4632G/WPZ80KE</t>
  </si>
  <si>
    <t>BI7279AI/BI0471XP</t>
  </si>
  <si>
    <t>ЦАТ Калужский ТП</t>
  </si>
  <si>
    <t>Калужский ТП</t>
  </si>
  <si>
    <t>В 532 СУ-190</t>
  </si>
  <si>
    <t>ООО "МОЛ-ЛУБ РУСС"</t>
  </si>
  <si>
    <t>ВН1596ЕС/ВН0677ХМ</t>
  </si>
  <si>
    <t>ВС0697СЕ/ВС47950ХТ</t>
  </si>
  <si>
    <t>Львовский</t>
  </si>
  <si>
    <t>Печать ТТТ + 8% (за ДТ)</t>
  </si>
  <si>
    <t>ЦЭД(М)</t>
  </si>
  <si>
    <t>ЦЭД(Щ)</t>
  </si>
  <si>
    <t>BI7498AH/BI8102XX</t>
  </si>
  <si>
    <t>BB6871CM/AH2387XX</t>
  </si>
  <si>
    <t>BI5392AM/BI3999XX</t>
  </si>
  <si>
    <t>vas 0692</t>
  </si>
  <si>
    <t>B532CY-190</t>
  </si>
  <si>
    <t>O 018 EC39/EK 019</t>
  </si>
  <si>
    <t>10113073/090114/0000009</t>
  </si>
  <si>
    <t>LLU 04195/LLU 14PM</t>
  </si>
  <si>
    <t>10113073/090114/0000041</t>
  </si>
  <si>
    <t>0106HB39/DV724</t>
  </si>
  <si>
    <t>10113073/090114/0000027</t>
  </si>
  <si>
    <t>LU 6580 T/LRA20Y6</t>
  </si>
  <si>
    <t>10009180/090114/0000017</t>
  </si>
  <si>
    <t>№ 140000 от 09.01.2014</t>
  </si>
  <si>
    <t>WOS 40655/WOS 4540 C</t>
  </si>
  <si>
    <t>10113073/130114/0000067</t>
  </si>
  <si>
    <t>WZ 7784 H/WZ 7434 P</t>
  </si>
  <si>
    <t>10113073/130114/0000068</t>
  </si>
  <si>
    <t>P 321 KT 39/AM 4851</t>
  </si>
  <si>
    <t>10113073/130114/0000078</t>
  </si>
  <si>
    <t>WSC 08 VJ/WSC 8X 64</t>
  </si>
  <si>
    <t>10113073/130114/0000059</t>
  </si>
  <si>
    <t>10009180/130114/0000036</t>
  </si>
  <si>
    <t>ERW 35 WY/ERW 20 WY</t>
  </si>
  <si>
    <t>10113073/140114/0000091</t>
  </si>
  <si>
    <t>10129060/150114/0000366</t>
  </si>
  <si>
    <t>6T63075/5T84967</t>
  </si>
  <si>
    <t>10113073/150114/0000112</t>
  </si>
  <si>
    <t>CH 9941</t>
  </si>
  <si>
    <t>10113073/140114/0000099</t>
  </si>
  <si>
    <t>10113073/140114/0000098</t>
  </si>
  <si>
    <t>AI11621/A2599AI</t>
  </si>
  <si>
    <t>WGM1T98/LLU20862</t>
  </si>
  <si>
    <t>10113073/170114/0000158</t>
  </si>
  <si>
    <t>LLU21YE/LLU51NW</t>
  </si>
  <si>
    <t>10113073/150114/0000125</t>
  </si>
  <si>
    <t>10113073/150114/0000124</t>
  </si>
  <si>
    <t>AP1548CO</t>
  </si>
  <si>
    <t>10106010/150114/0000224</t>
  </si>
  <si>
    <t>10106010/160114/0000235</t>
  </si>
  <si>
    <t>H542BY-40</t>
  </si>
  <si>
    <t>10106010/170114/0000293</t>
  </si>
  <si>
    <t>10113073/150114/0000101</t>
  </si>
  <si>
    <t>№ 140001 от 13.01.2013</t>
  </si>
  <si>
    <t>№ 140116 от 15.01.2014</t>
  </si>
  <si>
    <t>№ 140141 от 17.01.2014</t>
  </si>
  <si>
    <t>№ 73 от 17.01.2014</t>
  </si>
  <si>
    <t>№ 74 от 17.01.2014</t>
  </si>
  <si>
    <t>№ 140002 от 14.01.2014</t>
  </si>
  <si>
    <t>№ 183 от 09.01.2014</t>
  </si>
  <si>
    <t>№ 205 от 16.01.2014</t>
  </si>
  <si>
    <t>№182 от 15.01.2014</t>
  </si>
  <si>
    <t>AE62531/A2600 AI</t>
  </si>
  <si>
    <t>WOS30880/WOS3848C</t>
  </si>
  <si>
    <t>10113073/200114/0000195</t>
  </si>
  <si>
    <t>4T2 1355/1T6 1617</t>
  </si>
  <si>
    <t>10113073/200114/0000177</t>
  </si>
  <si>
    <t>BI5398AM/BI3998XX</t>
  </si>
  <si>
    <t>10009180/200114/0000134</t>
  </si>
  <si>
    <t>LB 31453/LB 91972</t>
  </si>
  <si>
    <t>10113073/170114/0000166</t>
  </si>
  <si>
    <t>BS34697/BI0666M</t>
  </si>
  <si>
    <t>10113073/170114/0000168</t>
  </si>
  <si>
    <t>WPZ90ES/WPZ08KM</t>
  </si>
  <si>
    <t>10113073/230114/0000273</t>
  </si>
  <si>
    <t>10113073/150114/0000126</t>
  </si>
  <si>
    <t>О 771 УР39/АМ 2060 39</t>
  </si>
  <si>
    <t>10130220/220114/0000494</t>
  </si>
  <si>
    <t>О 677 МН 39/АЕ 2147 39</t>
  </si>
  <si>
    <t>О209МТ39/АЕ 846439</t>
  </si>
  <si>
    <t>BI9176J/BI0522M</t>
  </si>
  <si>
    <t>10113073/210114/0000220</t>
  </si>
  <si>
    <t>10001022/250114/0000509</t>
  </si>
  <si>
    <t>№ 140144 от 20.01.2014</t>
  </si>
  <si>
    <t>№ 140146 от 21.01.2014</t>
  </si>
  <si>
    <t>№ 140248 от 24.01.2014</t>
  </si>
  <si>
    <t>10113073/230114/0000280</t>
  </si>
  <si>
    <t>№ 140233 от 23.01.2014</t>
  </si>
  <si>
    <t>NO 3847 J/ NO 5086 J</t>
  </si>
  <si>
    <t>10113073/200114/0000203</t>
  </si>
  <si>
    <t>BI9371J/NSZ 7P 94</t>
  </si>
  <si>
    <t>10113073/280114/0000360</t>
  </si>
  <si>
    <t>P 931 КВ 67/АА 9597 67</t>
  </si>
  <si>
    <t>10113073/280114/0000361</t>
  </si>
  <si>
    <t>H598CH190/BP541550</t>
  </si>
  <si>
    <t>10113073/290114/0000388</t>
  </si>
  <si>
    <t>LLU 10920/LLU 67 NT</t>
  </si>
  <si>
    <t>10113073/290114/0000382</t>
  </si>
  <si>
    <t>AK 4779-7/A 6691 A-7</t>
  </si>
  <si>
    <t>10113073/300114/0000418</t>
  </si>
  <si>
    <t>10113073/300114/0000417</t>
  </si>
  <si>
    <t>LU9076U/LU3896X</t>
  </si>
  <si>
    <t>10113073/300114/0000402</t>
  </si>
  <si>
    <t>10009180/270114/0000287</t>
  </si>
  <si>
    <t>АО5250АМ/АО3950ХХ</t>
  </si>
  <si>
    <t>10009180/280114/0000334</t>
  </si>
  <si>
    <t>LLU30211/LLU40NW</t>
  </si>
  <si>
    <t>10113073/310114/0000434</t>
  </si>
  <si>
    <t>10113073/310114/0000435</t>
  </si>
  <si>
    <t>10001022/310114/0000694</t>
  </si>
  <si>
    <t>№ 140253 от 28.01.2014</t>
  </si>
  <si>
    <t>№ 140254 от 29.01.2014</t>
  </si>
  <si>
    <t>№ 140352 от 30.01.2014</t>
  </si>
  <si>
    <t>№ 140370 от 31.01.2014</t>
  </si>
  <si>
    <t>№ 225 от 31.01.2014</t>
  </si>
  <si>
    <t>№ 161 от 24.01.2014</t>
  </si>
  <si>
    <t>№ 158 от 24.01.2014</t>
  </si>
  <si>
    <t>№ 627 от 28.01.2014</t>
  </si>
  <si>
    <t>AH6523HK/AH3683XP</t>
  </si>
  <si>
    <t>WCI22343/WCI58YP</t>
  </si>
  <si>
    <t>WZ0301J/WSI90TR</t>
  </si>
  <si>
    <t>WO36401/WO3501A</t>
  </si>
  <si>
    <t>LLU 5A66/LLU14450</t>
  </si>
  <si>
    <t>В 532СУ190</t>
  </si>
  <si>
    <t>AK2458CA/AK6091XT</t>
  </si>
  <si>
    <t>10106010/030214/0000890</t>
  </si>
  <si>
    <t>10113073/030214/0000444</t>
  </si>
  <si>
    <t>10113073/030214/0000471</t>
  </si>
  <si>
    <t>10113073/030214/0000480</t>
  </si>
  <si>
    <t>10113073/050214/0000548</t>
  </si>
  <si>
    <t>10129060/060214/0001591</t>
  </si>
  <si>
    <t>10009180/070214/0000547</t>
  </si>
  <si>
    <t>10106010/060214/0001144</t>
  </si>
  <si>
    <t>№997 от 31.01.2014</t>
  </si>
  <si>
    <t>№998 от 31.01.2014</t>
  </si>
  <si>
    <t>№413 от 17.01.2014</t>
  </si>
  <si>
    <t>№412 от 17.01.2014</t>
  </si>
  <si>
    <t>№568 от 24.01.2014</t>
  </si>
  <si>
    <t>№566 от 24.01.2014</t>
  </si>
  <si>
    <t>№565 от 24.01.2014</t>
  </si>
  <si>
    <t>№1007 от 06.02.2014</t>
  </si>
  <si>
    <t>№815 от 03.02.2014</t>
  </si>
  <si>
    <t>№252 от 17.01.01.2014</t>
  </si>
  <si>
    <t>АО4449ВЕ/АО0880ХТ</t>
  </si>
  <si>
    <t>10009180/040214/0000460</t>
  </si>
  <si>
    <t>№ 140373 от 03.02.2014</t>
  </si>
  <si>
    <t>№ 140377 от 05.02.2014</t>
  </si>
  <si>
    <t>№ 140378 от 06.02.2014</t>
  </si>
  <si>
    <t>№ 351 от 07.02.2014</t>
  </si>
  <si>
    <t>№ 350 от 07.02.2014</t>
  </si>
  <si>
    <t>№ 349 от 07.02.2014</t>
  </si>
  <si>
    <t>№1159 от 07.02.2014</t>
  </si>
  <si>
    <t>№1158 от 17.01.2014</t>
  </si>
  <si>
    <t>№1004 от 04.02.2014</t>
  </si>
  <si>
    <t>NO6984J/WPZ84KN</t>
  </si>
  <si>
    <t>10113073/060214/0000582</t>
  </si>
  <si>
    <t>7T9 8096/8T3 0387</t>
  </si>
  <si>
    <t>10113073/110214/0000683</t>
  </si>
  <si>
    <t>LLU 19308/LLU28808</t>
  </si>
  <si>
    <t>10113073/100214/0000650</t>
  </si>
  <si>
    <t>LLU 21 YE/ LLU 51 NW</t>
  </si>
  <si>
    <t>10113073/120214/0000722</t>
  </si>
  <si>
    <t>10113073/120214/0000719</t>
  </si>
  <si>
    <t>10113073/120214/0000720</t>
  </si>
  <si>
    <t>10113073/120214/0000721</t>
  </si>
  <si>
    <t>AH2462BC/AH9206XT</t>
  </si>
  <si>
    <t>10106010/130214/0001395</t>
  </si>
  <si>
    <t>№ 140381 от 11.02.2014</t>
  </si>
  <si>
    <t>№ 140382 от 12.02.2014</t>
  </si>
  <si>
    <t>№ 140494 от 13.02.2014</t>
  </si>
  <si>
    <t>№ 140380 от 10.02.2014</t>
  </si>
  <si>
    <t>№ 457 от 14.02.2014</t>
  </si>
  <si>
    <t>№ 1339 от 13.02.2014</t>
  </si>
  <si>
    <t>10001022/120214/0001043</t>
  </si>
  <si>
    <t>10001022/200214/0001298</t>
  </si>
  <si>
    <t>10113073/140214/0000785</t>
  </si>
  <si>
    <t>WO43123/WO3170A</t>
  </si>
  <si>
    <t>10113073/140214/0000786</t>
  </si>
  <si>
    <t>10113073/140214/0000787</t>
  </si>
  <si>
    <t>WGM69MB/WGM41P5</t>
  </si>
  <si>
    <t>10113073/170214/0000809</t>
  </si>
  <si>
    <t>LLU12753/LLU15549</t>
  </si>
  <si>
    <t>10113073/180214/0000872</t>
  </si>
  <si>
    <t>WSIY931/WSIP789</t>
  </si>
  <si>
    <t>10113073/180214/0000853</t>
  </si>
  <si>
    <t>7Т34473/7Т34653</t>
  </si>
  <si>
    <t>10113073/190214/0000884</t>
  </si>
  <si>
    <t>BH3016BX/BH0676XM</t>
  </si>
  <si>
    <t>10129060/190214/0002398</t>
  </si>
  <si>
    <t>M113AM-77</t>
  </si>
  <si>
    <t>10129060/190214/0002399</t>
  </si>
  <si>
    <t>AI2918AM/AI6437XP</t>
  </si>
  <si>
    <t>10129060/190214/0002400</t>
  </si>
  <si>
    <t>10129060/210214/0002536</t>
  </si>
  <si>
    <t>В532СУ-190</t>
  </si>
  <si>
    <t>10129060/210214/0002537</t>
  </si>
  <si>
    <t>LLU5A66/LLU14450</t>
  </si>
  <si>
    <t>10113073/200214/0000915</t>
  </si>
  <si>
    <t>LLU65YV/WZ4082P</t>
  </si>
  <si>
    <t>10113073/200214/0000916</t>
  </si>
  <si>
    <t>Y148ВХ750/ВХ212650</t>
  </si>
  <si>
    <t>10113073/200214/0000920</t>
  </si>
  <si>
    <t>50261AA</t>
  </si>
  <si>
    <t>10106010/190214/0001600</t>
  </si>
  <si>
    <t>40R791BA/404105AA</t>
  </si>
  <si>
    <t>10106010/200214/0001651</t>
  </si>
  <si>
    <t>10106010/210214/0001711</t>
  </si>
  <si>
    <t>№ 140641 от 17.02.2014</t>
  </si>
  <si>
    <t>№ 140643 от 18.02.2014</t>
  </si>
  <si>
    <t>№ 140646 от 19.02.2014</t>
  </si>
  <si>
    <t>№ 140783 от 21.02.2014</t>
  </si>
  <si>
    <t>№1612 от 14.02.2014</t>
  </si>
  <si>
    <t>№1613 от 14.02.2014</t>
  </si>
  <si>
    <t>№1668 от 21.02.2014</t>
  </si>
  <si>
    <t>№1666 от 21.02.2014</t>
  </si>
  <si>
    <t>№1665 от 21.02.2014</t>
  </si>
  <si>
    <t>№ 590 от 21.02.2014</t>
  </si>
  <si>
    <t>№ 1508 от 19.02.2014</t>
  </si>
  <si>
    <t>№ 1618 от 20.02.2014</t>
  </si>
  <si>
    <t>№ 1621 от 21.02.2014</t>
  </si>
  <si>
    <t>АК4311-5/А9192А-5</t>
  </si>
  <si>
    <t>10009180/240214/0000843</t>
  </si>
  <si>
    <t>BM0307AX/BM4350XT</t>
  </si>
  <si>
    <t>10106010/250214/0001850</t>
  </si>
  <si>
    <t>АО9525ВС/АО0795ХТ</t>
  </si>
  <si>
    <t>10009180/250214/0000882</t>
  </si>
  <si>
    <t>7Т18533/6Т63705</t>
  </si>
  <si>
    <t>10113073/250214/0001021</t>
  </si>
  <si>
    <t>АЕ8599-4</t>
  </si>
  <si>
    <t>10113073/250214/0001022</t>
  </si>
  <si>
    <t>BK1872BI/BK1403XT</t>
  </si>
  <si>
    <t>10106010/260214/0001906</t>
  </si>
  <si>
    <t>4Т75797/1Т62037</t>
  </si>
  <si>
    <t xml:space="preserve">10113073/260214/0001036  </t>
  </si>
  <si>
    <t>10113073/260214/0001037</t>
  </si>
  <si>
    <t>WSI28L3/WSI57VU</t>
  </si>
  <si>
    <t>10113073/270214/0001090</t>
  </si>
  <si>
    <t>У146ВХ-150/ВХ2123-50</t>
  </si>
  <si>
    <t>10113073/270214/0001092</t>
  </si>
  <si>
    <t>MIG598/TV833YF</t>
  </si>
  <si>
    <t>10113073/270214/0001091</t>
  </si>
  <si>
    <t>BG665JE/AN186BG</t>
  </si>
  <si>
    <t>10009180/260214/0000908</t>
  </si>
  <si>
    <t>LO027LV/AC568CA</t>
  </si>
  <si>
    <t>BG078JR/AB166BG</t>
  </si>
  <si>
    <t>KG073HR/AC118KG</t>
  </si>
  <si>
    <t>BG567SX/AC950BG</t>
  </si>
  <si>
    <t>№ 1720 от 25.02.2014</t>
  </si>
  <si>
    <t>№ 1663 от 24.02.2014</t>
  </si>
  <si>
    <t>№ 140791 от 26.02.2014</t>
  </si>
  <si>
    <t>№ 140794 от 27.02.2014</t>
  </si>
  <si>
    <t>№ 140790 от 27.02.2014</t>
  </si>
  <si>
    <t>№1790 от 26.02.2014</t>
  </si>
  <si>
    <t>№1789 от 25.02.2014</t>
  </si>
  <si>
    <t>№681 от 28.02.2014</t>
  </si>
  <si>
    <t>№683 от 28.02.2014</t>
  </si>
  <si>
    <t>№682 от 28.02.2014</t>
  </si>
  <si>
    <t>№680 от 28.02.2014</t>
  </si>
  <si>
    <t>С624СС-32/АК0314-32</t>
  </si>
  <si>
    <t>10113073/030314/0001154</t>
  </si>
  <si>
    <t>NO4632G/NO7027J</t>
  </si>
  <si>
    <t>10113073/280214/0001124</t>
  </si>
  <si>
    <t>OD-ST401/OD-GS269</t>
  </si>
  <si>
    <t>10129060/060314/0003274</t>
  </si>
  <si>
    <t>AX4990AX/AX661OXT</t>
  </si>
  <si>
    <t>10129060/060314/0003281</t>
  </si>
  <si>
    <t>IAE5010/Р36763</t>
  </si>
  <si>
    <t>10113073/060314/0001251</t>
  </si>
  <si>
    <t>OD-ST370/OD-GS341</t>
  </si>
  <si>
    <t>10129060/060314/0003272</t>
  </si>
  <si>
    <t>10129060/060314/0003271</t>
  </si>
  <si>
    <t>AX5107BX/AX8339XT</t>
  </si>
  <si>
    <t>10129060/061314/0003270</t>
  </si>
  <si>
    <t>10113073/060314/0001270</t>
  </si>
  <si>
    <t>СА5313МХ/С6939ЕР</t>
  </si>
  <si>
    <t>10113073/070314/0001281</t>
  </si>
  <si>
    <t>№ 140912 от 07.03.2014</t>
  </si>
  <si>
    <t>№ 140907 от 03.03.2014</t>
  </si>
  <si>
    <t>У009АУ-190/ВО9459-50</t>
  </si>
  <si>
    <t>10113073/110314/0001334</t>
  </si>
  <si>
    <t>WSI14F7/WSI60PY</t>
  </si>
  <si>
    <t>10113073/110314/0001356</t>
  </si>
  <si>
    <t>LLU5A66/WZ7980P</t>
  </si>
  <si>
    <t>10113073/120314/0001357</t>
  </si>
  <si>
    <t>WOR00450/WOR3990P</t>
  </si>
  <si>
    <t>10113073/120314/0001389</t>
  </si>
  <si>
    <t>AB1229-4/А8851А-4</t>
  </si>
  <si>
    <t>10113073/130314/0001392</t>
  </si>
  <si>
    <t>С339СХ-190</t>
  </si>
  <si>
    <t>10129060/130314/0003639</t>
  </si>
  <si>
    <t>AL4467-1/А4257В-1</t>
  </si>
  <si>
    <t>10113073/110314/0001335</t>
  </si>
  <si>
    <t>АМ9268-7/А8251А-7</t>
  </si>
  <si>
    <t>10113073/130314/0001410</t>
  </si>
  <si>
    <t>K566MY67/A0148B5</t>
  </si>
  <si>
    <t>10130220/140314/0002734</t>
  </si>
  <si>
    <t>AB07942/A0158A2</t>
  </si>
  <si>
    <t>AE86602/A4928A2</t>
  </si>
  <si>
    <t>№ 141051 от 14.03.2014</t>
  </si>
  <si>
    <t>№ 141046 от 12.03.2014</t>
  </si>
  <si>
    <t>№ 141045 от 12.03.2014</t>
  </si>
  <si>
    <t>№ 141049 от 13.03.2014</t>
  </si>
  <si>
    <t>№2470 от 14.03.2014</t>
  </si>
  <si>
    <t>№2459 от 12.03.2014</t>
  </si>
  <si>
    <t>№2454 от 28.02.2014</t>
  </si>
  <si>
    <t>№2455 от 28.02.2014</t>
  </si>
  <si>
    <t>№2477 от 07.03.2014</t>
  </si>
  <si>
    <t>№2478 от 07.03.2014</t>
  </si>
  <si>
    <t>№2602 от 14.03.2014</t>
  </si>
  <si>
    <t>№2603 от 14.03.2014</t>
  </si>
  <si>
    <t>ISO8WBW/IS80HEK</t>
  </si>
  <si>
    <t>10130120/170314/0001917</t>
  </si>
  <si>
    <t>5Т26673/5Т03456</t>
  </si>
  <si>
    <t>10113073/170314/0001463</t>
  </si>
  <si>
    <t>WO40122/WO3170A</t>
  </si>
  <si>
    <t>10113073/170314/0001473</t>
  </si>
  <si>
    <t>АО9992АМ/АО0700ХТ</t>
  </si>
  <si>
    <t>10113073/170314/0001486</t>
  </si>
  <si>
    <t>У002АУ190/ВО946050</t>
  </si>
  <si>
    <t>10113073/180314/0001525</t>
  </si>
  <si>
    <t>10113073/180314/0001522</t>
  </si>
  <si>
    <t>АО0250ВВ/АО5281ХХ</t>
  </si>
  <si>
    <t>10113073/190314/0001561</t>
  </si>
  <si>
    <t>У063ВС-750/ВХ3082-50</t>
  </si>
  <si>
    <t>10113073/190314/0001540</t>
  </si>
  <si>
    <t>О446УА-77</t>
  </si>
  <si>
    <t>10129060/190314/0003977</t>
  </si>
  <si>
    <t>OD-ST406/OD-GS370</t>
  </si>
  <si>
    <t>10129060/190314/0004024</t>
  </si>
  <si>
    <t>OD-ST401/OD-GS521</t>
  </si>
  <si>
    <t>WZ2502F/WZ4082P</t>
  </si>
  <si>
    <t>10113073/200314/0001588</t>
  </si>
  <si>
    <t>NO1719J/NO9740G</t>
  </si>
  <si>
    <t>10113073/200314/0001583</t>
  </si>
  <si>
    <t>WSI60HV/WSI69VJ</t>
  </si>
  <si>
    <t>10113073/200314/0001581</t>
  </si>
  <si>
    <t>WO44778/WO4271A</t>
  </si>
  <si>
    <t>10113073/180314/0001509</t>
  </si>
  <si>
    <t>OD-ST413/OHAGY434</t>
  </si>
  <si>
    <t>10129060/200314/0004036</t>
  </si>
  <si>
    <t>10001022/200314/0002149</t>
  </si>
  <si>
    <t>№ 00785 от 17.03.2014</t>
  </si>
  <si>
    <t>№ 141273 от 20.03.2014</t>
  </si>
  <si>
    <t>№ 141260 от 19.03.2014</t>
  </si>
  <si>
    <t>№ 141168 от 18.03.2014</t>
  </si>
  <si>
    <t>№ 141162 от 17.03.2014</t>
  </si>
  <si>
    <t>№2865 от 21.03.2014</t>
  </si>
  <si>
    <t>№2864 от 21.03.2014</t>
  </si>
  <si>
    <t>№2866 от 21.03.2014</t>
  </si>
  <si>
    <t>10001022/250314/0002312</t>
  </si>
  <si>
    <t>WO36217/WO3156A</t>
  </si>
  <si>
    <t>10113073/240314/0001651</t>
  </si>
  <si>
    <t>WWE20TX/WWE20MP</t>
  </si>
  <si>
    <t>10113073/240314/0001659</t>
  </si>
  <si>
    <t>10113073/240314/0001666</t>
  </si>
  <si>
    <t>АВ12294/А8851А4</t>
  </si>
  <si>
    <t>10113073/250314/0001698</t>
  </si>
  <si>
    <t>Y009AY190/ВО945950</t>
  </si>
  <si>
    <t>10113073/250314/0001701</t>
  </si>
  <si>
    <t>HCV283/FM189</t>
  </si>
  <si>
    <t>10113073/250314/0001687</t>
  </si>
  <si>
    <t>BI5609AX/BI6335XT</t>
  </si>
  <si>
    <t>10130120/250314/0002199</t>
  </si>
  <si>
    <t>10113073/260314/0001743</t>
  </si>
  <si>
    <t>М384ЕМ50/АЕ640467</t>
  </si>
  <si>
    <t>10113073/270314/0001761</t>
  </si>
  <si>
    <t>OD-ST370/OD-GS359</t>
  </si>
  <si>
    <t>10129060/270314/0004378</t>
  </si>
  <si>
    <t>№2892 от 25.03.2014</t>
  </si>
  <si>
    <t>№ 00889 от 25.03.2014</t>
  </si>
  <si>
    <t>№ 141298 от 24.03.2014</t>
  </si>
  <si>
    <t>№ 141299 от 25.03.2014</t>
  </si>
  <si>
    <t>№ 141300 от 25.03.2014</t>
  </si>
  <si>
    <t>№ 141301 от 27.03.2014</t>
  </si>
  <si>
    <t>СА5657BI</t>
  </si>
  <si>
    <t>10130120/310314/0002477</t>
  </si>
  <si>
    <t>CA2330AH/СА1779ХТ</t>
  </si>
  <si>
    <t>10130120/310314/0002468</t>
  </si>
  <si>
    <t>10130120/310314/0002476</t>
  </si>
  <si>
    <t>1SA7024/4S97025</t>
  </si>
  <si>
    <t>10130120/010414/0002502</t>
  </si>
  <si>
    <t>VL08CON/VL08ECT</t>
  </si>
  <si>
    <t>10130120/010414/0002548</t>
  </si>
  <si>
    <t>ВН159ЕС/ВН0677ХМ</t>
  </si>
  <si>
    <t>10129060/030414/0004735</t>
  </si>
  <si>
    <t>WSI57XE/WSI81VX</t>
  </si>
  <si>
    <t>10113073/030414/0001943</t>
  </si>
  <si>
    <t>10129060/030414/0004791</t>
  </si>
  <si>
    <t>АЕ7360-1/А1965В-1</t>
  </si>
  <si>
    <t>10113073/010414/0001886</t>
  </si>
  <si>
    <t>10001022/030414/0002625</t>
  </si>
  <si>
    <t>10129060/060314/0003273</t>
  </si>
  <si>
    <t>№ 00962 от 31.03.2014</t>
  </si>
  <si>
    <t>№ 01010 от 01.04.2014</t>
  </si>
  <si>
    <t>№ 01010 от 01.04.2015</t>
  </si>
  <si>
    <t>№ 01010 от 01.04.2016</t>
  </si>
  <si>
    <t>№ 141304 от 01.04.2014</t>
  </si>
  <si>
    <t>№ 141434 от 03.04.2014</t>
  </si>
  <si>
    <t xml:space="preserve">На таможне / отчет  </t>
  </si>
  <si>
    <t>№ 3480 от 04.04.2014</t>
  </si>
  <si>
    <t>№ 3479 от 04.04.2014</t>
  </si>
  <si>
    <t>СА5127ТН/С0809ЕК</t>
  </si>
  <si>
    <t>10130120/070414/0002683</t>
  </si>
  <si>
    <t>10130120/070414/0002684</t>
  </si>
  <si>
    <t>WO42505/WO3883A</t>
  </si>
  <si>
    <t>10113073/080414/0002027</t>
  </si>
  <si>
    <t>LLU65YV/LLU16NP</t>
  </si>
  <si>
    <t>10113073/080414/0002058</t>
  </si>
  <si>
    <t>WO37244/WO4450A</t>
  </si>
  <si>
    <t>10113073/090414/0002081</t>
  </si>
  <si>
    <t>BI0807BH/BI8744XP</t>
  </si>
  <si>
    <t>10130120/090414/0002786</t>
  </si>
  <si>
    <t>WO36582/WPZ30KN</t>
  </si>
  <si>
    <t>10113073/100414/0002117</t>
  </si>
  <si>
    <t>WZ2502F/WZ7980P</t>
  </si>
  <si>
    <t>10113073/110414/0002155</t>
  </si>
  <si>
    <t>АЕ7603ЕО</t>
  </si>
  <si>
    <t>10130120/100414/0002794</t>
  </si>
  <si>
    <t>AK96987/A8330A7</t>
  </si>
  <si>
    <t>10113073/030414/0001950</t>
  </si>
  <si>
    <t>AM0010-7/A8331A-7</t>
  </si>
  <si>
    <t>10113073/030414/0001949</t>
  </si>
  <si>
    <t>АМ2723-7/А2087В-7</t>
  </si>
  <si>
    <t>10113073/100414/0002122</t>
  </si>
  <si>
    <t>АН4510-7/А9141А-7</t>
  </si>
  <si>
    <t>10113073/100414/0002130</t>
  </si>
  <si>
    <t>№3608 от 10.04.2014</t>
  </si>
  <si>
    <t>№3606 от 08.04.2014</t>
  </si>
  <si>
    <t>№ 3284 от 01.04.2014</t>
  </si>
  <si>
    <t>№ 141572 от 08.04.2014</t>
  </si>
  <si>
    <t>№ 141437 от 08.04.2014</t>
  </si>
  <si>
    <t>№ 141573 от 09.04.2014</t>
  </si>
  <si>
    <t>№ 141682 от 10.04.2014</t>
  </si>
  <si>
    <t>№ 141669 от 10.04.2014</t>
  </si>
  <si>
    <t>№ 141699 от 11.04.2014</t>
  </si>
  <si>
    <t>№ 3394 от 04.04.2014</t>
  </si>
  <si>
    <t>№ 3395 от 04.04.2014</t>
  </si>
  <si>
    <t>№ 3366 от 31.03.2014</t>
  </si>
  <si>
    <t>№ 3281 от 28.03.2014</t>
  </si>
  <si>
    <t>№ 3795 от 11.04.2014</t>
  </si>
  <si>
    <t>№ 2867 от 28.03.2014</t>
  </si>
  <si>
    <t>№ 3382 от 04.04.2014</t>
  </si>
  <si>
    <t>WRA31528/WRA2476</t>
  </si>
  <si>
    <t>10113073/100414/0002111</t>
  </si>
  <si>
    <t>10130120/140414/0002835</t>
  </si>
  <si>
    <t>Y500MK-67/AB7551-67</t>
  </si>
  <si>
    <t>10113073/140414/0002180</t>
  </si>
  <si>
    <t>АК0639-1/А6806А-1</t>
  </si>
  <si>
    <t>10113073/140414/0002183</t>
  </si>
  <si>
    <t>WWY32725/WWY2449P</t>
  </si>
  <si>
    <t>10113073/140414/0002200</t>
  </si>
  <si>
    <t>E806PA178/HROM6033</t>
  </si>
  <si>
    <t>10130220/140414/0004709</t>
  </si>
  <si>
    <t>B369MH178/HROM6091</t>
  </si>
  <si>
    <t>Н209ЕХ47/HROM6093</t>
  </si>
  <si>
    <t>А084МЕ51/HROM6085</t>
  </si>
  <si>
    <t>WO43370/WO3270A</t>
  </si>
  <si>
    <t>10113073/150414/0002229</t>
  </si>
  <si>
    <t>10113073/150414/0002233</t>
  </si>
  <si>
    <t>WSI49H9/WSI36TL</t>
  </si>
  <si>
    <t>10113073/150414/0002249</t>
  </si>
  <si>
    <t>BNV085/DA676</t>
  </si>
  <si>
    <t>10113073/150414/0002260</t>
  </si>
  <si>
    <t>WG77415/WG1250A</t>
  </si>
  <si>
    <t>10113073/160414/0002284</t>
  </si>
  <si>
    <t>OD-ST458/OD-GS419</t>
  </si>
  <si>
    <t>10129060/170414/0005492</t>
  </si>
  <si>
    <t>OD-ST458/OD-GS414</t>
  </si>
  <si>
    <t>10129060/170414/0005498</t>
  </si>
  <si>
    <t>10129060/170414/0005500</t>
  </si>
  <si>
    <t>АН6072СР/АН5917ХР</t>
  </si>
  <si>
    <t>10130120/170414/0002943</t>
  </si>
  <si>
    <t>WZ2502F/LLU16NP</t>
  </si>
  <si>
    <t>10113073/170414/0002317</t>
  </si>
  <si>
    <t>09177СН/14077СК</t>
  </si>
  <si>
    <t>10130120/180414/0002998</t>
  </si>
  <si>
    <t>ВВ27-87ВХ/ВВ44-55ХХ</t>
  </si>
  <si>
    <t>10129060/180414/0005609</t>
  </si>
  <si>
    <t>10129060/180414/0005605</t>
  </si>
  <si>
    <t>№ 01199 от 14.04.2014</t>
  </si>
  <si>
    <t>№ 01263 от 17.04.2014</t>
  </si>
  <si>
    <t>№ 01175 от 11.04.2014</t>
  </si>
  <si>
    <t>№ 01090 от 07.04.2014</t>
  </si>
  <si>
    <t>№ 141703 от 14.04.2014</t>
  </si>
  <si>
    <t>№ 141711 от 17.04.2014</t>
  </si>
  <si>
    <t>№ 01284 от 18.04.2014</t>
  </si>
  <si>
    <t>Т987YР177/HROM6062</t>
  </si>
  <si>
    <t>К964MB178/ОН23GH</t>
  </si>
  <si>
    <t>№ 141708 от 15.04.2014</t>
  </si>
  <si>
    <t>№4478 от 18.04.2014</t>
  </si>
  <si>
    <t>№4479 от 18.04.2014</t>
  </si>
  <si>
    <t>№4480 от 18.04.2014</t>
  </si>
  <si>
    <t xml:space="preserve">Офис "Росва"-ЛД </t>
  </si>
  <si>
    <t xml:space="preserve">ТС 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</si>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</sst>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&quot;р.&quot;;[Red]\-#,##0.00&quot;р.&quot;"/>
    <numFmt numFmtId="164" formatCode="_(* #,##0.00_);_(* \(#,##0.00\);_(* &quot;-&quot;??_);_(@_)"/>
    <numFmt numFmtId="165" formatCode="_-* #,##0.00_р_._-;\-* #,##0.00_р_._-;_-* \-??_р_._-;_-@_-"/>
    <numFmt numFmtId="166" formatCode="#,##0.00&quot;р.&quot;"/>
    <numFmt numFmtId="167" formatCode="dd/mm/yy;@"/>
    <numFmt numFmtId="168" formatCode="[$-419]mmmm\ yyyy;@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Cambria"/>
      <family val="1"/>
      <charset val="204"/>
      <scheme val="major"/>
    </font>
    <font>
      <i/>
      <sz val="9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b/>
      <sz val="1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name val="Arial"/>
      <family val="2"/>
      <charset val="204"/>
    </font>
    <font>
      <i/>
      <sz val="10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sz val="9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color theme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9"/>
      <color theme="10"/>
      <name val="Cambria"/>
      <family val="1"/>
      <charset val="204"/>
      <scheme val="major"/>
    </font>
    <font>
      <b/>
      <i/>
      <sz val="10"/>
      <name val="Cambria"/>
      <family val="1"/>
      <charset val="204"/>
      <scheme val="major"/>
    </font>
    <font>
      <b/>
      <u/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22" fillId="0" borderId="0"/>
    <xf numFmtId="0" fontId="23" fillId="0" borderId="0"/>
    <xf numFmtId="0" fontId="7" fillId="0" borderId="0"/>
  </cellStyleXfs>
  <cellXfs count="417">
    <xf numFmtId="0" fontId="0" fillId="0" borderId="0" xfId="0"/>
    <xf numFmtId="165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11" fillId="0" borderId="0" xfId="0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11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166" fontId="11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/>
    </xf>
    <xf numFmtId="166" fontId="17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/>
    </xf>
    <xf numFmtId="166" fontId="11" fillId="2" borderId="0" xfId="0" applyNumberFormat="1" applyFont="1" applyFill="1" applyBorder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8" fontId="20" fillId="6" borderId="3" xfId="0" applyNumberFormat="1" applyFont="1" applyFill="1" applyBorder="1" applyAlignment="1">
      <alignment horizontal="center" vertical="center"/>
    </xf>
    <xf numFmtId="8" fontId="9" fillId="2" borderId="0" xfId="0" applyNumberFormat="1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/>
    </xf>
    <xf numFmtId="166" fontId="11" fillId="2" borderId="1" xfId="22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6" fontId="1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vertical="center"/>
    </xf>
    <xf numFmtId="166" fontId="10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3" fillId="2" borderId="1" xfId="0" applyFont="1" applyFill="1" applyBorder="1" applyAlignment="1">
      <alignment horizontal="center"/>
    </xf>
    <xf numFmtId="166" fontId="26" fillId="2" borderId="1" xfId="22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vertical="center"/>
    </xf>
    <xf numFmtId="166" fontId="17" fillId="2" borderId="1" xfId="22" applyNumberFormat="1" applyFont="1" applyFill="1" applyBorder="1" applyAlignment="1" applyProtection="1">
      <alignment horizontal="center" vertical="center"/>
    </xf>
    <xf numFmtId="14" fontId="12" fillId="2" borderId="1" xfId="0" applyNumberFormat="1" applyFont="1" applyFill="1" applyBorder="1" applyAlignment="1">
      <alignment horizontal="center"/>
    </xf>
    <xf numFmtId="166" fontId="24" fillId="0" borderId="1" xfId="22" applyNumberFormat="1" applyFont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9" fillId="4" borderId="7" xfId="1" applyNumberFormat="1" applyFont="1" applyFill="1" applyBorder="1" applyAlignment="1" applyProtection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/>
    </xf>
    <xf numFmtId="166" fontId="9" fillId="5" borderId="7" xfId="1" applyNumberFormat="1" applyFont="1" applyFill="1" applyBorder="1" applyAlignment="1" applyProtection="1">
      <alignment horizontal="center" vertical="center" wrapText="1"/>
    </xf>
    <xf numFmtId="166" fontId="9" fillId="5" borderId="7" xfId="1" applyNumberFormat="1" applyFont="1" applyFill="1" applyBorder="1" applyAlignment="1" applyProtection="1">
      <alignment vertical="center" wrapText="1"/>
    </xf>
    <xf numFmtId="166" fontId="16" fillId="4" borderId="7" xfId="1" applyNumberFormat="1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66" fontId="9" fillId="3" borderId="7" xfId="1" applyNumberFormat="1" applyFont="1" applyFill="1" applyBorder="1" applyAlignment="1" applyProtection="1">
      <alignment horizontal="center" vertical="center" wrapText="1"/>
    </xf>
    <xf numFmtId="8" fontId="9" fillId="3" borderId="7" xfId="1" applyNumberFormat="1" applyFont="1" applyFill="1" applyBorder="1" applyAlignment="1" applyProtection="1">
      <alignment horizontal="center" vertical="center" wrapText="1"/>
    </xf>
    <xf numFmtId="166" fontId="11" fillId="2" borderId="2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25" fillId="2" borderId="1" xfId="22" applyNumberFormat="1" applyFont="1" applyFill="1" applyBorder="1" applyAlignment="1" applyProtection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26" fillId="0" borderId="1" xfId="22" applyFont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6" fillId="2" borderId="1" xfId="22" applyFont="1" applyFill="1" applyBorder="1" applyAlignment="1" applyProtection="1">
      <alignment horizontal="center" vertical="center"/>
    </xf>
    <xf numFmtId="0" fontId="26" fillId="0" borderId="1" xfId="22" applyFont="1" applyBorder="1" applyAlignment="1" applyProtection="1">
      <alignment horizontal="center"/>
    </xf>
    <xf numFmtId="0" fontId="26" fillId="9" borderId="1" xfId="22" applyFont="1" applyFill="1" applyBorder="1" applyAlignment="1" applyProtection="1">
      <alignment horizontal="center" vertical="center"/>
    </xf>
    <xf numFmtId="0" fontId="26" fillId="0" borderId="0" xfId="22" applyFont="1" applyAlignment="1" applyProtection="1">
      <alignment horizontal="center"/>
    </xf>
    <xf numFmtId="0" fontId="26" fillId="2" borderId="1" xfId="22" applyFont="1" applyFill="1" applyBorder="1" applyAlignment="1" applyProtection="1">
      <alignment horizontal="center"/>
    </xf>
    <xf numFmtId="0" fontId="9" fillId="2" borderId="1" xfId="0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24" fillId="2" borderId="1" xfId="22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26" fillId="2" borderId="1" xfId="22" applyNumberFormat="1" applyFont="1" applyFill="1" applyBorder="1" applyAlignment="1" applyProtection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6" fillId="0" borderId="1" xfId="22" applyFont="1" applyBorder="1" applyAlignment="1" applyProtection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26" fillId="2" borderId="1" xfId="22" applyNumberFormat="1" applyFont="1" applyFill="1" applyBorder="1" applyAlignment="1" applyProtection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26" fillId="0" borderId="1" xfId="22" applyFont="1" applyBorder="1" applyAlignment="1" applyProtection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26" fillId="2" borderId="1" xfId="22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24" fillId="2" borderId="1" xfId="22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24" fillId="2" borderId="9" xfId="22" applyNumberFormat="1" applyFont="1" applyFill="1" applyBorder="1" applyAlignment="1" applyProtection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24" fillId="2" borderId="1" xfId="22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24" fillId="7" borderId="1" xfId="22" applyNumberFormat="1" applyFont="1" applyFill="1" applyBorder="1" applyAlignment="1" applyProtection="1">
      <alignment horizontal="center" vertical="center"/>
    </xf>
    <xf numFmtId="166" fontId="24" fillId="2" borderId="1" xfId="22" applyNumberFormat="1" applyFont="1" applyFill="1" applyBorder="1" applyAlignment="1" applyProtection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6" fillId="0" borderId="1" xfId="22" applyFont="1" applyBorder="1" applyAlignment="1" applyProtection="1">
      <alignment horizontal="center" vertical="center"/>
    </xf>
    <xf numFmtId="0" fontId="26" fillId="2" borderId="1" xfId="22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9" fillId="11" borderId="20" xfId="0" applyFont="1" applyFill="1" applyBorder="1" applyAlignment="1">
      <alignment horizontal="right"/>
    </xf>
    <xf numFmtId="0" fontId="0" fillId="11" borderId="20" xfId="0" applyFill="1" applyBorder="1"/>
    <xf numFmtId="0" fontId="30" fillId="10" borderId="14" xfId="0" applyFont="1" applyFill="1" applyBorder="1" applyAlignment="1">
      <alignment horizontal="left"/>
    </xf>
    <xf numFmtId="0" fontId="30" fillId="10" borderId="15" xfId="0" applyFont="1" applyFill="1" applyBorder="1" applyAlignment="1">
      <alignment horizontal="left"/>
    </xf>
    <xf numFmtId="0" fontId="0" fillId="10" borderId="14" xfId="0" applyFill="1" applyBorder="1"/>
    <xf numFmtId="0" fontId="0" fillId="10" borderId="15" xfId="0" applyFill="1" applyBorder="1"/>
    <xf numFmtId="0" fontId="11" fillId="2" borderId="1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29" fillId="11" borderId="14" xfId="0" applyFont="1" applyFill="1" applyBorder="1" applyAlignment="1">
      <alignment horizontal="right"/>
    </xf>
    <xf numFmtId="0" fontId="29" fillId="5" borderId="15" xfId="0" applyFont="1" applyFill="1" applyBorder="1" applyAlignment="1">
      <alignment horizontal="right"/>
    </xf>
    <xf numFmtId="0" fontId="0" fillId="11" borderId="14" xfId="0" applyFill="1" applyBorder="1"/>
    <xf numFmtId="0" fontId="0" fillId="5" borderId="15" xfId="0" applyFill="1" applyBorder="1"/>
    <xf numFmtId="0" fontId="29" fillId="5" borderId="17" xfId="0" applyFont="1" applyFill="1" applyBorder="1" applyAlignment="1">
      <alignment horizontal="right"/>
    </xf>
    <xf numFmtId="0" fontId="0" fillId="5" borderId="17" xfId="0" applyFill="1" applyBorder="1"/>
    <xf numFmtId="0" fontId="0" fillId="10" borderId="0" xfId="0" applyFill="1"/>
    <xf numFmtId="0" fontId="0" fillId="8" borderId="14" xfId="0" applyFill="1" applyBorder="1"/>
    <xf numFmtId="0" fontId="11" fillId="2" borderId="9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8" fontId="9" fillId="2" borderId="9" xfId="0" applyNumberFormat="1" applyFont="1" applyFill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166" fontId="9" fillId="2" borderId="2" xfId="0" applyNumberFormat="1" applyFont="1" applyFill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66" fontId="26" fillId="2" borderId="9" xfId="22" applyNumberFormat="1" applyFont="1" applyFill="1" applyBorder="1" applyAlignment="1" applyProtection="1">
      <alignment horizontal="center" vertical="center"/>
    </xf>
    <xf numFmtId="0" fontId="26" fillId="0" borderId="2" xfId="22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166" fontId="24" fillId="0" borderId="9" xfId="22" applyNumberFormat="1" applyFont="1" applyBorder="1" applyAlignment="1" applyProtection="1">
      <alignment horizontal="center" vertical="center"/>
    </xf>
    <xf numFmtId="166" fontId="24" fillId="0" borderId="11" xfId="22" applyNumberFormat="1" applyFont="1" applyBorder="1" applyAlignment="1" applyProtection="1">
      <alignment horizontal="center" vertical="center"/>
    </xf>
    <xf numFmtId="166" fontId="24" fillId="0" borderId="2" xfId="22" applyNumberFormat="1" applyFont="1" applyBorder="1" applyAlignment="1" applyProtection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166" fontId="17" fillId="0" borderId="9" xfId="0" applyNumberFormat="1" applyFont="1" applyBorder="1" applyAlignment="1">
      <alignment horizontal="center" vertical="center"/>
    </xf>
    <xf numFmtId="166" fontId="17" fillId="0" borderId="11" xfId="0" applyNumberFormat="1" applyFont="1" applyBorder="1" applyAlignment="1">
      <alignment horizontal="center" vertical="center"/>
    </xf>
    <xf numFmtId="166" fontId="17" fillId="0" borderId="2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6" fillId="0" borderId="9" xfId="22" applyFont="1" applyBorder="1" applyAlignment="1" applyProtection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6" fillId="0" borderId="11" xfId="22" applyFont="1" applyBorder="1" applyAlignment="1" applyProtection="1">
      <alignment horizontal="center" vertical="center"/>
    </xf>
    <xf numFmtId="166" fontId="9" fillId="4" borderId="4" xfId="1" applyNumberFormat="1" applyFont="1" applyFill="1" applyBorder="1" applyAlignment="1" applyProtection="1">
      <alignment horizontal="center" vertical="center" wrapText="1"/>
    </xf>
    <xf numFmtId="166" fontId="9" fillId="4" borderId="5" xfId="1" applyNumberFormat="1" applyFont="1" applyFill="1" applyBorder="1" applyAlignment="1" applyProtection="1">
      <alignment horizontal="center" vertical="center" wrapText="1"/>
    </xf>
    <xf numFmtId="166" fontId="16" fillId="4" borderId="4" xfId="1" applyNumberFormat="1" applyFont="1" applyFill="1" applyBorder="1" applyAlignment="1" applyProtection="1">
      <alignment horizontal="center" vertical="center" wrapText="1"/>
    </xf>
    <xf numFmtId="166" fontId="16" fillId="4" borderId="5" xfId="1" applyNumberFormat="1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6" fontId="11" fillId="2" borderId="2" xfId="0" applyNumberFormat="1" applyFont="1" applyFill="1" applyBorder="1" applyAlignment="1">
      <alignment horizontal="center" vertical="center"/>
    </xf>
    <xf numFmtId="8" fontId="9" fillId="3" borderId="4" xfId="1" applyNumberFormat="1" applyFont="1" applyFill="1" applyBorder="1" applyAlignment="1" applyProtection="1">
      <alignment horizontal="center" vertical="center" wrapText="1"/>
    </xf>
    <xf numFmtId="8" fontId="9" fillId="3" borderId="10" xfId="1" applyNumberFormat="1" applyFont="1" applyFill="1" applyBorder="1" applyAlignment="1" applyProtection="1">
      <alignment horizontal="center" vertical="center" wrapText="1"/>
    </xf>
    <xf numFmtId="8" fontId="9" fillId="3" borderId="5" xfId="1" applyNumberFormat="1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/>
    <xf numFmtId="0" fontId="11" fillId="5" borderId="8" xfId="0" applyFont="1" applyFill="1" applyBorder="1" applyAlignment="1">
      <alignment vertical="center"/>
    </xf>
    <xf numFmtId="166" fontId="9" fillId="5" borderId="4" xfId="1" applyNumberFormat="1" applyFont="1" applyFill="1" applyBorder="1" applyAlignment="1" applyProtection="1">
      <alignment horizontal="center" vertical="center" wrapText="1"/>
    </xf>
    <xf numFmtId="166" fontId="9" fillId="5" borderId="5" xfId="1" applyNumberFormat="1" applyFont="1" applyFill="1" applyBorder="1" applyAlignment="1" applyProtection="1">
      <alignment horizontal="center" vertical="center" wrapText="1"/>
    </xf>
    <xf numFmtId="166" fontId="9" fillId="5" borderId="6" xfId="1" applyNumberFormat="1" applyFont="1" applyFill="1" applyBorder="1" applyAlignment="1" applyProtection="1">
      <alignment horizontal="center" vertical="center"/>
    </xf>
    <xf numFmtId="166" fontId="9" fillId="5" borderId="7" xfId="1" applyNumberFormat="1" applyFont="1" applyFill="1" applyBorder="1" applyAlignment="1" applyProtection="1">
      <alignment horizontal="center" vertical="center"/>
    </xf>
    <xf numFmtId="166" fontId="9" fillId="5" borderId="8" xfId="1" applyNumberFormat="1" applyFont="1" applyFill="1" applyBorder="1" applyAlignment="1" applyProtection="1">
      <alignment horizontal="center" vertical="center"/>
    </xf>
    <xf numFmtId="166" fontId="9" fillId="3" borderId="4" xfId="1" applyNumberFormat="1" applyFont="1" applyFill="1" applyBorder="1" applyAlignment="1" applyProtection="1">
      <alignment horizontal="center" vertical="center" wrapText="1"/>
    </xf>
    <xf numFmtId="166" fontId="9" fillId="3" borderId="10" xfId="1" applyNumberFormat="1" applyFont="1" applyFill="1" applyBorder="1" applyAlignment="1" applyProtection="1">
      <alignment horizontal="center" vertical="center" wrapText="1"/>
    </xf>
    <xf numFmtId="166" fontId="9" fillId="3" borderId="5" xfId="1" applyNumberFormat="1" applyFont="1" applyFill="1" applyBorder="1" applyAlignment="1" applyProtection="1">
      <alignment horizontal="center" vertical="center" wrapText="1"/>
    </xf>
    <xf numFmtId="166" fontId="9" fillId="4" borderId="6" xfId="1" applyNumberFormat="1" applyFont="1" applyFill="1" applyBorder="1" applyAlignment="1" applyProtection="1">
      <alignment horizontal="center" vertical="center" wrapText="1"/>
    </xf>
    <xf numFmtId="166" fontId="9" fillId="4" borderId="7" xfId="1" applyNumberFormat="1" applyFont="1" applyFill="1" applyBorder="1" applyAlignment="1" applyProtection="1">
      <alignment horizontal="center" vertical="center" wrapText="1"/>
    </xf>
    <xf numFmtId="166" fontId="9" fillId="4" borderId="8" xfId="1" applyNumberFormat="1" applyFont="1" applyFill="1" applyBorder="1" applyAlignment="1" applyProtection="1">
      <alignment horizontal="center" vertical="center" wrapText="1"/>
    </xf>
    <xf numFmtId="167" fontId="9" fillId="3" borderId="4" xfId="0" applyNumberFormat="1" applyFont="1" applyFill="1" applyBorder="1" applyAlignment="1">
      <alignment horizontal="center" vertical="center" wrapText="1"/>
    </xf>
    <xf numFmtId="167" fontId="9" fillId="3" borderId="10" xfId="0" applyNumberFormat="1" applyFont="1" applyFill="1" applyBorder="1" applyAlignment="1">
      <alignment horizontal="center" vertical="center" wrapText="1"/>
    </xf>
    <xf numFmtId="167" fontId="9" fillId="3" borderId="5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165" fontId="9" fillId="3" borderId="10" xfId="0" applyNumberFormat="1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horizontal="center" vertical="center" wrapText="1"/>
    </xf>
    <xf numFmtId="1" fontId="27" fillId="3" borderId="4" xfId="0" applyNumberFormat="1" applyFont="1" applyFill="1" applyBorder="1" applyAlignment="1">
      <alignment horizontal="center" vertical="center" wrapText="1"/>
    </xf>
    <xf numFmtId="1" fontId="27" fillId="3" borderId="10" xfId="0" applyNumberFormat="1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165" fontId="9" fillId="3" borderId="4" xfId="1" applyNumberFormat="1" applyFont="1" applyFill="1" applyBorder="1" applyAlignment="1" applyProtection="1">
      <alignment horizontal="center" vertical="center" wrapText="1"/>
    </xf>
    <xf numFmtId="165" fontId="9" fillId="3" borderId="10" xfId="1" applyNumberFormat="1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6" fontId="9" fillId="5" borderId="4" xfId="1" applyNumberFormat="1" applyFont="1" applyFill="1" applyBorder="1" applyAlignment="1" applyProtection="1">
      <alignment vertical="center" wrapText="1"/>
    </xf>
    <xf numFmtId="166" fontId="9" fillId="5" borderId="5" xfId="1" applyNumberFormat="1" applyFont="1" applyFill="1" applyBorder="1" applyAlignment="1" applyProtection="1">
      <alignment vertical="center" wrapText="1"/>
    </xf>
    <xf numFmtId="0" fontId="9" fillId="3" borderId="6" xfId="2" applyFont="1" applyFill="1" applyBorder="1" applyAlignment="1">
      <alignment horizontal="center"/>
    </xf>
    <xf numFmtId="0" fontId="9" fillId="3" borderId="8" xfId="2" applyFont="1" applyFill="1" applyBorder="1" applyAlignment="1">
      <alignment horizontal="center"/>
    </xf>
    <xf numFmtId="1" fontId="9" fillId="3" borderId="4" xfId="2" applyNumberFormat="1" applyFont="1" applyFill="1" applyBorder="1" applyAlignment="1">
      <alignment horizontal="center" vertical="center" wrapText="1"/>
    </xf>
    <xf numFmtId="1" fontId="9" fillId="3" borderId="10" xfId="2" applyNumberFormat="1" applyFont="1" applyFill="1" applyBorder="1" applyAlignment="1">
      <alignment horizontal="center" vertical="center" wrapText="1"/>
    </xf>
    <xf numFmtId="1" fontId="9" fillId="3" borderId="5" xfId="2" applyNumberFormat="1" applyFont="1" applyFill="1" applyBorder="1" applyAlignment="1">
      <alignment horizontal="center" vertical="center" wrapText="1"/>
    </xf>
    <xf numFmtId="0" fontId="9" fillId="3" borderId="6" xfId="2" applyNumberFormat="1" applyFont="1" applyFill="1" applyBorder="1" applyAlignment="1">
      <alignment horizontal="center" vertical="center" wrapText="1"/>
    </xf>
    <xf numFmtId="0" fontId="9" fillId="3" borderId="7" xfId="2" applyNumberFormat="1" applyFont="1" applyFill="1" applyBorder="1" applyAlignment="1">
      <alignment horizontal="center" vertical="center" wrapText="1"/>
    </xf>
    <xf numFmtId="0" fontId="9" fillId="3" borderId="8" xfId="2" applyNumberFormat="1" applyFont="1" applyFill="1" applyBorder="1" applyAlignment="1">
      <alignment horizontal="center" vertical="center" wrapText="1"/>
    </xf>
    <xf numFmtId="166" fontId="11" fillId="0" borderId="9" xfId="0" applyNumberFormat="1" applyFont="1" applyBorder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11" fillId="2" borderId="9" xfId="22" applyNumberFormat="1" applyFont="1" applyFill="1" applyBorder="1" applyAlignment="1" applyProtection="1">
      <alignment horizontal="center" vertical="center"/>
    </xf>
    <xf numFmtId="166" fontId="11" fillId="2" borderId="2" xfId="22" applyNumberFormat="1" applyFont="1" applyFill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4" fontId="12" fillId="0" borderId="9" xfId="0" applyNumberFormat="1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68" fontId="28" fillId="0" borderId="23" xfId="0" applyNumberFormat="1" applyFont="1" applyBorder="1" applyAlignment="1">
      <alignment horizontal="center"/>
    </xf>
    <xf numFmtId="168" fontId="28" fillId="0" borderId="18" xfId="0" applyNumberFormat="1" applyFont="1" applyBorder="1" applyAlignment="1">
      <alignment horizontal="center"/>
    </xf>
    <xf numFmtId="168" fontId="28" fillId="0" borderId="12" xfId="0" applyNumberFormat="1" applyFont="1" applyBorder="1" applyAlignment="1">
      <alignment horizontal="center"/>
    </xf>
    <xf numFmtId="168" fontId="28" fillId="0" borderId="13" xfId="0" applyNumberFormat="1" applyFont="1" applyBorder="1" applyAlignment="1">
      <alignment horizontal="center"/>
    </xf>
    <xf numFmtId="0" fontId="7" fillId="10" borderId="25" xfId="0" applyFont="1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68" fontId="28" fillId="0" borderId="25" xfId="0" applyNumberFormat="1" applyFont="1" applyBorder="1" applyAlignment="1">
      <alignment horizontal="center"/>
    </xf>
    <xf numFmtId="168" fontId="28" fillId="0" borderId="26" xfId="0" applyNumberFormat="1" applyFont="1" applyBorder="1" applyAlignment="1">
      <alignment horizontal="center"/>
    </xf>
    <xf numFmtId="3" fontId="0" fillId="8" borderId="14" xfId="0" applyNumberFormat="1" applyFill="1" applyBorder="1"/>
  </cellXfs>
  <cellStyles count="66">
    <cellStyle name="Style 1" xfId="63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/>
    <cellStyle name="Обычный" xfId="0" builtinId="0"/>
    <cellStyle name="Обычный 10" xfId="10"/>
    <cellStyle name="Обычный 10 2" xfId="25"/>
    <cellStyle name="Обычный 10 3" xfId="38"/>
    <cellStyle name="Обычный 11" xfId="23"/>
    <cellStyle name="Обычный 11 2" xfId="36"/>
    <cellStyle name="Обычный 12" xfId="11"/>
    <cellStyle name="Обычный 12 2" xfId="26"/>
    <cellStyle name="Обычный 12 3" xfId="39"/>
    <cellStyle name="Обычный 13" xfId="12"/>
    <cellStyle name="Обычный 13 2" xfId="27"/>
    <cellStyle name="Обычный 13 3" xfId="40"/>
    <cellStyle name="Обычный 14" xfId="13"/>
    <cellStyle name="Обычный 14 2" xfId="28"/>
    <cellStyle name="Обычный 14 3" xfId="41"/>
    <cellStyle name="Обычный 15" xfId="24"/>
    <cellStyle name="Обычный 16" xfId="49"/>
    <cellStyle name="Обычный 17" xfId="62"/>
    <cellStyle name="Обычный 18" xfId="64"/>
    <cellStyle name="Обычный 19" xfId="65"/>
    <cellStyle name="Обычный 2" xfId="2"/>
    <cellStyle name="Обычный 3" xfId="3"/>
    <cellStyle name="Обычный 3 2" xfId="29"/>
    <cellStyle name="Обычный 3 3" xfId="42"/>
    <cellStyle name="Обычный 4" xfId="7"/>
    <cellStyle name="Обычный 4 2" xfId="30"/>
    <cellStyle name="Обычный 4 3" xfId="37"/>
    <cellStyle name="Обычный 5" xfId="4"/>
    <cellStyle name="Обычный 5 2" xfId="31"/>
    <cellStyle name="Обычный 5 3" xfId="43"/>
    <cellStyle name="Обычный 6" xfId="5"/>
    <cellStyle name="Обычный 6 2" xfId="32"/>
    <cellStyle name="Обычный 6 3" xfId="44"/>
    <cellStyle name="Обычный 7" xfId="6"/>
    <cellStyle name="Обычный 7 2" xfId="33"/>
    <cellStyle name="Обычный 7 3" xfId="45"/>
    <cellStyle name="Обычный 8" xfId="8"/>
    <cellStyle name="Обычный 8 2" xfId="34"/>
    <cellStyle name="Обычный 8 3" xfId="46"/>
    <cellStyle name="Обычный 9" xfId="9"/>
    <cellStyle name="Обычный 9 2" xfId="35"/>
    <cellStyle name="Обычный 9 3" xfId="47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50" builtinId="9" hidden="1"/>
    <cellStyle name="Открывавшаяся гиперссылка" xfId="51" builtinId="9" hidden="1"/>
    <cellStyle name="Открывавшаяся гиперссылка" xfId="52" builtinId="9" hidden="1"/>
    <cellStyle name="Открывавшаяся гиперссылка" xfId="53" builtinId="9" hidden="1"/>
    <cellStyle name="Открывавшаяся гиперссылка" xfId="54" builtinId="9" hidden="1"/>
    <cellStyle name="Открывавшаяся гиперссылка" xfId="55" builtinId="9" hidden="1"/>
    <cellStyle name="Открывавшаяся гиперссылка" xfId="56" builtinId="9" hidden="1"/>
    <cellStyle name="Открывавшаяся гиперссылка" xfId="57" builtinId="9" hidden="1"/>
    <cellStyle name="Открывавшаяся гиперссылка" xfId="58" builtinId="9" hidden="1"/>
    <cellStyle name="Открывавшаяся гиперссылка" xfId="59" builtinId="9" hidden="1"/>
    <cellStyle name="Открывавшаяся гиперссылка" xfId="60" builtinId="9" hidden="1"/>
    <cellStyle name="Открывавшаяся гиперссылка" xfId="61" builtinId="9" hidden="1"/>
    <cellStyle name="Финансовый" xfId="1" builtinId="3"/>
    <cellStyle name="Финансовый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7%20&#1086;&#1090;%2005.02.2014.pdf" TargetMode="External"/><Relationship Id="rId29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1950.pdf" TargetMode="External"/><Relationship Id="rId2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0224%20&#1084;&#1087;&#1087;.pdf" TargetMode="External"/><Relationship Id="rId6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54%20&#1086;&#1090;%2029.01.2014.pdf" TargetMode="External"/><Relationship Id="rId15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12%20&#1086;&#1090;%2014.02.2014.pdf" TargetMode="External"/><Relationship Id="rId32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11%20&#1086;&#1090;%2017.04.2014.pdf" TargetMode="External"/><Relationship Id="rId17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720%20&#1086;&#1090;%2025.02.2014.pdf" TargetMode="External"/><Relationship Id="rId22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602%20&#1086;&#1090;%2014.03.2014.pdf" TargetMode="External"/><Relationship Id="rId26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1010%20&#1086;&#1090;%2001.04.2014.PDF" TargetMode="External"/><Relationship Id="rId3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1%20&#1086;&#1090;%2017.01.2014.pdf" TargetMode="External"/><Relationship Id="rId7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203.pdf" TargetMode="External"/><Relationship Id="rId12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004%20&#1086;&#1090;%2004.02.2014.pdf" TargetMode="External"/><Relationship Id="rId33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0%20&#1086;&#1090;%2009.01.2014.pdf" TargetMode="External"/><Relationship Id="rId18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789%20&#1086;&#1090;%2025.02.2014.pdf" TargetMode="External"/><Relationship Id="rId23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60%20&#1086;&#1090;%2019.03.2014.pdf" TargetMode="External"/><Relationship Id="rId27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572%20&#1086;&#1090;%2008.04.2014.pdf" TargetMode="External"/><Relationship Id="rId4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26.pdf" TargetMode="External"/><Relationship Id="rId13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457%20&#1086;&#1090;%2014.02.2014.pdf" TargetMode="External"/><Relationship Id="rId29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30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34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9%20&#1086;&#1090;%2018.04.2014.pdf" TargetMode="External"/><Relationship Id="rId8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0334.pdf" TargetMode="External"/><Relationship Id="rId15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651.pdf" TargetMode="External"/><Relationship Id="rId19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912%20&#1086;&#1090;%2007.03.2014.pdf" TargetMode="External"/><Relationship Id="rId20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0%20&#1086;&#1090;%2014.03.2014.pdf" TargetMode="External"/><Relationship Id="rId24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1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91.pdf" TargetMode="External"/><Relationship Id="rId10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144.pdf" TargetMode="External"/><Relationship Id="rId31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1199%20&#1086;&#1090;%2014.04.2014.PDF" TargetMode="External"/><Relationship Id="rId5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4%20&#1086;&#1090;%2020.01.2014.pdf" TargetMode="External"/><Relationship Id="rId9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12%20&#1086;&#1090;%2017.01.2014.pdf" TargetMode="External"/><Relationship Id="rId16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339%20&#1086;&#1090;%2013.02.2014.pdf" TargetMode="External"/><Relationship Id="rId21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7%20&#1086;&#1090;%2007.03.2014.pdf" TargetMode="External"/><Relationship Id="rId25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99%20&#1086;&#1090;%2025.03.2014.pdf" TargetMode="External"/><Relationship Id="rId2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293%20&#1084;&#1087;&#1087;.pdf" TargetMode="External"/><Relationship Id="rId11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8%20&#1086;&#1090;%2006.02.2014.pdf" TargetMode="External"/><Relationship Id="rId27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434%20&#1086;&#1090;%2003.04.2014.pdf" TargetMode="External"/><Relationship Id="rId32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01090%20&#1086;&#1090;%2007.04.2014.pdf" TargetMode="External"/><Relationship Id="rId6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52%20&#1086;&#1090;%2030.01.2014.pdf" TargetMode="External"/><Relationship Id="rId13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81%20&#1086;&#1090;%2011.02.2014.pdf" TargetMode="External"/><Relationship Id="rId17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663%20&#1086;&#1090;%2024.02.2014.pdf" TargetMode="External"/><Relationship Id="rId22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603%20&#1086;&#1090;%2014.03.2014.pdf" TargetMode="External"/><Relationship Id="rId28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437%20&#1086;&#1090;%2008.04.2014.pdf" TargetMode="External"/><Relationship Id="rId33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3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73%20&#1086;&#1090;%2017.01.2014.pdf" TargetMode="External"/><Relationship Id="rId76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361.pdf" TargetMode="External"/><Relationship Id="rId14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1%20&#1086;&#1090;%2017.02.2014.pdf" TargetMode="External"/><Relationship Id="rId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67.pdf" TargetMode="External"/><Relationship Id="rId18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3%20&#1086;&#1090;%2028.02.2014.pdf" TargetMode="External"/><Relationship Id="rId23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162%20&#1086;&#1090;%2017.03.2014.pdf" TargetMode="External"/><Relationship Id="rId25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9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30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4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77.pdf" TargetMode="External"/><Relationship Id="rId8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1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43;&#1058;&#1044;%20&#1044;&#1058;&#1057;%20444.pdf" TargetMode="External"/><Relationship Id="rId34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9%20&#1086;&#1090;%2018.04.2014.pdf" TargetMode="External"/><Relationship Id="rId15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6%20&#1086;&#1090;%2021.02.2014.pdf" TargetMode="External"/><Relationship Id="rId19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912%20&#1086;&#1090;%2007.03.2014.pdf" TargetMode="External"/><Relationship Id="rId20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4%20&#1086;&#1090;%2028.02.2014.pdf" TargetMode="External"/><Relationship Id="rId26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300%20&#1086;&#1090;%2025.03.2014.pdf" TargetMode="External"/><Relationship Id="rId1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12.pdf" TargetMode="External"/><Relationship Id="rId5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6%20&#1086;&#1090;%2021.01.2014.pdf" TargetMode="External"/><Relationship Id="rId31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68.pdf" TargetMode="External"/><Relationship Id="rId9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6%20&#1086;&#1090;%2024.01.2014.pdf" TargetMode="External"/><Relationship Id="rId12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351%20&#1086;&#1090;%2007.02.2014.pdf" TargetMode="External"/><Relationship Id="rId14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1%20&#1086;&#1090;%2017.02.2014.pdf" TargetMode="External"/><Relationship Id="rId16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5%20&#1086;&#1090;%2021.02.2014.pdf" TargetMode="External"/><Relationship Id="rId18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3%20&#1086;&#1090;%2028.02.2014.pdf" TargetMode="External"/><Relationship Id="rId21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7%20&#1086;&#1090;%2007.03.2014.pdf" TargetMode="External"/><Relationship Id="rId23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0785%20&#1086;&#1090;%2017.03.2014.pdf" TargetMode="External"/><Relationship Id="rId25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1%20&#1086;&#1090;%2013.01.2013.pdf" TargetMode="External"/><Relationship Id="rId46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43;&#1058;&#1044;%20134.pdf" TargetMode="External"/><Relationship Id="rId6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0%20&#1086;&#1090;%2031.01.2014.pdf" TargetMode="External"/><Relationship Id="rId27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479%20&#1086;&#1090;%2004.04.2014.pdf" TargetMode="External"/><Relationship Id="rId29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30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32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01175%20&#1086;&#1090;%2011.04.2014.pdf" TargetMode="External"/><Relationship Id="rId34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80%20&#1086;&#1090;%2018.04.2014.pdf" TargetMode="External"/><Relationship Id="rId8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1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471.pdf" TargetMode="External"/><Relationship Id="rId13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494%20&#1086;&#1090;%2013.02.2014.pdf" TargetMode="External"/><Relationship Id="rId15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6%20&#1086;&#1090;%2021.02.2014.pdf" TargetMode="External"/><Relationship Id="rId17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850.pdf" TargetMode="External"/><Relationship Id="rId19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%20&#1055;&#1080;&#1090;&#1077;&#1088;\&#1076;&#1090;%201124.pdf" TargetMode="External"/><Relationship Id="rId20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4%20&#1086;&#1090;%2028.02.2014.pdf" TargetMode="External"/><Relationship Id="rId22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8%20&#1086;&#1090;%2007.03.2014.pdf" TargetMode="External"/><Relationship Id="rId24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1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99.pdf" TargetMode="External"/><Relationship Id="rId3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74%20&#1086;&#1090;%2017.01.2014.pdf" TargetMode="External"/><Relationship Id="rId5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6%20&#1086;&#1090;%2021.01.2014.pdf" TargetMode="External"/><Relationship Id="rId26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301%20&#1086;&#1090;%2027.03.2014.pdf" TargetMode="External"/><Relationship Id="rId28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573%20&#1086;&#1090;%2009.04.2014.pdf" TargetMode="External"/><Relationship Id="rId31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33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7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382.pdf" TargetMode="External"/><Relationship Id="rId9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6%20&#1086;&#1090;%2024.01.2014.pdf" TargetMode="External"/><Relationship Id="rId10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5%20&#1086;&#1090;%2024.01.2014.pdf" TargetMode="External"/><Relationship Id="rId12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350%20&#1086;&#1090;%2007.02.2014.pdf" TargetMode="External"/><Relationship Id="rId14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1%20&#1086;&#1090;%2017.02.2014.pdf" TargetMode="External"/><Relationship Id="rId16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590%20&#1086;&#1090;%2021.02.2014.pdf" TargetMode="External"/><Relationship Id="rId18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2%20&#1086;&#1090;%2028.02.2014.pdf" TargetMode="External"/><Relationship Id="rId350" Type="http://schemas.openxmlformats.org/officeDocument/2006/relationships/printerSettings" Target="../printerSettings/printerSettings1.bin"/><Relationship Id="rId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78.pdf" TargetMode="External"/><Relationship Id="rId21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4%20&#1086;&#1090;%2028.02.2014.pdf" TargetMode="External"/><Relationship Id="rId2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1%20&#1086;&#1090;%2013.01.2013.pdf" TargetMode="External"/><Relationship Id="rId23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73%20&#1086;&#1090;%2020.03.2014.pdf" TargetMode="External"/><Relationship Id="rId25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4%20&#1086;&#1090;%2021.03.2014.pdf" TargetMode="External"/><Relationship Id="rId273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350.pdf" TargetMode="External"/><Relationship Id="rId29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5%20&#1086;&#1090;%2004.04.2014.pdf" TargetMode="External"/><Relationship Id="rId30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32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01175%20&#1086;&#1090;%2011.04.2014.pdf" TargetMode="External"/><Relationship Id="rId4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166.pdf" TargetMode="External"/><Relationship Id="rId6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225%20&#1086;&#1090;%2031.01.2014.pdf" TargetMode="External"/><Relationship Id="rId8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1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480.pdf" TargetMode="External"/><Relationship Id="rId13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494%20&#1086;&#1090;%2013.02.2014.pdf" TargetMode="External"/><Relationship Id="rId15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5%20&#1086;&#1090;%2021.02.2014.pdf" TargetMode="External"/><Relationship Id="rId17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91%20&#1086;&#1090;%2026.02.2014.pdf" TargetMode="External"/><Relationship Id="rId34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19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907%20&#1086;&#1090;%2003.03.2014.pdf" TargetMode="External"/><Relationship Id="rId20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45%20&#1086;&#1090;%2012.03.2014.pdf" TargetMode="External"/><Relationship Id="rId16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98.pdf" TargetMode="External"/><Relationship Id="rId22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8%20&#1086;&#1090;%2007.03.2014.pdf" TargetMode="External"/><Relationship Id="rId24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6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301%20&#1086;&#1090;%2027.03.2014.pdf" TargetMode="External"/><Relationship Id="rId28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682%20&#1086;&#1090;%2010.04.2014.pdf" TargetMode="External"/><Relationship Id="rId31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3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2%20&#1086;&#1090;%2014.01.2014.pdf" TargetMode="External"/><Relationship Id="rId5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48%20&#1086;&#1090;%2024.01.2014.pdf" TargetMode="External"/><Relationship Id="rId7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418.pdf" TargetMode="External"/><Relationship Id="rId10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5%20&#1086;&#1090;%2024.01.2014.pdf" TargetMode="External"/><Relationship Id="rId12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349%20&#1086;&#1090;%2007.02.2014.pdf" TargetMode="External"/><Relationship Id="rId14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3%20&#1086;&#1090;%2018.02.2014.pdf" TargetMode="External"/><Relationship Id="rId33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1284%20&#1086;&#1090;%2018.04.2014.PDF" TargetMode="External"/><Relationship Id="rId9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6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590%20&#1086;&#1090;%2021.02.2014.pdf" TargetMode="External"/><Relationship Id="rId18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0%20&#1086;&#1090;%2028.02.2014.pdf" TargetMode="External"/><Relationship Id="rId21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4%20&#1086;&#1090;%2028.02.2014.pdf" TargetMode="External"/><Relationship Id="rId23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73%20&#1086;&#1090;%2020.03.2014.pdf" TargetMode="External"/><Relationship Id="rId253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93.pdf" TargetMode="External"/><Relationship Id="rId27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3608%20&#1086;&#1090;%2010.04.2014.pdf" TargetMode="External"/><Relationship Id="rId29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66%20&#1086;&#1090;%2031.03.2014.pdf" TargetMode="External"/><Relationship Id="rId30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2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1%20&#1086;&#1090;%2013.01.2013.pdf" TargetMode="External"/><Relationship Id="rId4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43;&#1058;&#1044;%20168.pdf" TargetMode="External"/><Relationship Id="rId6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225%20&#1086;&#1090;%2031.01.2014.pdf" TargetMode="External"/><Relationship Id="rId11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548.pdf" TargetMode="External"/><Relationship Id="rId13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80%20&#1086;&#1090;%2010.02.2014.pdf" TargetMode="External"/><Relationship Id="rId32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8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417.pdf" TargetMode="External"/><Relationship Id="rId15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8%20&#1086;&#1090;%2021.02.2014.pdf" TargetMode="External"/><Relationship Id="rId17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94%20&#1086;&#1090;%2027.02.2014.pdf" TargetMode="External"/><Relationship Id="rId197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41%20&#1086;&#1090;%2013.03.2014.pdf" TargetMode="External"/><Relationship Id="rId34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20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45%20&#1086;&#1090;%2012.03.2014.pdf" TargetMode="External"/><Relationship Id="rId22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8%20&#1086;&#1090;%2007.03.2014.pdf" TargetMode="External"/><Relationship Id="rId24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64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98.pdf" TargetMode="External"/><Relationship Id="rId28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669%20&#1086;&#1090;%2010.04.2014.pdf" TargetMode="External"/><Relationship Id="rId1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01.pdf" TargetMode="External"/><Relationship Id="rId3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83%20&#1086;&#1090;%2009.01.2014.pdf" TargetMode="External"/><Relationship Id="rId5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33%20&#1086;&#1090;%2023.01.2014.pdf" TargetMode="External"/><Relationship Id="rId10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5%20&#1086;&#1090;%2024.01.2014.pdf" TargetMode="External"/><Relationship Id="rId12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159%20&#1086;&#1090;%2007.02.2014.pdf" TargetMode="External"/><Relationship Id="rId31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7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161%20&#1086;&#1090;%2024.01.2014.pdf" TargetMode="External"/><Relationship Id="rId9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4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3%20&#1086;&#1090;%2018.02.2014.pdf" TargetMode="External"/><Relationship Id="rId16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508%20&#1086;&#1090;%2019.02.2014.pdf" TargetMode="External"/><Relationship Id="rId18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0%20&#1086;&#1090;%2028.02.2014.pdf" TargetMode="External"/><Relationship Id="rId331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395.pdf" TargetMode="External"/><Relationship Id="rId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09.pdf" TargetMode="External"/><Relationship Id="rId21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4%20&#1086;&#1090;%2028.02.2014.pdf" TargetMode="External"/><Relationship Id="rId23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73%20&#1086;&#1090;%2020.03.2014.pdf" TargetMode="External"/><Relationship Id="rId25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6%20&#1086;&#1090;%2021.03.2014.pdf" TargetMode="External"/><Relationship Id="rId2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16%20&#1086;&#1090;%2015.01.2014.pdf" TargetMode="External"/><Relationship Id="rId4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273.pdf" TargetMode="External"/><Relationship Id="rId11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1591.pdf" TargetMode="External"/><Relationship Id="rId27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3608%20&#1086;&#1090;%2010.04.2014.pdf" TargetMode="External"/><Relationship Id="rId29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281%20&#1086;&#1090;%2028.03.2014.pdf" TargetMode="External"/><Relationship Id="rId30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1949.pdf" TargetMode="External"/><Relationship Id="rId6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33%20&#1086;&#1090;%2023.01.2014.pdf" TargetMode="External"/><Relationship Id="rId8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43;&#1058;&#1044;%20&#1044;&#1058;&#1057;%20402.pdf" TargetMode="External"/><Relationship Id="rId13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582.pdf" TargetMode="External"/><Relationship Id="rId15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13%20&#1086;&#1090;%2014.02.2014.pdf" TargetMode="External"/><Relationship Id="rId17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94%20&#1086;&#1090;%2027.02.2014.pdf" TargetMode="External"/><Relationship Id="rId19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51%20&#1086;&#1090;%2014.03.2014.pdf" TargetMode="External"/><Relationship Id="rId32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34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20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45%20&#1086;&#1090;%2012.03.2014.pdf" TargetMode="External"/><Relationship Id="rId22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8%20&#1086;&#1090;%2007.03.2014.pdf" TargetMode="External"/><Relationship Id="rId24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1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58.pdf" TargetMode="External"/><Relationship Id="rId3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83%20&#1086;&#1090;%2009.01.2014.pdf" TargetMode="External"/><Relationship Id="rId26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0962%20&#1086;&#1090;%2031.03.2014.PDF" TargetMode="External"/><Relationship Id="rId28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669%20&#1086;&#1090;%2010.04.2014.pdf" TargetMode="External"/><Relationship Id="rId5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494.pdf" TargetMode="External"/><Relationship Id="rId10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007%20&#1086;&#1090;%2006.02.2014.pdf" TargetMode="External"/><Relationship Id="rId12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159%20&#1086;&#1090;%2007.02.2014.pdf" TargetMode="External"/><Relationship Id="rId14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6%20&#1086;&#1090;%2019.02.2014.pdf" TargetMode="External"/><Relationship Id="rId16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618%20&#1086;&#1090;%2020.02.2014.pdf" TargetMode="External"/><Relationship Id="rId188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18.pdf" TargetMode="External"/><Relationship Id="rId31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332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395.pdf" TargetMode="External"/><Relationship Id="rId7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158%20&#1086;&#1090;%2024.01.2014.pdf" TargetMode="External"/><Relationship Id="rId9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21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5%20&#1086;&#1090;%2028.02.2014.pdf" TargetMode="External"/><Relationship Id="rId23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73%20&#1086;&#1090;%2020.03.2014.pdf" TargetMode="External"/><Relationship Id="rId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27.pdf" TargetMode="External"/><Relationship Id="rId2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16%20&#1086;&#1090;%2015.01.2014.pdf" TargetMode="External"/><Relationship Id="rId25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92%20&#1086;&#1090;%2025.03.2014.pdf" TargetMode="External"/><Relationship Id="rId27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3606%20&#1086;&#1090;%2008.04.2014.pdf" TargetMode="External"/><Relationship Id="rId29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281%20&#1086;&#1090;%2028.03.2014.pdf" TargetMode="External"/><Relationship Id="rId4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83%20&#1086;&#1090;%2009.01.2014.pdf" TargetMode="External"/><Relationship Id="rId11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547.pdf" TargetMode="External"/><Relationship Id="rId136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683.pdf" TargetMode="External"/><Relationship Id="rId15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12%20&#1086;&#1090;%2014.02.2014.pdf" TargetMode="External"/><Relationship Id="rId17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90%20&#1086;&#1090;%2027.02.2014.pdf" TargetMode="External"/><Relationship Id="rId30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2122.pdf" TargetMode="External"/><Relationship Id="rId32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3%20&#1086;&#1090;%2014.04.2014.pdf" TargetMode="External"/><Relationship Id="rId34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6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53%20&#1086;&#1090;%2028.01.2014.pdf" TargetMode="External"/><Relationship Id="rId8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434.pdf" TargetMode="External"/><Relationship Id="rId19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46%20&#1086;&#1090;%2012.03.2014.pdf" TargetMode="External"/><Relationship Id="rId20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049%20&#1086;&#1090;%2013.03.2014.pdf" TargetMode="External"/><Relationship Id="rId1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125.pdf" TargetMode="External"/><Relationship Id="rId224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64.pdf" TargetMode="External"/><Relationship Id="rId24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6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0962%20&#1086;&#1090;%2031.03.2014.PDF" TargetMode="External"/><Relationship Id="rId28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699%20&#1086;&#1090;%2011.04.2014.pdf" TargetMode="External"/><Relationship Id="rId3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16%20&#1086;&#1090;%2015.01.2014.pdf" TargetMode="External"/><Relationship Id="rId10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815%20&#1086;&#1090;%2003.02.2014.pdf" TargetMode="External"/><Relationship Id="rId12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158%20&#1086;&#1090;%2017.01.2014.pdf" TargetMode="External"/><Relationship Id="rId14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83%20&#1086;&#1090;%2021.02.2014.pdf" TargetMode="External"/><Relationship Id="rId16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1621%20&#1086;&#1090;%2021.02.2014.pdf" TargetMode="External"/><Relationship Id="rId31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2867%20&#1086;&#1090;%2028.03.2014.pdf" TargetMode="External"/><Relationship Id="rId33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8%20&#1086;&#1090;%2015.04.2014.pdf" TargetMode="External"/><Relationship Id="rId5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280.pdf" TargetMode="External"/><Relationship Id="rId7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627%20&#1086;&#1090;%2028.01.2014.pdf" TargetMode="External"/><Relationship Id="rId9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89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18.pdf" TargetMode="External"/><Relationship Id="rId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17.pdf" TargetMode="External"/><Relationship Id="rId21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5%20&#1086;&#1090;%2028.02.2014.pdf" TargetMode="External"/><Relationship Id="rId23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60%20&#1086;&#1090;%2019.03.2014.pdf" TargetMode="External"/><Relationship Id="rId25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0889%20&#1086;&#1090;%2025.03.2014.PDF" TargetMode="External"/><Relationship Id="rId27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3606%20&#1086;&#1090;%2008.04.2014.pdf" TargetMode="External"/><Relationship Id="rId29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281%20&#1086;&#1090;%2028.03.2014.pdf" TargetMode="External"/><Relationship Id="rId11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3%20&#1086;&#1090;%2003.02.2014.pdf" TargetMode="External"/><Relationship Id="rId13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83;&#1076;%20650.pdf" TargetMode="External"/><Relationship Id="rId15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12%20&#1086;&#1090;%2014.02.2014.pdf" TargetMode="External"/><Relationship Id="rId30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2130.pdf" TargetMode="External"/><Relationship Id="rId32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11%20&#1086;&#1090;%2017.04.2014.pdf" TargetMode="External"/><Relationship Id="rId34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2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124.pdf" TargetMode="External"/><Relationship Id="rId4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205%20&#1086;&#1090;%2016.01.2014.pdf" TargetMode="External"/><Relationship Id="rId6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53%20&#1086;&#1090;%2028.01.2014.pdf" TargetMode="External"/><Relationship Id="rId8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435.pdf" TargetMode="External"/><Relationship Id="rId17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7%20&#1086;&#1090;%2031.01.2014.pdf" TargetMode="External"/><Relationship Id="rId190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24.pdf" TargetMode="External"/><Relationship Id="rId20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1335.pdf" TargetMode="External"/><Relationship Id="rId225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264.pdf" TargetMode="External"/><Relationship Id="rId24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26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1010%20&#1086;&#1090;%2001.04.2014.PDF" TargetMode="External"/><Relationship Id="rId28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10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52%20&#1086;&#1090;%2017.01.01.2014.pdf" TargetMode="External"/><Relationship Id="rId12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158%20&#1086;&#1090;%2017.01.2014.pdf" TargetMode="External"/><Relationship Id="rId31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82%20&#1086;&#1090;%2004.04.2014.pdf" TargetMode="External"/><Relationship Id="rId10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59.pdf" TargetMode="External"/><Relationship Id="rId3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1%20&#1086;&#1090;%2017.01.2014.pdf" TargetMode="External"/><Relationship Id="rId5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220.pdf" TargetMode="External"/><Relationship Id="rId7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627%20&#1086;&#1090;%2028.01.2014.pdf" TargetMode="External"/><Relationship Id="rId9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998%20&#1086;&#1090;%2031.01.2014.pdf" TargetMode="External"/><Relationship Id="rId14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783%20&#1086;&#1090;%2021.02.2014.pdf" TargetMode="External"/><Relationship Id="rId16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0882.pdf" TargetMode="External"/><Relationship Id="rId33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08%20&#1086;&#1090;%2015.04.2014.pdf" TargetMode="External"/><Relationship Id="rId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0%20&#1086;&#1090;%2009.01.2014.pdf" TargetMode="External"/><Relationship Id="rId18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790%20&#1086;&#1090;%2026.02.2014.pdf" TargetMode="External"/><Relationship Id="rId21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7%20&#1086;&#1090;%2007.03.2014.pdf" TargetMode="External"/><Relationship Id="rId23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60%20&#1086;&#1090;%2019.03.2014.pdf" TargetMode="External"/><Relationship Id="rId25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98%20&#1086;&#1090;%2024.03.2014.pdf" TargetMode="External"/><Relationship Id="rId27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284%20&#1086;&#1090;%2001.04.2014.pdf" TargetMode="External"/><Relationship Id="rId30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4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82%20&#1086;&#1090;%2015.01.2014.pdf" TargetMode="External"/><Relationship Id="rId8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0287.pdf" TargetMode="External"/><Relationship Id="rId138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395.pdf" TargetMode="External"/><Relationship Id="rId34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9%20&#1086;&#1090;%2018.04.2014.pdf" TargetMode="External"/><Relationship Id="rId19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912%20&#1086;&#1090;%2007.03.2014.pdf" TargetMode="External"/><Relationship Id="rId20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1410.pdf" TargetMode="External"/><Relationship Id="rId24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10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890.pdf" TargetMode="External"/><Relationship Id="rId28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1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0036.pdf" TargetMode="External"/><Relationship Id="rId5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4%20&#1086;&#1090;%2020.01.2014.pdf" TargetMode="External"/><Relationship Id="rId14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711.pdf" TargetMode="External"/><Relationship Id="rId31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82%20&#1086;&#1090;%2004.04.2014.pdf" TargetMode="External"/><Relationship Id="rId9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13%20&#1086;&#1090;%2017.01.2014.pdf" TargetMode="External"/><Relationship Id="rId16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12%20&#1086;&#1090;%2014.02.2014.pdf" TargetMode="External"/><Relationship Id="rId21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7%20&#1086;&#1090;%2007.03.2014.pdf" TargetMode="External"/><Relationship Id="rId25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98%20&#1086;&#1090;%2024.03.2014.pdf" TargetMode="External"/><Relationship Id="rId22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0235%20&#1084;&#1087;&#1087;.pdf" TargetMode="External"/><Relationship Id="rId6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254%20&#1086;&#1090;%2029.01.2014.pdf" TargetMode="External"/><Relationship Id="rId11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7%20&#1086;&#1090;%2005.02.2014.pdf" TargetMode="External"/><Relationship Id="rId32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711%20&#1086;&#1090;%2017.04.2014.pdf" TargetMode="External"/><Relationship Id="rId17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7;&#1058;-&#1054;&#1081;&#1083;%2000843.pdf" TargetMode="External"/><Relationship Id="rId22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602%20&#1086;&#1090;%2014.03.2014.pdf" TargetMode="External"/><Relationship Id="rId26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304%20&#1086;&#1090;%2001.04.2014.pdf" TargetMode="External"/><Relationship Id="rId3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73%20&#1086;&#1090;%2017.01.2014.pdf" TargetMode="External"/><Relationship Id="rId12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1043.jpg" TargetMode="External"/><Relationship Id="rId28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572%20&#1086;&#1090;%2008.04.2014.pdf" TargetMode="External"/><Relationship Id="rId33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Relationship Id="rId75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360.pdf" TargetMode="External"/><Relationship Id="rId14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641%20&#1086;&#1090;%2017.02.2014.pdf" TargetMode="External"/><Relationship Id="rId18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681%20&#1086;&#1090;%2028.02.2014.pdf" TargetMode="External"/><Relationship Id="rId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0%20&#1086;&#1090;%2009.01.2014.pdf" TargetMode="External"/><Relationship Id="rId23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168%20&#1086;&#1090;%2018.03.2014.pdf" TargetMode="External"/><Relationship Id="rId29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394%20&#1086;&#1090;%2004.04.2014.pdf" TargetMode="External"/><Relationship Id="rId30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795%20&#1086;&#1090;%2011.04.2014.pdf" TargetMode="External"/><Relationship Id="rId34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9%20&#1086;&#1090;%2018.04.2014.pdf" TargetMode="External"/><Relationship Id="rId44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195.pdf" TargetMode="External"/><Relationship Id="rId86" Type="http://schemas.openxmlformats.org/officeDocument/2006/relationships/hyperlink" Target="file:///\\COMP1\Obmen\&#1050;&#1051;&#1048;&#1045;&#1053;&#1058;&#1057;&#1050;&#1048;&#1049;%20&#1054;&#1058;&#1044;&#1045;&#1051;\&#1054;&#1083;&#1100;&#1075;&#1072;\&#1048;&#1089;&#1093;&#1086;&#1076;&#1103;&#1097;&#1080;&#1077;%20&#1089;&#1095;&#1077;&#1090;&#1072;\&#1051;&#1080;&#1075;&#1075;&#1077;&#1090;&#1090;-&#1044;&#1091;&#1082;&#1072;&#1090;\&#1057;&#1095;&#1077;&#1090;%20&#1051;&#1044;125.pdf" TargetMode="External"/><Relationship Id="rId151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600.pdf" TargetMode="External"/><Relationship Id="rId193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912%20&#1086;&#1090;%2007.03.2014.pdf" TargetMode="External"/><Relationship Id="rId20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59%20&#1086;&#1090;%2012.03.2014.pdf" TargetMode="External"/><Relationship Id="rId24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865%20&#1086;&#1090;%2021.03.2014.pdf" TargetMode="External"/><Relationship Id="rId1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&#1076;&#1090;%200366.pdf" TargetMode="External"/><Relationship Id="rId109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86;&#1083;%20&#1051;&#1091;&#1073;%20&#1056;&#1091;&#1089;&#1089;\&#1076;&#1090;%200460.pdf" TargetMode="External"/><Relationship Id="rId26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299%20&#1086;&#1090;%2025.03.2014.pdf" TargetMode="External"/><Relationship Id="rId31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%2001263%20&#1086;&#1090;%2017.04.2014.pdf" TargetMode="External"/><Relationship Id="rId5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144%20&#1086;&#1090;%2020.01.2014.pdf" TargetMode="External"/><Relationship Id="rId9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8%20&#1086;&#1090;%2024.01.2014.pdf" TargetMode="External"/><Relationship Id="rId12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351%20&#1086;&#1090;%2007.02.2014.pdf" TargetMode="External"/><Relationship Id="rId16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1665%20&#1086;&#1090;%2021.02.2014.pdf" TargetMode="External"/><Relationship Id="rId21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477%20&#1086;&#1090;%2007.03.2014.pdf" TargetMode="External"/><Relationship Id="rId27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%203480%20&#1086;&#1090;%2004.04.2014.pdf" TargetMode="External"/><Relationship Id="rId24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001%20&#1086;&#1090;%2013.01.2013.pdf" TargetMode="External"/><Relationship Id="rId66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70%20&#1086;&#1090;%2031.01.2014.pdf" TargetMode="External"/><Relationship Id="rId131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0382%20&#1086;&#1090;%2012.02.2014.pdf" TargetMode="External"/><Relationship Id="rId327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62;&#1054;&#1051;&#1051;&#1056;&#1059;\&#1057;&#1095;&#1077;&#1090;%20&#8470;01090%20&#1086;&#1090;%2007.04.2014.pdf" TargetMode="External"/><Relationship Id="rId173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2;&#1055;&#1055;\&#1076;&#1090;%201906.pdf" TargetMode="External"/><Relationship Id="rId229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2603%20&#1086;&#1090;%2014.03.2014.pdf" TargetMode="External"/><Relationship Id="rId24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162%20&#1086;&#1090;%2017.03.2014.pdf" TargetMode="External"/><Relationship Id="rId35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72;&#1089;&#1082;&#1086;&#1084;\&#1057;&#1095;&#1077;&#1090;%20&#8470;%2074%20&#1086;&#1090;%2017.01.2014.pdf" TargetMode="External"/><Relationship Id="rId77" Type="http://schemas.openxmlformats.org/officeDocument/2006/relationships/hyperlink" Target="file:///\\COMP1\Obmen\&#1050;&#1051;&#1048;&#1045;&#1053;&#1058;&#1057;&#1050;&#1048;&#1049;%20&#1054;&#1058;&#1044;&#1045;&#1051;\&#1054;&#1083;&#1100;&#1075;&#1072;\&#1044;&#1077;&#1082;&#1083;&#1072;&#1088;&#1072;&#1094;&#1080;&#1080;\&#1051;&#1044;\0388.pdf" TargetMode="External"/><Relationship Id="rId100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565%20&#1086;&#1090;%2024.01.2014.pdf" TargetMode="External"/><Relationship Id="rId282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6;&#1086;&#1089;&#1090;&#1101;&#1082;-&#1042;&#1101;&#1089;&#1090;\&#1057;&#1095;&#1077;&#1090;%20&#8470;%20141437%20&#1086;&#1090;%2008.04.2014.pdf" TargetMode="External"/><Relationship Id="rId338" Type="http://schemas.openxmlformats.org/officeDocument/2006/relationships/hyperlink" Target="file:///\\COMP1\Obmen\&#1050;&#1051;&#1048;&#1045;&#1053;&#1058;&#1057;&#1050;&#1048;&#1049;%20&#1054;&#1058;&#1044;&#1045;&#1051;\&#1054;&#1083;&#1100;&#1075;&#1072;\&#1042;&#1093;&#1086;&#1076;&#1103;&#1097;&#1080;&#1077;%20&#1089;&#1095;&#1077;&#1090;&#1072;\&#1058;&#1058;&#1058;%20&#1090;&#1072;&#1084;%20&#1087;&#1088;&#1077;&#1076;&#1089;&#1090;&#1072;&#1074;&#1080;&#1090;&#1077;&#1083;&#1100;\&#1057;&#1095;&#1077;&#1090;%20&#8470;4478%20&#1086;&#1090;%2018.04.201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 enableFormatConditionsCalculation="0">
    <pageSetUpPr fitToPage="1"/>
  </sheetPr>
  <dimension ref="A1:AV212"/>
  <sheetViews>
    <sheetView showGridLines="0" zoomScaleNormal="100" zoomScaleSheetLayoutView="19" workbookViewId="0">
      <pane xSplit="5" ySplit="13" topLeftCell="AH14" activePane="bottomRight" state="frozen"/>
      <selection activeCell="A8" sqref="A8"/>
      <selection pane="topRight" activeCell="H8" sqref="H8"/>
      <selection pane="bottomLeft" activeCell="A13" sqref="A13"/>
      <selection pane="bottomRight" activeCell="AV14" sqref="AV14:AV60"/>
    </sheetView>
  </sheetViews>
  <sheetFormatPr defaultColWidth="9.140625" defaultRowHeight="12.75" x14ac:dyDescent="0.2"/>
  <cols>
    <col min="1" max="1" width="19.140625" style="13" customWidth="1"/>
    <col min="2" max="2" width="22.140625" style="13" customWidth="1"/>
    <col min="3" max="3" width="10.5703125" style="42" customWidth="1"/>
    <col min="4" max="4" width="22.7109375" style="13" customWidth="1"/>
    <col min="5" max="5" width="26.5703125" style="13" customWidth="1"/>
    <col min="6" max="6" width="12.28515625" style="5" customWidth="1"/>
    <col min="7" max="7" width="14.140625" style="5" customWidth="1"/>
    <col min="8" max="14" width="9" style="5" customWidth="1"/>
    <col min="15" max="15" width="15.28515625" style="9" customWidth="1"/>
    <col min="16" max="18" width="9" style="10" customWidth="1"/>
    <col min="19" max="19" width="10" style="10" customWidth="1"/>
    <col min="20" max="20" width="10.42578125" style="10" customWidth="1"/>
    <col min="21" max="21" width="9" style="10" customWidth="1"/>
    <col min="22" max="22" width="11.7109375" style="21" customWidth="1"/>
    <col min="23" max="27" width="9" style="10" customWidth="1"/>
    <col min="28" max="28" width="10.42578125" style="10" customWidth="1"/>
    <col min="29" max="29" width="10.5703125" style="10" customWidth="1"/>
    <col min="30" max="30" width="12.140625" style="9" customWidth="1"/>
    <col min="31" max="31" width="24.42578125" style="18" customWidth="1"/>
    <col min="32" max="32" width="11.7109375" style="10" customWidth="1"/>
    <col min="33" max="33" width="20.42578125" style="20" customWidth="1"/>
    <col min="34" max="34" width="9" style="10" customWidth="1"/>
    <col min="35" max="35" width="14" style="10" customWidth="1"/>
    <col min="36" max="40" width="9" style="10" customWidth="1"/>
    <col min="41" max="41" width="9.85546875" style="10" customWidth="1"/>
    <col min="42" max="43" width="9" style="10" customWidth="1"/>
    <col min="44" max="44" width="9.7109375" style="10" customWidth="1"/>
    <col min="45" max="45" width="10.28515625" style="10" customWidth="1"/>
    <col min="46" max="46" width="13.28515625" style="10" customWidth="1"/>
    <col min="47" max="47" width="14.28515625" style="17" customWidth="1"/>
    <col min="48" max="48" width="20.5703125" style="14" customWidth="1"/>
    <col min="49" max="16384" width="9.140625" style="5"/>
  </cols>
  <sheetData>
    <row r="1" spans="1:48" ht="13.5" hidden="1" thickBot="1" x14ac:dyDescent="0.25">
      <c r="A1" s="12" t="s">
        <v>74</v>
      </c>
      <c r="B1" s="4" t="s">
        <v>48</v>
      </c>
      <c r="C1" s="15" t="s">
        <v>24</v>
      </c>
      <c r="D1" s="5"/>
      <c r="E1" s="5"/>
      <c r="V1" s="9"/>
      <c r="AE1" s="10"/>
      <c r="AG1" s="19"/>
      <c r="AI1" s="26" t="s">
        <v>22</v>
      </c>
      <c r="AT1" s="9"/>
      <c r="AU1" s="9"/>
      <c r="AV1" s="11"/>
    </row>
    <row r="2" spans="1:48" ht="13.5" hidden="1" thickBot="1" x14ac:dyDescent="0.25">
      <c r="A2" s="4" t="s">
        <v>53</v>
      </c>
      <c r="B2" s="12" t="s">
        <v>29</v>
      </c>
      <c r="C2" s="15" t="s">
        <v>25</v>
      </c>
      <c r="D2" s="5"/>
      <c r="E2" s="5"/>
      <c r="V2" s="9"/>
      <c r="AE2" s="10"/>
      <c r="AG2" s="19"/>
      <c r="AI2" s="26" t="s">
        <v>26</v>
      </c>
      <c r="AT2" s="9"/>
      <c r="AU2" s="9"/>
      <c r="AV2" s="11"/>
    </row>
    <row r="3" spans="1:48" s="12" customFormat="1" ht="13.5" hidden="1" thickBot="1" x14ac:dyDescent="0.25">
      <c r="A3" s="12" t="s">
        <v>54</v>
      </c>
      <c r="B3" s="12" t="s">
        <v>56</v>
      </c>
      <c r="C3" s="15" t="s">
        <v>62</v>
      </c>
      <c r="O3" s="25"/>
      <c r="P3" s="26"/>
      <c r="Q3" s="26"/>
      <c r="R3" s="26"/>
      <c r="S3" s="26"/>
      <c r="T3" s="26"/>
      <c r="U3" s="26"/>
      <c r="V3" s="25"/>
      <c r="W3" s="26"/>
      <c r="X3" s="26"/>
      <c r="Y3" s="26"/>
      <c r="Z3" s="26"/>
      <c r="AA3" s="26"/>
      <c r="AB3" s="26"/>
      <c r="AC3" s="26"/>
      <c r="AD3" s="25"/>
      <c r="AE3" s="26"/>
      <c r="AF3" s="26"/>
      <c r="AG3" s="27"/>
      <c r="AH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5"/>
      <c r="AU3" s="25"/>
      <c r="AV3" s="31"/>
    </row>
    <row r="4" spans="1:48" s="12" customFormat="1" ht="13.5" hidden="1" thickBot="1" x14ac:dyDescent="0.25">
      <c r="A4" s="12" t="s">
        <v>55</v>
      </c>
      <c r="B4" s="12" t="s">
        <v>57</v>
      </c>
      <c r="C4" s="24"/>
      <c r="O4" s="25"/>
      <c r="P4" s="26"/>
      <c r="Q4" s="26"/>
      <c r="R4" s="26"/>
      <c r="S4" s="26"/>
      <c r="T4" s="26"/>
      <c r="U4" s="26"/>
      <c r="V4" s="25"/>
      <c r="W4" s="26"/>
      <c r="X4" s="26"/>
      <c r="Y4" s="26"/>
      <c r="Z4" s="26"/>
      <c r="AA4" s="26"/>
      <c r="AB4" s="26"/>
      <c r="AC4" s="26"/>
      <c r="AD4" s="25"/>
      <c r="AE4" s="26"/>
      <c r="AF4" s="26"/>
      <c r="AG4" s="27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5"/>
      <c r="AU4" s="25"/>
      <c r="AV4" s="31"/>
    </row>
    <row r="5" spans="1:48" s="12" customFormat="1" ht="13.5" hidden="1" thickBot="1" x14ac:dyDescent="0.25">
      <c r="A5" s="12" t="s">
        <v>73</v>
      </c>
      <c r="B5" s="12" t="s">
        <v>58</v>
      </c>
      <c r="C5" s="24"/>
      <c r="O5" s="25"/>
      <c r="P5" s="26"/>
      <c r="Q5" s="26"/>
      <c r="R5" s="26"/>
      <c r="S5" s="26"/>
      <c r="T5" s="26"/>
      <c r="U5" s="26"/>
      <c r="V5" s="25"/>
      <c r="W5" s="26"/>
      <c r="X5" s="26"/>
      <c r="Y5" s="26"/>
      <c r="Z5" s="26"/>
      <c r="AA5" s="26"/>
      <c r="AB5" s="26"/>
      <c r="AC5" s="26"/>
      <c r="AD5" s="25"/>
      <c r="AE5" s="26"/>
      <c r="AF5" s="26"/>
      <c r="AG5" s="27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5"/>
      <c r="AU5" s="25"/>
      <c r="AV5" s="31"/>
    </row>
    <row r="6" spans="1:48" s="12" customFormat="1" ht="13.5" hidden="1" thickBot="1" x14ac:dyDescent="0.25">
      <c r="A6" s="6" t="s">
        <v>81</v>
      </c>
      <c r="B6" s="12" t="s">
        <v>69</v>
      </c>
      <c r="C6" s="24"/>
      <c r="O6" s="25"/>
      <c r="P6" s="26"/>
      <c r="Q6" s="26"/>
      <c r="R6" s="26"/>
      <c r="S6" s="26"/>
      <c r="T6" s="26"/>
      <c r="U6" s="26"/>
      <c r="V6" s="25"/>
      <c r="W6" s="26"/>
      <c r="X6" s="26"/>
      <c r="Y6" s="26"/>
      <c r="Z6" s="26"/>
      <c r="AA6" s="26"/>
      <c r="AB6" s="26"/>
      <c r="AC6" s="26"/>
      <c r="AD6" s="25"/>
      <c r="AE6" s="26"/>
      <c r="AF6" s="26"/>
      <c r="AG6" s="27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5"/>
      <c r="AU6" s="25"/>
      <c r="AV6" s="31"/>
    </row>
    <row r="7" spans="1:48" s="12" customFormat="1" ht="13.5" hidden="1" thickBot="1" x14ac:dyDescent="0.25">
      <c r="A7" s="6" t="s">
        <v>82</v>
      </c>
      <c r="B7" s="12" t="s">
        <v>68</v>
      </c>
      <c r="C7" s="24"/>
      <c r="O7" s="25"/>
      <c r="P7" s="26"/>
      <c r="Q7" s="26"/>
      <c r="R7" s="26"/>
      <c r="S7" s="26"/>
      <c r="T7" s="26"/>
      <c r="U7" s="26"/>
      <c r="V7" s="25"/>
      <c r="W7" s="26"/>
      <c r="X7" s="26"/>
      <c r="Y7" s="26"/>
      <c r="Z7" s="26"/>
      <c r="AA7" s="26"/>
      <c r="AB7" s="26"/>
      <c r="AC7" s="26"/>
      <c r="AD7" s="25"/>
      <c r="AE7" s="26"/>
      <c r="AF7" s="26"/>
      <c r="AG7" s="27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5"/>
      <c r="AU7" s="25"/>
      <c r="AV7" s="31"/>
    </row>
    <row r="8" spans="1:48" s="12" customFormat="1" ht="15" hidden="1" customHeight="1" thickBot="1" x14ac:dyDescent="0.25">
      <c r="A8" s="6"/>
      <c r="B8" s="6"/>
      <c r="C8" s="15"/>
      <c r="D8" s="6"/>
      <c r="E8" s="6"/>
      <c r="O8" s="25"/>
      <c r="P8" s="26"/>
      <c r="Q8" s="26"/>
      <c r="R8" s="26"/>
      <c r="S8" s="26"/>
      <c r="T8" s="26"/>
      <c r="U8" s="26"/>
      <c r="V8" s="25"/>
      <c r="W8" s="26"/>
      <c r="X8" s="26"/>
      <c r="Y8" s="26"/>
      <c r="Z8" s="26"/>
      <c r="AA8" s="26"/>
      <c r="AB8" s="26"/>
      <c r="AC8" s="26"/>
      <c r="AD8" s="25"/>
      <c r="AE8" s="26"/>
      <c r="AF8" s="26"/>
      <c r="AG8" s="27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5"/>
      <c r="AU8" s="25"/>
      <c r="AV8" s="31"/>
    </row>
    <row r="9" spans="1:48" s="12" customFormat="1" ht="21" customHeight="1" thickBot="1" x14ac:dyDescent="0.25">
      <c r="A9" s="6"/>
      <c r="B9" s="6"/>
      <c r="C9" s="15"/>
      <c r="D9" s="32">
        <f>SUBTOTAL(3,D14:D270)</f>
        <v>29</v>
      </c>
      <c r="E9" s="6"/>
      <c r="O9" s="25"/>
      <c r="P9" s="26"/>
      <c r="Q9" s="26"/>
      <c r="R9" s="26"/>
      <c r="S9" s="26"/>
      <c r="T9" s="26"/>
      <c r="U9" s="26"/>
      <c r="V9" s="25"/>
      <c r="W9" s="26"/>
      <c r="X9" s="26"/>
      <c r="Y9" s="26"/>
      <c r="Z9" s="26"/>
      <c r="AA9" s="26"/>
      <c r="AB9" s="26"/>
      <c r="AC9" s="26"/>
      <c r="AD9" s="25"/>
      <c r="AE9" s="26"/>
      <c r="AF9" s="26"/>
      <c r="AG9" s="27"/>
      <c r="AH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5"/>
      <c r="AU9" s="25"/>
      <c r="AV9" s="30">
        <f>SUBTOTAL(9,AV14:AV211)</f>
        <v>211458</v>
      </c>
    </row>
    <row r="10" spans="1:48" s="1" customFormat="1" ht="12.75" customHeight="1" thickBot="1" x14ac:dyDescent="0.25">
      <c r="A10" s="379" t="s">
        <v>73</v>
      </c>
      <c r="B10" s="373" t="s">
        <v>7</v>
      </c>
      <c r="C10" s="376" t="s">
        <v>23</v>
      </c>
      <c r="D10" s="370" t="s">
        <v>27</v>
      </c>
      <c r="E10" s="373" t="s">
        <v>67</v>
      </c>
      <c r="F10" s="370" t="s">
        <v>28</v>
      </c>
      <c r="G10" s="373" t="s">
        <v>30</v>
      </c>
      <c r="H10" s="373" t="s">
        <v>37</v>
      </c>
      <c r="I10" s="389" t="s">
        <v>41</v>
      </c>
      <c r="J10" s="390"/>
      <c r="K10" s="390"/>
      <c r="L10" s="391"/>
      <c r="M10" s="386" t="s">
        <v>46</v>
      </c>
      <c r="N10" s="386" t="s">
        <v>49</v>
      </c>
      <c r="O10" s="357"/>
      <c r="P10" s="357"/>
      <c r="Q10" s="357"/>
      <c r="R10" s="357"/>
      <c r="S10" s="357"/>
      <c r="T10" s="357"/>
      <c r="U10" s="357"/>
      <c r="V10" s="358"/>
      <c r="W10" s="361" t="s">
        <v>11</v>
      </c>
      <c r="X10" s="362"/>
      <c r="Y10" s="362"/>
      <c r="Z10" s="362"/>
      <c r="AA10" s="362"/>
      <c r="AB10" s="362"/>
      <c r="AC10" s="362"/>
      <c r="AD10" s="363"/>
      <c r="AE10" s="367" t="s">
        <v>10</v>
      </c>
      <c r="AF10" s="368"/>
      <c r="AG10" s="368"/>
      <c r="AH10" s="368"/>
      <c r="AI10" s="368"/>
      <c r="AJ10" s="368"/>
      <c r="AK10" s="368"/>
      <c r="AL10" s="368"/>
      <c r="AM10" s="368"/>
      <c r="AN10" s="368"/>
      <c r="AO10" s="368"/>
      <c r="AP10" s="368"/>
      <c r="AQ10" s="368"/>
      <c r="AR10" s="368"/>
      <c r="AS10" s="369"/>
      <c r="AT10" s="364" t="s">
        <v>6</v>
      </c>
      <c r="AU10" s="364" t="s">
        <v>8</v>
      </c>
      <c r="AV10" s="354" t="s">
        <v>61</v>
      </c>
    </row>
    <row r="11" spans="1:48" s="1" customFormat="1" ht="15" customHeight="1" thickBot="1" x14ac:dyDescent="0.25">
      <c r="A11" s="380"/>
      <c r="B11" s="374"/>
      <c r="C11" s="377"/>
      <c r="D11" s="371"/>
      <c r="E11" s="374"/>
      <c r="F11" s="371"/>
      <c r="G11" s="374"/>
      <c r="H11" s="374"/>
      <c r="I11" s="384" t="s">
        <v>42</v>
      </c>
      <c r="J11" s="385"/>
      <c r="K11" s="384" t="s">
        <v>43</v>
      </c>
      <c r="L11" s="385"/>
      <c r="M11" s="387"/>
      <c r="N11" s="387"/>
      <c r="O11" s="359" t="s">
        <v>15</v>
      </c>
      <c r="P11" s="359" t="s">
        <v>16</v>
      </c>
      <c r="Q11" s="359" t="s">
        <v>9</v>
      </c>
      <c r="R11" s="359" t="s">
        <v>18</v>
      </c>
      <c r="S11" s="359" t="s">
        <v>36</v>
      </c>
      <c r="T11" s="359" t="s">
        <v>35</v>
      </c>
      <c r="U11" s="359" t="s">
        <v>47</v>
      </c>
      <c r="V11" s="382" t="s">
        <v>13</v>
      </c>
      <c r="W11" s="359" t="s">
        <v>20</v>
      </c>
      <c r="X11" s="359" t="s">
        <v>34</v>
      </c>
      <c r="Y11" s="359" t="s">
        <v>17</v>
      </c>
      <c r="Z11" s="359" t="s">
        <v>33</v>
      </c>
      <c r="AA11" s="359" t="s">
        <v>32</v>
      </c>
      <c r="AB11" s="359" t="s">
        <v>31</v>
      </c>
      <c r="AC11" s="359" t="s">
        <v>19</v>
      </c>
      <c r="AD11" s="359" t="s">
        <v>2</v>
      </c>
      <c r="AE11" s="347" t="s">
        <v>38</v>
      </c>
      <c r="AF11" s="347" t="s">
        <v>39</v>
      </c>
      <c r="AG11" s="349" t="s">
        <v>50</v>
      </c>
      <c r="AH11" s="347" t="s">
        <v>21</v>
      </c>
      <c r="AI11" s="351" t="s">
        <v>40</v>
      </c>
      <c r="AJ11" s="347" t="s">
        <v>3</v>
      </c>
      <c r="AK11" s="347" t="s">
        <v>0</v>
      </c>
      <c r="AL11" s="347" t="s">
        <v>37</v>
      </c>
      <c r="AM11" s="347" t="s">
        <v>1</v>
      </c>
      <c r="AN11" s="347" t="s">
        <v>12</v>
      </c>
      <c r="AO11" s="347" t="s">
        <v>471</v>
      </c>
      <c r="AP11" s="347" t="s">
        <v>14</v>
      </c>
      <c r="AQ11" s="347" t="s">
        <v>4</v>
      </c>
      <c r="AR11" s="347" t="s">
        <v>80</v>
      </c>
      <c r="AS11" s="347" t="s">
        <v>5</v>
      </c>
      <c r="AT11" s="365"/>
      <c r="AU11" s="365"/>
      <c r="AV11" s="355"/>
    </row>
    <row r="12" spans="1:48" s="2" customFormat="1" ht="37.5" customHeight="1" thickBot="1" x14ac:dyDescent="0.25">
      <c r="A12" s="381"/>
      <c r="B12" s="375"/>
      <c r="C12" s="378"/>
      <c r="D12" s="372"/>
      <c r="E12" s="375"/>
      <c r="F12" s="372"/>
      <c r="G12" s="381"/>
      <c r="H12" s="375"/>
      <c r="I12" s="28" t="s">
        <v>44</v>
      </c>
      <c r="J12" s="28" t="s">
        <v>45</v>
      </c>
      <c r="K12" s="29" t="s">
        <v>44</v>
      </c>
      <c r="L12" s="28" t="s">
        <v>45</v>
      </c>
      <c r="M12" s="388"/>
      <c r="N12" s="388"/>
      <c r="O12" s="360"/>
      <c r="P12" s="360"/>
      <c r="Q12" s="360"/>
      <c r="R12" s="360"/>
      <c r="S12" s="360"/>
      <c r="T12" s="360"/>
      <c r="U12" s="360"/>
      <c r="V12" s="383"/>
      <c r="W12" s="360"/>
      <c r="X12" s="360"/>
      <c r="Y12" s="360"/>
      <c r="Z12" s="360"/>
      <c r="AA12" s="360"/>
      <c r="AB12" s="360"/>
      <c r="AC12" s="360"/>
      <c r="AD12" s="360"/>
      <c r="AE12" s="348"/>
      <c r="AF12" s="348"/>
      <c r="AG12" s="350"/>
      <c r="AH12" s="348"/>
      <c r="AI12" s="352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66"/>
      <c r="AU12" s="366"/>
      <c r="AV12" s="356"/>
    </row>
    <row r="13" spans="1:48" s="2" customFormat="1" ht="15" customHeight="1" thickBot="1" x14ac:dyDescent="0.25">
      <c r="A13" s="92"/>
      <c r="B13" s="92"/>
      <c r="C13" s="92"/>
      <c r="D13" s="92"/>
      <c r="E13" s="92"/>
      <c r="F13" s="93"/>
      <c r="G13" s="92"/>
      <c r="H13" s="92"/>
      <c r="I13" s="95"/>
      <c r="J13" s="95"/>
      <c r="K13" s="95"/>
      <c r="L13" s="95"/>
      <c r="M13" s="94"/>
      <c r="N13" s="94"/>
      <c r="O13" s="96"/>
      <c r="P13" s="96"/>
      <c r="Q13" s="96"/>
      <c r="R13" s="96"/>
      <c r="S13" s="96"/>
      <c r="T13" s="96"/>
      <c r="U13" s="96"/>
      <c r="V13" s="97"/>
      <c r="W13" s="96"/>
      <c r="X13" s="96"/>
      <c r="Y13" s="96"/>
      <c r="Z13" s="96"/>
      <c r="AA13" s="96"/>
      <c r="AB13" s="96"/>
      <c r="AC13" s="96"/>
      <c r="AD13" s="96"/>
      <c r="AE13" s="89"/>
      <c r="AF13" s="89"/>
      <c r="AG13" s="98"/>
      <c r="AH13" s="89"/>
      <c r="AI13" s="9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100"/>
      <c r="AU13" s="100"/>
      <c r="AV13" s="101"/>
    </row>
    <row r="14" spans="1:48" ht="12.75" customHeight="1" x14ac:dyDescent="0.2">
      <c r="A14" s="273" t="s">
        <v>52</v>
      </c>
      <c r="B14" s="63" t="s">
        <v>64</v>
      </c>
      <c r="C14" s="70" t="s">
        <v>59</v>
      </c>
      <c r="D14" s="59" t="s">
        <v>88</v>
      </c>
      <c r="E14" s="278" t="s">
        <v>89</v>
      </c>
      <c r="F14" s="79">
        <v>41648</v>
      </c>
      <c r="G14" s="79">
        <v>41648</v>
      </c>
      <c r="H14" s="56">
        <f>DAY(G:G-F14+1-1)</f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44">
        <v>13500</v>
      </c>
      <c r="P14" s="57">
        <v>0</v>
      </c>
      <c r="Q14" s="57">
        <v>0</v>
      </c>
      <c r="R14" s="57">
        <v>0</v>
      </c>
      <c r="S14" s="36">
        <f xml:space="preserve"> H14*708</f>
        <v>0</v>
      </c>
      <c r="T14" s="57">
        <v>0</v>
      </c>
      <c r="U14" s="57">
        <v>0</v>
      </c>
      <c r="V14" s="58">
        <f t="shared" ref="V14:V31" si="0">(O14*0.18)+O14+P14+Q14+(R14*0.18)+R14+S14+T14+U14</f>
        <v>15930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8">
        <f t="shared" ref="AD14:AD31" si="1">SUM(W14:AC14)</f>
        <v>0</v>
      </c>
      <c r="AE14" s="54" t="s">
        <v>96</v>
      </c>
      <c r="AF14" s="45">
        <v>6000</v>
      </c>
      <c r="AG14" s="54" t="s">
        <v>132</v>
      </c>
      <c r="AH14" s="57">
        <v>0</v>
      </c>
      <c r="AI14" s="57" t="s">
        <v>22</v>
      </c>
      <c r="AJ14" s="103">
        <v>0</v>
      </c>
      <c r="AK14" s="103">
        <v>0</v>
      </c>
      <c r="AL14" s="103">
        <v>0</v>
      </c>
      <c r="AM14" s="57">
        <v>0</v>
      </c>
      <c r="AN14" s="57">
        <v>0</v>
      </c>
      <c r="AO14" s="258">
        <v>1080</v>
      </c>
      <c r="AP14" s="57">
        <v>0</v>
      </c>
      <c r="AQ14" s="102">
        <v>0</v>
      </c>
      <c r="AR14" s="104">
        <v>1620</v>
      </c>
      <c r="AS14" s="104">
        <v>0</v>
      </c>
      <c r="AT14" s="23">
        <f t="shared" ref="AT14:AT17" si="2">AF14+AH14+AJ14+AK14+AL14+AM14+AN14+AO14+AP14+AQ14+AR14+AS14</f>
        <v>8700</v>
      </c>
      <c r="AU14" s="58">
        <f t="shared" ref="AU14:AU31" si="3">V14+AD14</f>
        <v>15930</v>
      </c>
      <c r="AV14" s="91">
        <f t="shared" ref="AV14:AV31" si="4">(AU14-AT14)</f>
        <v>7230</v>
      </c>
    </row>
    <row r="15" spans="1:48" ht="12.75" customHeight="1" x14ac:dyDescent="0.2">
      <c r="A15" s="273" t="s">
        <v>52</v>
      </c>
      <c r="B15" s="269" t="s">
        <v>64</v>
      </c>
      <c r="C15" s="70" t="s">
        <v>59</v>
      </c>
      <c r="D15" s="59" t="s">
        <v>90</v>
      </c>
      <c r="E15" s="276" t="s">
        <v>91</v>
      </c>
      <c r="F15" s="79">
        <v>41648</v>
      </c>
      <c r="G15" s="79">
        <v>41648</v>
      </c>
      <c r="H15" s="56">
        <f>DAY(G:G-F15+1-1)</f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44">
        <v>13500</v>
      </c>
      <c r="P15" s="57">
        <v>0</v>
      </c>
      <c r="Q15" s="57">
        <v>0</v>
      </c>
      <c r="R15" s="57">
        <v>0</v>
      </c>
      <c r="S15" s="36">
        <f xml:space="preserve"> H15*708</f>
        <v>0</v>
      </c>
      <c r="T15" s="57">
        <v>0</v>
      </c>
      <c r="U15" s="57">
        <v>0</v>
      </c>
      <c r="V15" s="58">
        <f t="shared" si="0"/>
        <v>15930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8">
        <f t="shared" si="1"/>
        <v>0</v>
      </c>
      <c r="AE15" s="54" t="s">
        <v>96</v>
      </c>
      <c r="AF15" s="45">
        <v>6000</v>
      </c>
      <c r="AG15" s="54" t="s">
        <v>132</v>
      </c>
      <c r="AH15" s="57">
        <v>0</v>
      </c>
      <c r="AI15" s="57" t="s">
        <v>22</v>
      </c>
      <c r="AJ15" s="103">
        <v>0</v>
      </c>
      <c r="AK15" s="103">
        <v>0</v>
      </c>
      <c r="AL15" s="103">
        <v>0</v>
      </c>
      <c r="AM15" s="57">
        <v>0</v>
      </c>
      <c r="AN15" s="57">
        <v>0</v>
      </c>
      <c r="AO15" s="258">
        <v>1080</v>
      </c>
      <c r="AP15" s="57">
        <v>0</v>
      </c>
      <c r="AQ15" s="102">
        <v>0</v>
      </c>
      <c r="AR15" s="104">
        <v>1620</v>
      </c>
      <c r="AS15" s="104">
        <v>0</v>
      </c>
      <c r="AT15" s="23">
        <f t="shared" si="2"/>
        <v>8700</v>
      </c>
      <c r="AU15" s="58">
        <f t="shared" si="3"/>
        <v>15930</v>
      </c>
      <c r="AV15" s="91">
        <f t="shared" si="4"/>
        <v>7230</v>
      </c>
    </row>
    <row r="16" spans="1:48" ht="24" customHeight="1" x14ac:dyDescent="0.2">
      <c r="A16" s="273" t="s">
        <v>52</v>
      </c>
      <c r="B16" s="269" t="s">
        <v>64</v>
      </c>
      <c r="C16" s="70" t="s">
        <v>59</v>
      </c>
      <c r="D16" s="59" t="s">
        <v>92</v>
      </c>
      <c r="E16" s="278" t="s">
        <v>93</v>
      </c>
      <c r="F16" s="79">
        <v>41648</v>
      </c>
      <c r="G16" s="79">
        <v>41648</v>
      </c>
      <c r="H16" s="56">
        <f>DAY(G:G-F16+1-1)</f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23">
        <v>13500</v>
      </c>
      <c r="P16" s="57">
        <v>0</v>
      </c>
      <c r="Q16" s="57">
        <v>0</v>
      </c>
      <c r="R16" s="57">
        <v>0</v>
      </c>
      <c r="S16" s="36">
        <f xml:space="preserve"> H16*708</f>
        <v>0</v>
      </c>
      <c r="T16" s="57">
        <v>0</v>
      </c>
      <c r="U16" s="57">
        <v>0</v>
      </c>
      <c r="V16" s="58">
        <f t="shared" si="0"/>
        <v>15930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8">
        <f t="shared" si="1"/>
        <v>0</v>
      </c>
      <c r="AE16" s="54" t="s">
        <v>96</v>
      </c>
      <c r="AF16" s="60">
        <v>6000</v>
      </c>
      <c r="AG16" s="54" t="s">
        <v>132</v>
      </c>
      <c r="AH16" s="57">
        <v>0</v>
      </c>
      <c r="AI16" s="57" t="s">
        <v>22</v>
      </c>
      <c r="AJ16" s="103">
        <v>0</v>
      </c>
      <c r="AK16" s="103">
        <v>0</v>
      </c>
      <c r="AL16" s="103">
        <v>0</v>
      </c>
      <c r="AM16" s="57">
        <v>0</v>
      </c>
      <c r="AN16" s="57">
        <v>0</v>
      </c>
      <c r="AO16" s="258">
        <v>1080</v>
      </c>
      <c r="AP16" s="57">
        <v>0</v>
      </c>
      <c r="AQ16" s="102">
        <v>0</v>
      </c>
      <c r="AR16" s="104">
        <v>1620</v>
      </c>
      <c r="AS16" s="104">
        <v>0</v>
      </c>
      <c r="AT16" s="23">
        <f t="shared" si="2"/>
        <v>8700</v>
      </c>
      <c r="AU16" s="58">
        <f t="shared" si="3"/>
        <v>15930</v>
      </c>
      <c r="AV16" s="91">
        <f t="shared" si="4"/>
        <v>7230</v>
      </c>
    </row>
    <row r="17" spans="1:48" ht="12.75" hidden="1" customHeight="1" x14ac:dyDescent="0.2">
      <c r="A17" s="70" t="s">
        <v>73</v>
      </c>
      <c r="B17" s="142" t="s">
        <v>64</v>
      </c>
      <c r="C17" s="3" t="s">
        <v>59</v>
      </c>
      <c r="D17" s="343" t="s">
        <v>94</v>
      </c>
      <c r="E17" s="341" t="s">
        <v>95</v>
      </c>
      <c r="F17" s="322">
        <v>41648</v>
      </c>
      <c r="G17" s="322">
        <v>41648</v>
      </c>
      <c r="H17" s="304">
        <f>DAY(G:G-F17+1-1)</f>
        <v>0</v>
      </c>
      <c r="I17" s="344">
        <v>0</v>
      </c>
      <c r="J17" s="344">
        <v>0</v>
      </c>
      <c r="K17" s="344">
        <v>0</v>
      </c>
      <c r="L17" s="344">
        <v>0</v>
      </c>
      <c r="M17" s="344">
        <v>0</v>
      </c>
      <c r="N17" s="344">
        <v>0</v>
      </c>
      <c r="O17" s="310">
        <v>13500</v>
      </c>
      <c r="P17" s="317">
        <v>0</v>
      </c>
      <c r="Q17" s="317">
        <v>0</v>
      </c>
      <c r="R17" s="317">
        <v>0</v>
      </c>
      <c r="S17" s="317">
        <v>0</v>
      </c>
      <c r="T17" s="317">
        <v>0</v>
      </c>
      <c r="U17" s="317">
        <v>0</v>
      </c>
      <c r="V17" s="313">
        <f t="shared" si="0"/>
        <v>15930</v>
      </c>
      <c r="W17" s="317">
        <v>0</v>
      </c>
      <c r="X17" s="317">
        <v>0</v>
      </c>
      <c r="Y17" s="317">
        <v>0</v>
      </c>
      <c r="Z17" s="317">
        <v>0</v>
      </c>
      <c r="AA17" s="317">
        <v>0</v>
      </c>
      <c r="AB17" s="317">
        <v>0</v>
      </c>
      <c r="AC17" s="317">
        <v>0</v>
      </c>
      <c r="AD17" s="313">
        <f t="shared" si="1"/>
        <v>0</v>
      </c>
      <c r="AE17" s="326" t="s">
        <v>129</v>
      </c>
      <c r="AF17" s="308">
        <v>8500</v>
      </c>
      <c r="AG17" s="330" t="s">
        <v>132</v>
      </c>
      <c r="AH17" s="317">
        <v>0</v>
      </c>
      <c r="AI17" s="317" t="s">
        <v>22</v>
      </c>
      <c r="AJ17" s="317">
        <v>0</v>
      </c>
      <c r="AK17" s="317">
        <v>0</v>
      </c>
      <c r="AL17" s="317">
        <v>0</v>
      </c>
      <c r="AM17" s="317">
        <v>0</v>
      </c>
      <c r="AN17" s="317">
        <v>0</v>
      </c>
      <c r="AO17" s="308">
        <v>0</v>
      </c>
      <c r="AP17" s="317">
        <v>0</v>
      </c>
      <c r="AQ17" s="317">
        <v>0</v>
      </c>
      <c r="AR17" s="317">
        <v>1620</v>
      </c>
      <c r="AS17" s="317">
        <v>0</v>
      </c>
      <c r="AT17" s="310">
        <f t="shared" si="2"/>
        <v>10120</v>
      </c>
      <c r="AU17" s="313">
        <f t="shared" si="3"/>
        <v>15930</v>
      </c>
      <c r="AV17" s="314">
        <f t="shared" si="4"/>
        <v>5810</v>
      </c>
    </row>
    <row r="18" spans="1:48" ht="12.75" hidden="1" customHeight="1" x14ac:dyDescent="0.2">
      <c r="A18" s="70" t="s">
        <v>73</v>
      </c>
      <c r="B18" s="142" t="s">
        <v>64</v>
      </c>
      <c r="C18" s="3" t="s">
        <v>59</v>
      </c>
      <c r="D18" s="312"/>
      <c r="E18" s="309"/>
      <c r="F18" s="342"/>
      <c r="G18" s="342"/>
      <c r="H18" s="305"/>
      <c r="I18" s="345"/>
      <c r="J18" s="345"/>
      <c r="K18" s="345"/>
      <c r="L18" s="345"/>
      <c r="M18" s="345"/>
      <c r="N18" s="345"/>
      <c r="O18" s="312"/>
      <c r="P18" s="312"/>
      <c r="Q18" s="312"/>
      <c r="R18" s="312"/>
      <c r="S18" s="309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28"/>
      <c r="AF18" s="315"/>
      <c r="AG18" s="332"/>
      <c r="AH18" s="312"/>
      <c r="AI18" s="312"/>
      <c r="AJ18" s="312"/>
      <c r="AK18" s="312"/>
      <c r="AL18" s="312"/>
      <c r="AM18" s="312"/>
      <c r="AN18" s="353"/>
      <c r="AO18" s="315"/>
      <c r="AP18" s="312"/>
      <c r="AQ18" s="312"/>
      <c r="AR18" s="312"/>
      <c r="AS18" s="312"/>
      <c r="AT18" s="312"/>
      <c r="AU18" s="312"/>
      <c r="AV18" s="312"/>
    </row>
    <row r="19" spans="1:48" ht="12.75" customHeight="1" x14ac:dyDescent="0.2">
      <c r="A19" s="273" t="s">
        <v>52</v>
      </c>
      <c r="B19" s="269" t="s">
        <v>64</v>
      </c>
      <c r="C19" s="70" t="s">
        <v>59</v>
      </c>
      <c r="D19" s="62" t="s">
        <v>97</v>
      </c>
      <c r="E19" s="279" t="s">
        <v>98</v>
      </c>
      <c r="F19" s="79">
        <v>41652</v>
      </c>
      <c r="G19" s="79">
        <v>41652</v>
      </c>
      <c r="H19" s="61">
        <f t="shared" ref="H19:H50" si="5">DAY(G:G-F19+1-1)</f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44">
        <v>13500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66">
        <f t="shared" si="0"/>
        <v>15930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66">
        <f t="shared" si="1"/>
        <v>0</v>
      </c>
      <c r="AE19" s="54" t="s">
        <v>126</v>
      </c>
      <c r="AF19" s="45">
        <v>6000</v>
      </c>
      <c r="AG19" s="116" t="s">
        <v>225</v>
      </c>
      <c r="AH19" s="45">
        <v>0</v>
      </c>
      <c r="AI19" s="45" t="s">
        <v>22</v>
      </c>
      <c r="AJ19" s="103">
        <v>0</v>
      </c>
      <c r="AK19" s="104">
        <v>0</v>
      </c>
      <c r="AL19" s="104">
        <v>0</v>
      </c>
      <c r="AM19" s="45">
        <v>0</v>
      </c>
      <c r="AN19" s="45">
        <v>0</v>
      </c>
      <c r="AO19" s="262">
        <v>1080</v>
      </c>
      <c r="AP19" s="45">
        <v>0</v>
      </c>
      <c r="AQ19" s="104">
        <v>0</v>
      </c>
      <c r="AR19" s="104">
        <v>1620</v>
      </c>
      <c r="AS19" s="104">
        <v>0</v>
      </c>
      <c r="AT19" s="23">
        <f t="shared" ref="AT19:AT27" si="6">AF19+AH19+AJ19+AK19+AL19+AM19+AN19+AO19+AP19+AQ19+AR19+AS19</f>
        <v>8700</v>
      </c>
      <c r="AU19" s="66">
        <f t="shared" si="3"/>
        <v>15930</v>
      </c>
      <c r="AV19" s="91">
        <f t="shared" si="4"/>
        <v>7230</v>
      </c>
    </row>
    <row r="20" spans="1:48" ht="12.75" customHeight="1" x14ac:dyDescent="0.2">
      <c r="A20" s="273" t="s">
        <v>52</v>
      </c>
      <c r="B20" s="269" t="s">
        <v>64</v>
      </c>
      <c r="C20" s="70" t="s">
        <v>59</v>
      </c>
      <c r="D20" s="62" t="s">
        <v>99</v>
      </c>
      <c r="E20" s="151" t="s">
        <v>100</v>
      </c>
      <c r="F20" s="79">
        <v>41652</v>
      </c>
      <c r="G20" s="79">
        <v>41652</v>
      </c>
      <c r="H20" s="61">
        <f t="shared" si="5"/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44">
        <v>13500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66">
        <f t="shared" si="0"/>
        <v>15930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66">
        <f t="shared" si="1"/>
        <v>0</v>
      </c>
      <c r="AE20" s="54" t="s">
        <v>126</v>
      </c>
      <c r="AF20" s="45">
        <v>6000</v>
      </c>
      <c r="AG20" s="116" t="s">
        <v>225</v>
      </c>
      <c r="AH20" s="45">
        <v>0</v>
      </c>
      <c r="AI20" s="45" t="s">
        <v>22</v>
      </c>
      <c r="AJ20" s="103">
        <v>0</v>
      </c>
      <c r="AK20" s="104">
        <v>0</v>
      </c>
      <c r="AL20" s="104">
        <v>0</v>
      </c>
      <c r="AM20" s="45">
        <v>0</v>
      </c>
      <c r="AN20" s="45">
        <v>0</v>
      </c>
      <c r="AO20" s="262">
        <v>1080</v>
      </c>
      <c r="AP20" s="45">
        <v>0</v>
      </c>
      <c r="AQ20" s="104">
        <v>0</v>
      </c>
      <c r="AR20" s="104">
        <v>1620</v>
      </c>
      <c r="AS20" s="104">
        <v>0</v>
      </c>
      <c r="AT20" s="23">
        <f t="shared" si="6"/>
        <v>8700</v>
      </c>
      <c r="AU20" s="66">
        <f t="shared" si="3"/>
        <v>15930</v>
      </c>
      <c r="AV20" s="91">
        <f t="shared" si="4"/>
        <v>7230</v>
      </c>
    </row>
    <row r="21" spans="1:48" ht="12.75" customHeight="1" x14ac:dyDescent="0.2">
      <c r="A21" s="273" t="s">
        <v>52</v>
      </c>
      <c r="B21" s="269" t="s">
        <v>64</v>
      </c>
      <c r="C21" s="70" t="s">
        <v>59</v>
      </c>
      <c r="D21" s="62" t="s">
        <v>101</v>
      </c>
      <c r="E21" s="279" t="s">
        <v>102</v>
      </c>
      <c r="F21" s="79">
        <v>41652</v>
      </c>
      <c r="G21" s="79">
        <v>41652</v>
      </c>
      <c r="H21" s="61">
        <f t="shared" si="5"/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44">
        <v>13500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66">
        <f t="shared" si="0"/>
        <v>15930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66">
        <f t="shared" si="1"/>
        <v>0</v>
      </c>
      <c r="AE21" s="54" t="s">
        <v>126</v>
      </c>
      <c r="AF21" s="45">
        <v>6000</v>
      </c>
      <c r="AG21" s="116" t="s">
        <v>225</v>
      </c>
      <c r="AH21" s="45">
        <v>0</v>
      </c>
      <c r="AI21" s="45" t="s">
        <v>22</v>
      </c>
      <c r="AJ21" s="103">
        <v>0</v>
      </c>
      <c r="AK21" s="104">
        <v>0</v>
      </c>
      <c r="AL21" s="104">
        <v>0</v>
      </c>
      <c r="AM21" s="45">
        <v>0</v>
      </c>
      <c r="AN21" s="45">
        <v>0</v>
      </c>
      <c r="AO21" s="262">
        <v>1080</v>
      </c>
      <c r="AP21" s="45">
        <v>0</v>
      </c>
      <c r="AQ21" s="104">
        <v>0</v>
      </c>
      <c r="AR21" s="104">
        <v>1620</v>
      </c>
      <c r="AS21" s="104">
        <v>0</v>
      </c>
      <c r="AT21" s="23">
        <f t="shared" si="6"/>
        <v>8700</v>
      </c>
      <c r="AU21" s="66">
        <f t="shared" si="3"/>
        <v>15930</v>
      </c>
      <c r="AV21" s="91">
        <f t="shared" si="4"/>
        <v>7230</v>
      </c>
    </row>
    <row r="22" spans="1:48" ht="12.75" customHeight="1" x14ac:dyDescent="0.2">
      <c r="A22" s="273" t="s">
        <v>52</v>
      </c>
      <c r="B22" s="269" t="s">
        <v>64</v>
      </c>
      <c r="C22" s="70" t="s">
        <v>59</v>
      </c>
      <c r="D22" s="62" t="s">
        <v>103</v>
      </c>
      <c r="E22" s="279" t="s">
        <v>104</v>
      </c>
      <c r="F22" s="79">
        <v>41652</v>
      </c>
      <c r="G22" s="79">
        <v>41652</v>
      </c>
      <c r="H22" s="61">
        <f t="shared" si="5"/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44">
        <v>13500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66">
        <f t="shared" si="0"/>
        <v>15930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66">
        <f t="shared" si="1"/>
        <v>0</v>
      </c>
      <c r="AE22" s="54" t="s">
        <v>126</v>
      </c>
      <c r="AF22" s="45">
        <v>6000</v>
      </c>
      <c r="AG22" s="116" t="s">
        <v>225</v>
      </c>
      <c r="AH22" s="45">
        <v>0</v>
      </c>
      <c r="AI22" s="45" t="s">
        <v>22</v>
      </c>
      <c r="AJ22" s="103">
        <v>0</v>
      </c>
      <c r="AK22" s="104">
        <v>0</v>
      </c>
      <c r="AL22" s="104">
        <v>0</v>
      </c>
      <c r="AM22" s="45">
        <v>0</v>
      </c>
      <c r="AN22" s="45">
        <v>0</v>
      </c>
      <c r="AO22" s="262">
        <v>1080</v>
      </c>
      <c r="AP22" s="45">
        <v>0</v>
      </c>
      <c r="AQ22" s="104">
        <v>0</v>
      </c>
      <c r="AR22" s="104">
        <v>1620</v>
      </c>
      <c r="AS22" s="104">
        <v>0</v>
      </c>
      <c r="AT22" s="23">
        <f t="shared" si="6"/>
        <v>8700</v>
      </c>
      <c r="AU22" s="66">
        <f t="shared" si="3"/>
        <v>15930</v>
      </c>
      <c r="AV22" s="91">
        <f t="shared" si="4"/>
        <v>7230</v>
      </c>
    </row>
    <row r="23" spans="1:48" ht="12.75" hidden="1" customHeight="1" x14ac:dyDescent="0.2">
      <c r="A23" s="121" t="s">
        <v>73</v>
      </c>
      <c r="B23" s="142" t="s">
        <v>64</v>
      </c>
      <c r="C23" s="16" t="s">
        <v>59</v>
      </c>
      <c r="D23" s="62" t="s">
        <v>85</v>
      </c>
      <c r="E23" s="148" t="s">
        <v>105</v>
      </c>
      <c r="F23" s="79">
        <v>41652</v>
      </c>
      <c r="G23" s="79">
        <v>41652</v>
      </c>
      <c r="H23" s="61">
        <f t="shared" si="5"/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44">
        <v>13500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66">
        <f t="shared" si="0"/>
        <v>15930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66">
        <f t="shared" si="1"/>
        <v>0</v>
      </c>
      <c r="AE23" s="54" t="s">
        <v>129</v>
      </c>
      <c r="AF23" s="45">
        <v>8500</v>
      </c>
      <c r="AG23" s="116" t="s">
        <v>225</v>
      </c>
      <c r="AH23" s="45">
        <v>0</v>
      </c>
      <c r="AI23" s="45" t="s">
        <v>22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1620</v>
      </c>
      <c r="AS23" s="45">
        <v>0</v>
      </c>
      <c r="AT23" s="23">
        <f t="shared" si="6"/>
        <v>10120</v>
      </c>
      <c r="AU23" s="66">
        <f t="shared" si="3"/>
        <v>15930</v>
      </c>
      <c r="AV23" s="91">
        <f t="shared" si="4"/>
        <v>5810</v>
      </c>
    </row>
    <row r="24" spans="1:48" s="13" customFormat="1" ht="24" customHeight="1" x14ac:dyDescent="0.2">
      <c r="A24" s="273" t="s">
        <v>52</v>
      </c>
      <c r="B24" s="269" t="s">
        <v>64</v>
      </c>
      <c r="C24" s="70" t="s">
        <v>59</v>
      </c>
      <c r="D24" s="62" t="s">
        <v>106</v>
      </c>
      <c r="E24" s="279" t="s">
        <v>107</v>
      </c>
      <c r="F24" s="79">
        <v>41653</v>
      </c>
      <c r="G24" s="79">
        <v>41653</v>
      </c>
      <c r="H24" s="61">
        <f t="shared" si="5"/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23">
        <v>13500</v>
      </c>
      <c r="P24" s="67">
        <v>0</v>
      </c>
      <c r="Q24" s="67">
        <v>0</v>
      </c>
      <c r="R24" s="67">
        <v>0</v>
      </c>
      <c r="S24" s="182">
        <v>0</v>
      </c>
      <c r="T24" s="67">
        <v>0</v>
      </c>
      <c r="U24" s="67">
        <v>0</v>
      </c>
      <c r="V24" s="66">
        <f t="shared" si="0"/>
        <v>15930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6">
        <f t="shared" si="1"/>
        <v>0</v>
      </c>
      <c r="AE24" s="54" t="s">
        <v>131</v>
      </c>
      <c r="AF24" s="64">
        <v>6000</v>
      </c>
      <c r="AG24" s="116" t="s">
        <v>225</v>
      </c>
      <c r="AH24" s="64">
        <v>0</v>
      </c>
      <c r="AI24" s="64" t="s">
        <v>22</v>
      </c>
      <c r="AJ24" s="103">
        <v>0</v>
      </c>
      <c r="AK24" s="104">
        <v>0</v>
      </c>
      <c r="AL24" s="104">
        <v>0</v>
      </c>
      <c r="AM24" s="64">
        <v>0</v>
      </c>
      <c r="AN24" s="64">
        <v>0</v>
      </c>
      <c r="AO24" s="262">
        <v>0</v>
      </c>
      <c r="AP24" s="64">
        <v>0</v>
      </c>
      <c r="AQ24" s="104">
        <v>0</v>
      </c>
      <c r="AR24" s="104">
        <v>1620</v>
      </c>
      <c r="AS24" s="104">
        <v>0</v>
      </c>
      <c r="AT24" s="23">
        <f t="shared" si="6"/>
        <v>7620</v>
      </c>
      <c r="AU24" s="66">
        <f t="shared" si="3"/>
        <v>15930</v>
      </c>
      <c r="AV24" s="91">
        <f t="shared" si="4"/>
        <v>8310</v>
      </c>
    </row>
    <row r="25" spans="1:48" ht="12.75" hidden="1" customHeight="1" x14ac:dyDescent="0.2">
      <c r="A25" s="166" t="s">
        <v>81</v>
      </c>
      <c r="B25" s="134" t="s">
        <v>64</v>
      </c>
      <c r="C25" s="3" t="s">
        <v>60</v>
      </c>
      <c r="D25" s="62" t="s">
        <v>75</v>
      </c>
      <c r="E25" s="148" t="s">
        <v>108</v>
      </c>
      <c r="F25" s="79">
        <v>41654</v>
      </c>
      <c r="G25" s="79">
        <v>41654</v>
      </c>
      <c r="H25" s="61">
        <f t="shared" si="5"/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44">
        <v>13500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66">
        <f t="shared" si="0"/>
        <v>15930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66">
        <f t="shared" si="1"/>
        <v>0</v>
      </c>
      <c r="AE25" s="86" t="s">
        <v>63</v>
      </c>
      <c r="AF25" s="45">
        <v>0</v>
      </c>
      <c r="AG25" s="54" t="s">
        <v>209</v>
      </c>
      <c r="AH25" s="45">
        <v>0</v>
      </c>
      <c r="AI25" s="45" t="s">
        <v>22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262">
        <v>1620</v>
      </c>
      <c r="AP25" s="45">
        <v>4000</v>
      </c>
      <c r="AQ25" s="45">
        <v>0</v>
      </c>
      <c r="AR25" s="45">
        <v>1620</v>
      </c>
      <c r="AS25" s="45">
        <v>0</v>
      </c>
      <c r="AT25" s="23">
        <f t="shared" si="6"/>
        <v>7240</v>
      </c>
      <c r="AU25" s="66">
        <f t="shared" si="3"/>
        <v>15930</v>
      </c>
      <c r="AV25" s="91">
        <f t="shared" si="4"/>
        <v>8690</v>
      </c>
    </row>
    <row r="26" spans="1:48" ht="12.75" customHeight="1" x14ac:dyDescent="0.2">
      <c r="A26" s="273" t="s">
        <v>52</v>
      </c>
      <c r="B26" s="269" t="s">
        <v>64</v>
      </c>
      <c r="C26" s="70" t="s">
        <v>59</v>
      </c>
      <c r="D26" s="62" t="s">
        <v>109</v>
      </c>
      <c r="E26" s="279" t="s">
        <v>110</v>
      </c>
      <c r="F26" s="79">
        <v>41654</v>
      </c>
      <c r="G26" s="79">
        <v>41654</v>
      </c>
      <c r="H26" s="61">
        <f t="shared" si="5"/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44">
        <v>13500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66">
        <f t="shared" si="0"/>
        <v>15930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66">
        <f t="shared" si="1"/>
        <v>0</v>
      </c>
      <c r="AE26" s="54" t="s">
        <v>127</v>
      </c>
      <c r="AF26" s="45">
        <v>6000</v>
      </c>
      <c r="AG26" s="54" t="s">
        <v>208</v>
      </c>
      <c r="AH26" s="45">
        <v>0</v>
      </c>
      <c r="AI26" s="45" t="s">
        <v>22</v>
      </c>
      <c r="AJ26" s="103">
        <v>0</v>
      </c>
      <c r="AK26" s="104">
        <v>0</v>
      </c>
      <c r="AL26" s="104">
        <v>0</v>
      </c>
      <c r="AM26" s="45">
        <v>0</v>
      </c>
      <c r="AN26" s="45">
        <v>0</v>
      </c>
      <c r="AO26" s="262">
        <v>1080</v>
      </c>
      <c r="AP26" s="45">
        <v>0</v>
      </c>
      <c r="AQ26" s="104">
        <v>0</v>
      </c>
      <c r="AR26" s="104">
        <v>1620</v>
      </c>
      <c r="AS26" s="104">
        <v>0</v>
      </c>
      <c r="AT26" s="23">
        <f t="shared" si="6"/>
        <v>8700</v>
      </c>
      <c r="AU26" s="66">
        <f t="shared" si="3"/>
        <v>15930</v>
      </c>
      <c r="AV26" s="91">
        <f t="shared" si="4"/>
        <v>7230</v>
      </c>
    </row>
    <row r="27" spans="1:48" ht="12.75" customHeight="1" x14ac:dyDescent="0.2">
      <c r="A27" s="273" t="s">
        <v>52</v>
      </c>
      <c r="B27" s="269" t="s">
        <v>64</v>
      </c>
      <c r="C27" s="70" t="s">
        <v>59</v>
      </c>
      <c r="D27" s="343" t="s">
        <v>111</v>
      </c>
      <c r="E27" s="279" t="s">
        <v>112</v>
      </c>
      <c r="F27" s="79">
        <v>41654</v>
      </c>
      <c r="G27" s="79">
        <v>41654</v>
      </c>
      <c r="H27" s="61">
        <f t="shared" si="5"/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10">
        <v>13500</v>
      </c>
      <c r="P27" s="308">
        <v>0</v>
      </c>
      <c r="Q27" s="308">
        <v>0</v>
      </c>
      <c r="R27" s="308">
        <v>0</v>
      </c>
      <c r="S27" s="308">
        <v>0</v>
      </c>
      <c r="T27" s="308">
        <v>0</v>
      </c>
      <c r="U27" s="308">
        <v>0</v>
      </c>
      <c r="V27" s="313">
        <f t="shared" si="0"/>
        <v>15930</v>
      </c>
      <c r="W27" s="308">
        <v>0</v>
      </c>
      <c r="X27" s="308">
        <v>0</v>
      </c>
      <c r="Y27" s="308">
        <v>0</v>
      </c>
      <c r="Z27" s="308">
        <v>0</v>
      </c>
      <c r="AA27" s="308">
        <v>0</v>
      </c>
      <c r="AB27" s="308">
        <v>0</v>
      </c>
      <c r="AC27" s="308">
        <v>0</v>
      </c>
      <c r="AD27" s="313">
        <f t="shared" si="1"/>
        <v>0</v>
      </c>
      <c r="AE27" s="326" t="s">
        <v>127</v>
      </c>
      <c r="AF27" s="308">
        <v>6000</v>
      </c>
      <c r="AG27" s="326" t="s">
        <v>208</v>
      </c>
      <c r="AH27" s="308">
        <v>0</v>
      </c>
      <c r="AI27" s="308" t="s">
        <v>22</v>
      </c>
      <c r="AJ27" s="317">
        <v>0</v>
      </c>
      <c r="AK27" s="308">
        <v>0</v>
      </c>
      <c r="AL27" s="308">
        <v>0</v>
      </c>
      <c r="AM27" s="308">
        <v>0</v>
      </c>
      <c r="AN27" s="308">
        <v>0</v>
      </c>
      <c r="AO27" s="308">
        <v>1080</v>
      </c>
      <c r="AP27" s="392">
        <v>0</v>
      </c>
      <c r="AQ27" s="308">
        <v>0</v>
      </c>
      <c r="AR27" s="308">
        <v>1620</v>
      </c>
      <c r="AS27" s="308">
        <v>0</v>
      </c>
      <c r="AT27" s="310">
        <f t="shared" si="6"/>
        <v>8700</v>
      </c>
      <c r="AU27" s="313">
        <f t="shared" si="3"/>
        <v>15930</v>
      </c>
      <c r="AV27" s="314">
        <f t="shared" si="4"/>
        <v>7230</v>
      </c>
    </row>
    <row r="28" spans="1:48" ht="12.75" customHeight="1" x14ac:dyDescent="0.2">
      <c r="A28" s="273" t="s">
        <v>52</v>
      </c>
      <c r="B28" s="269" t="s">
        <v>64</v>
      </c>
      <c r="C28" s="70" t="s">
        <v>59</v>
      </c>
      <c r="D28" s="312"/>
      <c r="E28" s="279" t="s">
        <v>113</v>
      </c>
      <c r="F28" s="79">
        <v>41654</v>
      </c>
      <c r="G28" s="79">
        <v>41654</v>
      </c>
      <c r="H28" s="61">
        <f t="shared" si="5"/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12"/>
      <c r="P28" s="312"/>
      <c r="Q28" s="312"/>
      <c r="R28" s="312"/>
      <c r="S28" s="309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5"/>
      <c r="AG28" s="312"/>
      <c r="AH28" s="312"/>
      <c r="AI28" s="315"/>
      <c r="AJ28" s="353"/>
      <c r="AK28" s="315"/>
      <c r="AL28" s="315"/>
      <c r="AM28" s="315"/>
      <c r="AN28" s="315"/>
      <c r="AO28" s="315"/>
      <c r="AP28" s="393"/>
      <c r="AQ28" s="315"/>
      <c r="AR28" s="315"/>
      <c r="AS28" s="315"/>
      <c r="AT28" s="312"/>
      <c r="AU28" s="312"/>
      <c r="AV28" s="312"/>
    </row>
    <row r="29" spans="1:48" ht="12.75" customHeight="1" x14ac:dyDescent="0.2">
      <c r="A29" s="273" t="s">
        <v>52</v>
      </c>
      <c r="B29" s="269" t="s">
        <v>64</v>
      </c>
      <c r="C29" s="70" t="s">
        <v>59</v>
      </c>
      <c r="D29" s="62" t="s">
        <v>114</v>
      </c>
      <c r="E29" s="279" t="s">
        <v>125</v>
      </c>
      <c r="F29" s="79">
        <v>41656</v>
      </c>
      <c r="G29" s="79">
        <v>41656</v>
      </c>
      <c r="H29" s="61">
        <f t="shared" si="5"/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44">
        <v>13500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66">
        <f t="shared" si="0"/>
        <v>15930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66">
        <f t="shared" si="1"/>
        <v>0</v>
      </c>
      <c r="AE29" s="54" t="s">
        <v>128</v>
      </c>
      <c r="AF29" s="45">
        <v>6000</v>
      </c>
      <c r="AG29" s="54" t="s">
        <v>208</v>
      </c>
      <c r="AH29" s="111">
        <v>0</v>
      </c>
      <c r="AI29" s="45" t="s">
        <v>22</v>
      </c>
      <c r="AJ29" s="103">
        <v>0</v>
      </c>
      <c r="AK29" s="104">
        <v>0</v>
      </c>
      <c r="AL29" s="104">
        <v>0</v>
      </c>
      <c r="AM29" s="45">
        <v>0</v>
      </c>
      <c r="AN29" s="45">
        <v>0</v>
      </c>
      <c r="AO29" s="104">
        <v>1080</v>
      </c>
      <c r="AP29" s="45">
        <v>0</v>
      </c>
      <c r="AQ29" s="104">
        <v>0</v>
      </c>
      <c r="AR29" s="104">
        <v>1620</v>
      </c>
      <c r="AS29" s="104">
        <v>0</v>
      </c>
      <c r="AT29" s="23">
        <f>AF29+AH29+AJ29+AK29+AL29+AM29+AN29+AO29+AP29+AQ29+AR29+AS29</f>
        <v>8700</v>
      </c>
      <c r="AU29" s="66">
        <f t="shared" si="3"/>
        <v>15930</v>
      </c>
      <c r="AV29" s="91">
        <f t="shared" si="4"/>
        <v>7230</v>
      </c>
    </row>
    <row r="30" spans="1:48" ht="12.75" customHeight="1" x14ac:dyDescent="0.2">
      <c r="A30" s="273" t="s">
        <v>52</v>
      </c>
      <c r="B30" s="269" t="s">
        <v>64</v>
      </c>
      <c r="C30" s="70" t="s">
        <v>59</v>
      </c>
      <c r="D30" s="62" t="s">
        <v>115</v>
      </c>
      <c r="E30" s="279" t="s">
        <v>116</v>
      </c>
      <c r="F30" s="79">
        <v>41656</v>
      </c>
      <c r="G30" s="79">
        <v>41656</v>
      </c>
      <c r="H30" s="61">
        <f t="shared" si="5"/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44">
        <v>13500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66">
        <f t="shared" si="0"/>
        <v>15930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66">
        <f t="shared" si="1"/>
        <v>0</v>
      </c>
      <c r="AE30" s="54" t="s">
        <v>128</v>
      </c>
      <c r="AF30" s="45">
        <v>6000</v>
      </c>
      <c r="AG30" s="54" t="s">
        <v>208</v>
      </c>
      <c r="AH30" s="111">
        <v>0</v>
      </c>
      <c r="AI30" s="45" t="s">
        <v>22</v>
      </c>
      <c r="AJ30" s="103">
        <v>0</v>
      </c>
      <c r="AK30" s="104">
        <v>0</v>
      </c>
      <c r="AL30" s="104"/>
      <c r="AM30" s="45">
        <v>0</v>
      </c>
      <c r="AN30" s="45">
        <v>0</v>
      </c>
      <c r="AO30" s="104">
        <v>1080</v>
      </c>
      <c r="AP30" s="45">
        <v>0</v>
      </c>
      <c r="AQ30" s="104">
        <v>0</v>
      </c>
      <c r="AR30" s="104">
        <v>1620</v>
      </c>
      <c r="AS30" s="104"/>
      <c r="AT30" s="23">
        <f>AF30+AH30+AJ30+AK30+AL30+AM30+AN30+AO30+AP30+AQ30+AR30+AS30</f>
        <v>8700</v>
      </c>
      <c r="AU30" s="66">
        <f t="shared" si="3"/>
        <v>15930</v>
      </c>
      <c r="AV30" s="91">
        <f t="shared" si="4"/>
        <v>7230</v>
      </c>
    </row>
    <row r="31" spans="1:48" ht="12.75" customHeight="1" x14ac:dyDescent="0.2">
      <c r="A31" s="273" t="s">
        <v>52</v>
      </c>
      <c r="B31" s="269" t="s">
        <v>64</v>
      </c>
      <c r="C31" s="70" t="s">
        <v>59</v>
      </c>
      <c r="D31" s="343" t="s">
        <v>117</v>
      </c>
      <c r="E31" s="279" t="s">
        <v>118</v>
      </c>
      <c r="F31" s="79">
        <v>41654</v>
      </c>
      <c r="G31" s="79">
        <v>41654</v>
      </c>
      <c r="H31" s="61">
        <f t="shared" si="5"/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10">
        <v>13500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13">
        <f t="shared" si="0"/>
        <v>15930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13">
        <f t="shared" si="1"/>
        <v>0</v>
      </c>
      <c r="AE31" s="326" t="s">
        <v>127</v>
      </c>
      <c r="AF31" s="308">
        <v>6000</v>
      </c>
      <c r="AG31" s="326" t="s">
        <v>208</v>
      </c>
      <c r="AH31" s="308">
        <v>0</v>
      </c>
      <c r="AI31" s="392" t="s">
        <v>22</v>
      </c>
      <c r="AJ31" s="317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1080</v>
      </c>
      <c r="AP31" s="308">
        <v>0</v>
      </c>
      <c r="AQ31" s="308">
        <v>0</v>
      </c>
      <c r="AR31" s="308">
        <v>1620</v>
      </c>
      <c r="AS31" s="308">
        <v>0</v>
      </c>
      <c r="AT31" s="310">
        <f>AF31+AH31+AJ31+AK31+AL31+AM31+AN31+AO31+AP31+AQ31+AR31+AS31</f>
        <v>8700</v>
      </c>
      <c r="AU31" s="313">
        <f t="shared" si="3"/>
        <v>15930</v>
      </c>
      <c r="AV31" s="314">
        <f t="shared" si="4"/>
        <v>7230</v>
      </c>
    </row>
    <row r="32" spans="1:48" ht="12.75" customHeight="1" x14ac:dyDescent="0.2">
      <c r="A32" s="273" t="s">
        <v>52</v>
      </c>
      <c r="B32" s="269" t="s">
        <v>64</v>
      </c>
      <c r="C32" s="70" t="s">
        <v>59</v>
      </c>
      <c r="D32" s="312"/>
      <c r="E32" s="279" t="s">
        <v>119</v>
      </c>
      <c r="F32" s="79">
        <v>41654</v>
      </c>
      <c r="G32" s="79">
        <v>41654</v>
      </c>
      <c r="H32" s="61">
        <f t="shared" si="5"/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12"/>
      <c r="P32" s="312"/>
      <c r="Q32" s="312"/>
      <c r="R32" s="312"/>
      <c r="S32" s="309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5"/>
      <c r="AG32" s="312"/>
      <c r="AH32" s="312"/>
      <c r="AI32" s="393"/>
      <c r="AJ32" s="353"/>
      <c r="AK32" s="315"/>
      <c r="AL32" s="315"/>
      <c r="AM32" s="315"/>
      <c r="AN32" s="315"/>
      <c r="AO32" s="315"/>
      <c r="AP32" s="315"/>
      <c r="AQ32" s="315"/>
      <c r="AR32" s="315"/>
      <c r="AS32" s="315"/>
      <c r="AT32" s="312"/>
      <c r="AU32" s="312"/>
      <c r="AV32" s="312"/>
    </row>
    <row r="33" spans="1:48" ht="12.75" hidden="1" customHeight="1" x14ac:dyDescent="0.2">
      <c r="A33" s="121" t="s">
        <v>74</v>
      </c>
      <c r="B33" s="129" t="s">
        <v>48</v>
      </c>
      <c r="C33" s="16" t="s">
        <v>60</v>
      </c>
      <c r="D33" s="62" t="s">
        <v>120</v>
      </c>
      <c r="E33" s="148" t="s">
        <v>121</v>
      </c>
      <c r="F33" s="79">
        <v>41654</v>
      </c>
      <c r="G33" s="79">
        <v>41654</v>
      </c>
      <c r="H33" s="61">
        <f t="shared" si="5"/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44">
        <v>14771.19</v>
      </c>
      <c r="P33" s="65">
        <v>0</v>
      </c>
      <c r="Q33" s="65">
        <v>0</v>
      </c>
      <c r="R33" s="65">
        <v>0</v>
      </c>
      <c r="S33" s="36">
        <f xml:space="preserve"> H33*708</f>
        <v>0</v>
      </c>
      <c r="T33" s="65">
        <v>0</v>
      </c>
      <c r="U33" s="65">
        <v>0</v>
      </c>
      <c r="V33" s="66">
        <f t="shared" ref="V33:V61" si="7">(O33*0.18)+O33+P33+Q33+(R33*0.18)+R33+S33+T33+U33</f>
        <v>17430.004199999999</v>
      </c>
      <c r="W33" s="65">
        <v>0</v>
      </c>
      <c r="X33" s="65">
        <v>0</v>
      </c>
      <c r="Y33" s="65">
        <v>0</v>
      </c>
      <c r="Z33" s="65">
        <v>0</v>
      </c>
      <c r="AA33" s="65">
        <v>0</v>
      </c>
      <c r="AB33" s="65">
        <v>0</v>
      </c>
      <c r="AC33" s="65">
        <v>500</v>
      </c>
      <c r="AD33" s="66">
        <f t="shared" ref="AD33:AD47" si="8">SUM(W33:AC33)</f>
        <v>500</v>
      </c>
      <c r="AE33" s="54" t="s">
        <v>130</v>
      </c>
      <c r="AF33" s="45">
        <v>5000</v>
      </c>
      <c r="AG33" s="54" t="s">
        <v>134</v>
      </c>
      <c r="AH33" s="45">
        <v>500</v>
      </c>
      <c r="AI33" s="45" t="s">
        <v>22</v>
      </c>
      <c r="AJ33" s="45">
        <v>0</v>
      </c>
      <c r="AK33" s="45">
        <v>0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1620</v>
      </c>
      <c r="AS33" s="45">
        <v>0</v>
      </c>
      <c r="AT33" s="90">
        <f>SUM(AF33:AH33,AJ33:AS33)</f>
        <v>7120</v>
      </c>
      <c r="AU33" s="66">
        <f t="shared" ref="AU33:AU61" si="9">V33+AD33</f>
        <v>17930.004199999999</v>
      </c>
      <c r="AV33" s="91">
        <f t="shared" ref="AV33:AV56" si="10">(AU33-AT33)</f>
        <v>10810.004199999999</v>
      </c>
    </row>
    <row r="34" spans="1:48" ht="12.75" hidden="1" customHeight="1" x14ac:dyDescent="0.2">
      <c r="A34" s="137" t="s">
        <v>74</v>
      </c>
      <c r="B34" s="137" t="s">
        <v>48</v>
      </c>
      <c r="C34" s="16" t="s">
        <v>60</v>
      </c>
      <c r="D34" s="62" t="s">
        <v>84</v>
      </c>
      <c r="E34" s="148" t="s">
        <v>122</v>
      </c>
      <c r="F34" s="79">
        <v>41655</v>
      </c>
      <c r="G34" s="79">
        <v>41655</v>
      </c>
      <c r="H34" s="61">
        <f t="shared" si="5"/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44">
        <v>14771.19</v>
      </c>
      <c r="P34" s="65">
        <v>0</v>
      </c>
      <c r="Q34" s="65">
        <v>0</v>
      </c>
      <c r="R34" s="65">
        <v>0</v>
      </c>
      <c r="S34" s="36">
        <f xml:space="preserve"> H34*708</f>
        <v>0</v>
      </c>
      <c r="T34" s="65">
        <v>0</v>
      </c>
      <c r="U34" s="65">
        <v>0</v>
      </c>
      <c r="V34" s="66">
        <f t="shared" si="7"/>
        <v>17430.004199999999</v>
      </c>
      <c r="W34" s="65">
        <v>0</v>
      </c>
      <c r="X34" s="65">
        <v>0</v>
      </c>
      <c r="Y34" s="65">
        <v>0</v>
      </c>
      <c r="Z34" s="65">
        <v>0</v>
      </c>
      <c r="AA34" s="65">
        <v>0</v>
      </c>
      <c r="AB34" s="65">
        <v>0</v>
      </c>
      <c r="AC34" s="138">
        <v>500</v>
      </c>
      <c r="AD34" s="139">
        <f t="shared" ref="AD34:AD35" si="11">SUM(W34:AC34)</f>
        <v>500</v>
      </c>
      <c r="AE34" s="54" t="s">
        <v>130</v>
      </c>
      <c r="AF34" s="45">
        <v>5000</v>
      </c>
      <c r="AG34" s="54" t="s">
        <v>133</v>
      </c>
      <c r="AH34" s="45">
        <v>500</v>
      </c>
      <c r="AI34" s="45" t="s">
        <v>22</v>
      </c>
      <c r="AJ34" s="45">
        <v>0</v>
      </c>
      <c r="AK34" s="45">
        <v>0</v>
      </c>
      <c r="AL34" s="45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1620</v>
      </c>
      <c r="AS34" s="45">
        <v>0</v>
      </c>
      <c r="AT34" s="90">
        <f>SUM(AF34:AH34,AJ34:AS34)</f>
        <v>7120</v>
      </c>
      <c r="AU34" s="66">
        <f t="shared" si="9"/>
        <v>17930.004199999999</v>
      </c>
      <c r="AV34" s="91">
        <f t="shared" si="10"/>
        <v>10810.004199999999</v>
      </c>
    </row>
    <row r="35" spans="1:48" ht="12.75" hidden="1" customHeight="1" x14ac:dyDescent="0.2">
      <c r="A35" s="137" t="s">
        <v>74</v>
      </c>
      <c r="B35" s="137" t="s">
        <v>48</v>
      </c>
      <c r="C35" s="3" t="s">
        <v>59</v>
      </c>
      <c r="D35" s="62" t="s">
        <v>123</v>
      </c>
      <c r="E35" s="148" t="s">
        <v>124</v>
      </c>
      <c r="F35" s="79">
        <v>41656</v>
      </c>
      <c r="G35" s="79">
        <v>41659</v>
      </c>
      <c r="H35" s="61">
        <f t="shared" si="5"/>
        <v>3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44">
        <v>21271.19</v>
      </c>
      <c r="P35" s="65">
        <v>0</v>
      </c>
      <c r="Q35" s="65">
        <v>0</v>
      </c>
      <c r="R35" s="65">
        <v>0</v>
      </c>
      <c r="S35" s="36">
        <v>0</v>
      </c>
      <c r="T35" s="65">
        <v>0</v>
      </c>
      <c r="U35" s="65">
        <v>0</v>
      </c>
      <c r="V35" s="66">
        <f t="shared" si="7"/>
        <v>25100.004199999999</v>
      </c>
      <c r="W35" s="65">
        <v>0</v>
      </c>
      <c r="X35" s="65">
        <v>0</v>
      </c>
      <c r="Y35" s="65">
        <v>0</v>
      </c>
      <c r="Z35" s="65">
        <v>0</v>
      </c>
      <c r="AA35" s="65">
        <v>0</v>
      </c>
      <c r="AB35" s="65">
        <v>0</v>
      </c>
      <c r="AC35" s="138">
        <v>500</v>
      </c>
      <c r="AD35" s="139">
        <f t="shared" si="11"/>
        <v>500</v>
      </c>
      <c r="AE35" s="54" t="s">
        <v>188</v>
      </c>
      <c r="AF35" s="45">
        <v>10000</v>
      </c>
      <c r="AG35" s="54" t="s">
        <v>215</v>
      </c>
      <c r="AH35" s="45">
        <v>500</v>
      </c>
      <c r="AI35" s="45" t="s">
        <v>22</v>
      </c>
      <c r="AJ35" s="45">
        <v>0</v>
      </c>
      <c r="AK35" s="45">
        <v>0</v>
      </c>
      <c r="AL35" s="45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1620</v>
      </c>
      <c r="AS35" s="45">
        <v>0</v>
      </c>
      <c r="AT35" s="90">
        <f>SUM(AF35:AH35,AJ35:AS35)</f>
        <v>12120</v>
      </c>
      <c r="AU35" s="66">
        <f t="shared" si="9"/>
        <v>25600.004199999999</v>
      </c>
      <c r="AV35" s="91">
        <f t="shared" si="10"/>
        <v>13480.004199999999</v>
      </c>
    </row>
    <row r="36" spans="1:48" ht="12.75" customHeight="1" x14ac:dyDescent="0.2">
      <c r="A36" s="273" t="s">
        <v>52</v>
      </c>
      <c r="B36" s="269" t="s">
        <v>64</v>
      </c>
      <c r="C36" s="3" t="s">
        <v>59</v>
      </c>
      <c r="D36" s="7" t="s">
        <v>135</v>
      </c>
      <c r="E36" s="278" t="s">
        <v>148</v>
      </c>
      <c r="F36" s="79">
        <v>41663</v>
      </c>
      <c r="G36" s="79">
        <v>41663</v>
      </c>
      <c r="H36" s="71">
        <f t="shared" si="5"/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44">
        <v>13500</v>
      </c>
      <c r="P36" s="68">
        <v>0</v>
      </c>
      <c r="Q36" s="68">
        <v>0</v>
      </c>
      <c r="R36" s="68">
        <v>0</v>
      </c>
      <c r="S36" s="36">
        <f t="shared" ref="S36:S47" si="12" xml:space="preserve"> H36*708</f>
        <v>0</v>
      </c>
      <c r="T36" s="68">
        <v>0</v>
      </c>
      <c r="U36" s="68">
        <v>0</v>
      </c>
      <c r="V36" s="46">
        <f t="shared" si="7"/>
        <v>15930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45">
        <v>0</v>
      </c>
      <c r="AD36" s="44">
        <f t="shared" si="8"/>
        <v>0</v>
      </c>
      <c r="AE36" s="54" t="s">
        <v>158</v>
      </c>
      <c r="AF36" s="45">
        <v>6000</v>
      </c>
      <c r="AG36" s="54" t="s">
        <v>212</v>
      </c>
      <c r="AH36" s="45">
        <v>0</v>
      </c>
      <c r="AI36" s="45" t="s">
        <v>22</v>
      </c>
      <c r="AJ36" s="103">
        <v>0</v>
      </c>
      <c r="AK36" s="104">
        <v>0</v>
      </c>
      <c r="AL36" s="104">
        <v>0</v>
      </c>
      <c r="AM36" s="45">
        <v>0</v>
      </c>
      <c r="AN36" s="45">
        <v>0</v>
      </c>
      <c r="AO36" s="262">
        <v>1080</v>
      </c>
      <c r="AP36" s="45">
        <v>0</v>
      </c>
      <c r="AQ36" s="104">
        <v>0</v>
      </c>
      <c r="AR36" s="104">
        <v>1620</v>
      </c>
      <c r="AS36" s="104">
        <v>0</v>
      </c>
      <c r="AT36" s="23">
        <f t="shared" ref="AT36:AT54" si="13">AF36+AH36+AJ36+AK36+AL36+AM36+AN36+AO36+AP36+AQ36+AR36+AS36</f>
        <v>8700</v>
      </c>
      <c r="AU36" s="69">
        <f t="shared" si="9"/>
        <v>15930</v>
      </c>
      <c r="AV36" s="91">
        <f t="shared" si="10"/>
        <v>7230</v>
      </c>
    </row>
    <row r="37" spans="1:48" ht="12.75" customHeight="1" x14ac:dyDescent="0.2">
      <c r="A37" s="273" t="s">
        <v>52</v>
      </c>
      <c r="B37" s="269" t="s">
        <v>64</v>
      </c>
      <c r="C37" s="3" t="s">
        <v>59</v>
      </c>
      <c r="D37" s="7" t="s">
        <v>136</v>
      </c>
      <c r="E37" s="278" t="s">
        <v>137</v>
      </c>
      <c r="F37" s="79">
        <v>41659</v>
      </c>
      <c r="G37" s="79">
        <v>41659</v>
      </c>
      <c r="H37" s="71">
        <f t="shared" si="5"/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44">
        <v>13500</v>
      </c>
      <c r="P37" s="68">
        <v>0</v>
      </c>
      <c r="Q37" s="68">
        <v>0</v>
      </c>
      <c r="R37" s="68">
        <v>0</v>
      </c>
      <c r="S37" s="36">
        <f t="shared" si="12"/>
        <v>0</v>
      </c>
      <c r="T37" s="68">
        <v>0</v>
      </c>
      <c r="U37" s="68">
        <v>0</v>
      </c>
      <c r="V37" s="46">
        <f t="shared" si="7"/>
        <v>15930</v>
      </c>
      <c r="W37" s="68">
        <v>0</v>
      </c>
      <c r="X37" s="68">
        <v>0</v>
      </c>
      <c r="Y37" s="68">
        <v>0</v>
      </c>
      <c r="Z37" s="68">
        <v>0</v>
      </c>
      <c r="AA37" s="68">
        <v>0</v>
      </c>
      <c r="AB37" s="68">
        <v>0</v>
      </c>
      <c r="AC37" s="45">
        <v>0</v>
      </c>
      <c r="AD37" s="44">
        <f t="shared" si="8"/>
        <v>0</v>
      </c>
      <c r="AE37" s="54" t="s">
        <v>156</v>
      </c>
      <c r="AF37" s="45">
        <v>6000</v>
      </c>
      <c r="AG37" s="54" t="s">
        <v>212</v>
      </c>
      <c r="AH37" s="45">
        <v>0</v>
      </c>
      <c r="AI37" s="45" t="s">
        <v>22</v>
      </c>
      <c r="AJ37" s="103">
        <v>0</v>
      </c>
      <c r="AK37" s="104">
        <v>0</v>
      </c>
      <c r="AL37" s="104">
        <v>0</v>
      </c>
      <c r="AM37" s="45">
        <v>0</v>
      </c>
      <c r="AN37" s="45">
        <v>0</v>
      </c>
      <c r="AO37" s="262">
        <v>1080</v>
      </c>
      <c r="AP37" s="45">
        <v>0</v>
      </c>
      <c r="AQ37" s="104">
        <v>0</v>
      </c>
      <c r="AR37" s="104">
        <v>1620</v>
      </c>
      <c r="AS37" s="104">
        <v>0</v>
      </c>
      <c r="AT37" s="23">
        <f t="shared" si="13"/>
        <v>8700</v>
      </c>
      <c r="AU37" s="69">
        <f t="shared" si="9"/>
        <v>15930</v>
      </c>
      <c r="AV37" s="91">
        <f t="shared" si="10"/>
        <v>7230</v>
      </c>
    </row>
    <row r="38" spans="1:48" ht="12.75" customHeight="1" x14ac:dyDescent="0.2">
      <c r="A38" s="273" t="s">
        <v>52</v>
      </c>
      <c r="B38" s="269" t="s">
        <v>64</v>
      </c>
      <c r="C38" s="3" t="s">
        <v>59</v>
      </c>
      <c r="D38" s="7" t="s">
        <v>138</v>
      </c>
      <c r="E38" s="278" t="s">
        <v>139</v>
      </c>
      <c r="F38" s="79">
        <v>41659</v>
      </c>
      <c r="G38" s="79">
        <v>41659</v>
      </c>
      <c r="H38" s="71">
        <f t="shared" si="5"/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44">
        <v>13500</v>
      </c>
      <c r="P38" s="68">
        <v>0</v>
      </c>
      <c r="Q38" s="68">
        <v>0</v>
      </c>
      <c r="R38" s="68">
        <v>0</v>
      </c>
      <c r="S38" s="36">
        <f t="shared" si="12"/>
        <v>0</v>
      </c>
      <c r="T38" s="68">
        <v>0</v>
      </c>
      <c r="U38" s="68">
        <v>0</v>
      </c>
      <c r="V38" s="46">
        <f t="shared" si="7"/>
        <v>15930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45">
        <v>0</v>
      </c>
      <c r="AD38" s="44">
        <f t="shared" si="8"/>
        <v>0</v>
      </c>
      <c r="AE38" s="54" t="s">
        <v>156</v>
      </c>
      <c r="AF38" s="45">
        <v>6000</v>
      </c>
      <c r="AG38" s="54" t="s">
        <v>212</v>
      </c>
      <c r="AH38" s="45">
        <v>0</v>
      </c>
      <c r="AI38" s="45" t="s">
        <v>22</v>
      </c>
      <c r="AJ38" s="103">
        <v>0</v>
      </c>
      <c r="AK38" s="104">
        <v>0</v>
      </c>
      <c r="AL38" s="104">
        <v>0</v>
      </c>
      <c r="AM38" s="45">
        <v>0</v>
      </c>
      <c r="AN38" s="45">
        <v>0</v>
      </c>
      <c r="AO38" s="262">
        <v>1080</v>
      </c>
      <c r="AP38" s="45">
        <v>0</v>
      </c>
      <c r="AQ38" s="104">
        <v>0</v>
      </c>
      <c r="AR38" s="104">
        <v>1620</v>
      </c>
      <c r="AS38" s="104">
        <v>0</v>
      </c>
      <c r="AT38" s="23">
        <f t="shared" si="13"/>
        <v>8700</v>
      </c>
      <c r="AU38" s="69">
        <f t="shared" si="9"/>
        <v>15930</v>
      </c>
      <c r="AV38" s="91">
        <f t="shared" si="10"/>
        <v>7230</v>
      </c>
    </row>
    <row r="39" spans="1:48" ht="12.75" hidden="1" customHeight="1" x14ac:dyDescent="0.2">
      <c r="A39" s="121" t="s">
        <v>73</v>
      </c>
      <c r="B39" s="142" t="s">
        <v>64</v>
      </c>
      <c r="C39" s="3" t="s">
        <v>59</v>
      </c>
      <c r="D39" s="7" t="s">
        <v>140</v>
      </c>
      <c r="E39" s="145" t="s">
        <v>141</v>
      </c>
      <c r="F39" s="79">
        <v>41659</v>
      </c>
      <c r="G39" s="79">
        <v>41659</v>
      </c>
      <c r="H39" s="71">
        <f t="shared" si="5"/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44">
        <v>13500</v>
      </c>
      <c r="P39" s="68">
        <v>0</v>
      </c>
      <c r="Q39" s="68">
        <v>0</v>
      </c>
      <c r="R39" s="68">
        <v>0</v>
      </c>
      <c r="S39" s="36">
        <f t="shared" si="12"/>
        <v>0</v>
      </c>
      <c r="T39" s="68">
        <v>0</v>
      </c>
      <c r="U39" s="68">
        <v>0</v>
      </c>
      <c r="V39" s="46">
        <f t="shared" si="7"/>
        <v>15930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45">
        <v>0</v>
      </c>
      <c r="AD39" s="44">
        <f t="shared" si="8"/>
        <v>0</v>
      </c>
      <c r="AE39" s="54" t="s">
        <v>189</v>
      </c>
      <c r="AF39" s="45">
        <v>8500</v>
      </c>
      <c r="AG39" s="54" t="s">
        <v>212</v>
      </c>
      <c r="AH39" s="45">
        <v>0</v>
      </c>
      <c r="AI39" s="45" t="s">
        <v>22</v>
      </c>
      <c r="AJ39" s="45">
        <v>0</v>
      </c>
      <c r="AK39" s="45">
        <v>0</v>
      </c>
      <c r="AL39" s="45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1620</v>
      </c>
      <c r="AS39" s="45">
        <v>0</v>
      </c>
      <c r="AT39" s="23">
        <f t="shared" si="13"/>
        <v>10120</v>
      </c>
      <c r="AU39" s="69">
        <f t="shared" si="9"/>
        <v>15930</v>
      </c>
      <c r="AV39" s="91">
        <f t="shared" si="10"/>
        <v>5810</v>
      </c>
    </row>
    <row r="40" spans="1:48" ht="12.75" customHeight="1" x14ac:dyDescent="0.2">
      <c r="A40" s="273" t="s">
        <v>52</v>
      </c>
      <c r="B40" s="269" t="s">
        <v>64</v>
      </c>
      <c r="C40" s="3" t="s">
        <v>59</v>
      </c>
      <c r="D40" s="7" t="s">
        <v>142</v>
      </c>
      <c r="E40" s="278" t="s">
        <v>143</v>
      </c>
      <c r="F40" s="79">
        <v>41660</v>
      </c>
      <c r="G40" s="79">
        <v>41660</v>
      </c>
      <c r="H40" s="71">
        <f t="shared" si="5"/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44">
        <v>13500</v>
      </c>
      <c r="P40" s="68">
        <v>0</v>
      </c>
      <c r="Q40" s="68">
        <v>0</v>
      </c>
      <c r="R40" s="68">
        <v>0</v>
      </c>
      <c r="S40" s="36">
        <f t="shared" si="12"/>
        <v>0</v>
      </c>
      <c r="T40" s="68">
        <v>0</v>
      </c>
      <c r="U40" s="68">
        <v>0</v>
      </c>
      <c r="V40" s="46">
        <f t="shared" si="7"/>
        <v>15930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45">
        <v>0</v>
      </c>
      <c r="AD40" s="44">
        <f t="shared" si="8"/>
        <v>0</v>
      </c>
      <c r="AE40" s="54" t="s">
        <v>157</v>
      </c>
      <c r="AF40" s="45">
        <v>6000</v>
      </c>
      <c r="AG40" s="54" t="s">
        <v>212</v>
      </c>
      <c r="AH40" s="45">
        <v>0</v>
      </c>
      <c r="AI40" s="10" t="s">
        <v>22</v>
      </c>
      <c r="AJ40" s="103">
        <v>0</v>
      </c>
      <c r="AK40" s="104">
        <v>0</v>
      </c>
      <c r="AL40" s="104">
        <v>0</v>
      </c>
      <c r="AM40" s="45">
        <v>0</v>
      </c>
      <c r="AN40" s="45">
        <v>0</v>
      </c>
      <c r="AO40" s="262">
        <v>1080</v>
      </c>
      <c r="AP40" s="45">
        <v>0</v>
      </c>
      <c r="AQ40" s="104">
        <v>0</v>
      </c>
      <c r="AR40" s="104">
        <v>1620</v>
      </c>
      <c r="AS40" s="104">
        <v>0</v>
      </c>
      <c r="AT40" s="23">
        <f t="shared" si="13"/>
        <v>8700</v>
      </c>
      <c r="AU40" s="69">
        <f t="shared" si="9"/>
        <v>15930</v>
      </c>
      <c r="AV40" s="91">
        <f t="shared" si="10"/>
        <v>7230</v>
      </c>
    </row>
    <row r="41" spans="1:48" ht="12.75" customHeight="1" x14ac:dyDescent="0.2">
      <c r="A41" s="273" t="s">
        <v>52</v>
      </c>
      <c r="B41" s="269" t="s">
        <v>64</v>
      </c>
      <c r="C41" s="3" t="s">
        <v>59</v>
      </c>
      <c r="D41" s="7" t="s">
        <v>144</v>
      </c>
      <c r="E41" s="278" t="s">
        <v>145</v>
      </c>
      <c r="F41" s="79">
        <v>41659</v>
      </c>
      <c r="G41" s="79">
        <v>41659</v>
      </c>
      <c r="H41" s="71">
        <f t="shared" si="5"/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44">
        <v>13500</v>
      </c>
      <c r="P41" s="68">
        <v>0</v>
      </c>
      <c r="Q41" s="68">
        <v>0</v>
      </c>
      <c r="R41" s="68">
        <v>0</v>
      </c>
      <c r="S41" s="36">
        <f t="shared" si="12"/>
        <v>0</v>
      </c>
      <c r="T41" s="68">
        <v>0</v>
      </c>
      <c r="U41" s="68">
        <v>0</v>
      </c>
      <c r="V41" s="46">
        <f t="shared" si="7"/>
        <v>15930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45">
        <v>0</v>
      </c>
      <c r="AD41" s="44">
        <f t="shared" si="8"/>
        <v>0</v>
      </c>
      <c r="AE41" s="54" t="s">
        <v>156</v>
      </c>
      <c r="AF41" s="45">
        <v>6000</v>
      </c>
      <c r="AG41" s="54" t="s">
        <v>212</v>
      </c>
      <c r="AH41" s="45">
        <v>0</v>
      </c>
      <c r="AI41" s="45" t="s">
        <v>22</v>
      </c>
      <c r="AJ41" s="103">
        <v>0</v>
      </c>
      <c r="AK41" s="104">
        <v>0</v>
      </c>
      <c r="AL41" s="104">
        <v>0</v>
      </c>
      <c r="AM41" s="45">
        <v>0</v>
      </c>
      <c r="AN41" s="45">
        <v>0</v>
      </c>
      <c r="AO41" s="262">
        <v>1080</v>
      </c>
      <c r="AP41" s="45">
        <v>0</v>
      </c>
      <c r="AQ41" s="104">
        <v>0</v>
      </c>
      <c r="AR41" s="104">
        <v>1620</v>
      </c>
      <c r="AS41" s="104">
        <v>0</v>
      </c>
      <c r="AT41" s="23">
        <f t="shared" si="13"/>
        <v>8700</v>
      </c>
      <c r="AU41" s="69">
        <f t="shared" si="9"/>
        <v>15930</v>
      </c>
      <c r="AV41" s="91">
        <f t="shared" si="10"/>
        <v>7230</v>
      </c>
    </row>
    <row r="42" spans="1:48" ht="12.75" customHeight="1" x14ac:dyDescent="0.2">
      <c r="A42" s="273" t="s">
        <v>52</v>
      </c>
      <c r="B42" s="269" t="s">
        <v>64</v>
      </c>
      <c r="C42" s="3" t="s">
        <v>59</v>
      </c>
      <c r="D42" s="7" t="s">
        <v>146</v>
      </c>
      <c r="E42" s="278" t="s">
        <v>147</v>
      </c>
      <c r="F42" s="79">
        <v>41662</v>
      </c>
      <c r="G42" s="79">
        <v>41662</v>
      </c>
      <c r="H42" s="71">
        <f t="shared" si="5"/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44">
        <v>13500</v>
      </c>
      <c r="P42" s="68">
        <v>0</v>
      </c>
      <c r="Q42" s="68">
        <v>0</v>
      </c>
      <c r="R42" s="68">
        <v>0</v>
      </c>
      <c r="S42" s="36">
        <f t="shared" si="12"/>
        <v>0</v>
      </c>
      <c r="T42" s="68">
        <v>0</v>
      </c>
      <c r="U42" s="68">
        <v>0</v>
      </c>
      <c r="V42" s="46">
        <f t="shared" si="7"/>
        <v>15930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45">
        <v>0</v>
      </c>
      <c r="AD42" s="44">
        <f t="shared" si="8"/>
        <v>0</v>
      </c>
      <c r="AE42" s="54" t="s">
        <v>160</v>
      </c>
      <c r="AF42" s="45">
        <v>6000</v>
      </c>
      <c r="AG42" s="54" t="s">
        <v>212</v>
      </c>
      <c r="AH42" s="45">
        <v>0</v>
      </c>
      <c r="AI42" s="45" t="s">
        <v>22</v>
      </c>
      <c r="AJ42" s="103">
        <v>0</v>
      </c>
      <c r="AK42" s="104">
        <v>0</v>
      </c>
      <c r="AL42" s="104">
        <v>0</v>
      </c>
      <c r="AM42" s="45">
        <v>0</v>
      </c>
      <c r="AN42" s="45">
        <v>0</v>
      </c>
      <c r="AO42" s="262">
        <v>1080</v>
      </c>
      <c r="AP42" s="45">
        <v>0</v>
      </c>
      <c r="AQ42" s="104">
        <v>0</v>
      </c>
      <c r="AR42" s="104">
        <v>1620</v>
      </c>
      <c r="AS42" s="104">
        <v>0</v>
      </c>
      <c r="AT42" s="23">
        <f t="shared" si="13"/>
        <v>8700</v>
      </c>
      <c r="AU42" s="69">
        <f t="shared" si="9"/>
        <v>15930</v>
      </c>
      <c r="AV42" s="91">
        <f t="shared" si="10"/>
        <v>7230</v>
      </c>
    </row>
    <row r="43" spans="1:48" ht="12.75" hidden="1" customHeight="1" x14ac:dyDescent="0.2">
      <c r="A43" s="274" t="s">
        <v>82</v>
      </c>
      <c r="B43" s="134" t="s">
        <v>64</v>
      </c>
      <c r="C43" s="3" t="s">
        <v>60</v>
      </c>
      <c r="D43" s="7" t="s">
        <v>149</v>
      </c>
      <c r="E43" s="341" t="s">
        <v>150</v>
      </c>
      <c r="F43" s="79">
        <v>41661</v>
      </c>
      <c r="G43" s="79">
        <v>41661</v>
      </c>
      <c r="H43" s="71">
        <f t="shared" si="5"/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44">
        <v>13500</v>
      </c>
      <c r="P43" s="68">
        <v>0</v>
      </c>
      <c r="Q43" s="68">
        <v>0</v>
      </c>
      <c r="R43" s="68">
        <v>0</v>
      </c>
      <c r="S43" s="36">
        <f t="shared" si="12"/>
        <v>0</v>
      </c>
      <c r="T43" s="68">
        <v>0</v>
      </c>
      <c r="U43" s="68">
        <v>0</v>
      </c>
      <c r="V43" s="46">
        <f t="shared" si="7"/>
        <v>15930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45">
        <v>0</v>
      </c>
      <c r="AD43" s="44">
        <f t="shared" si="8"/>
        <v>0</v>
      </c>
      <c r="AE43" s="84" t="s">
        <v>63</v>
      </c>
      <c r="AF43" s="85">
        <v>0</v>
      </c>
      <c r="AG43" s="54" t="s">
        <v>211</v>
      </c>
      <c r="AH43" s="45">
        <v>0</v>
      </c>
      <c r="AI43" s="45" t="s">
        <v>22</v>
      </c>
      <c r="AJ43" s="45">
        <v>0</v>
      </c>
      <c r="AK43" s="45">
        <v>0</v>
      </c>
      <c r="AL43" s="45">
        <v>0</v>
      </c>
      <c r="AM43" s="45">
        <v>0</v>
      </c>
      <c r="AN43" s="45">
        <v>0</v>
      </c>
      <c r="AO43" s="45">
        <v>999</v>
      </c>
      <c r="AP43" s="45">
        <v>4000</v>
      </c>
      <c r="AQ43" s="45">
        <v>0</v>
      </c>
      <c r="AR43" s="45">
        <v>1620</v>
      </c>
      <c r="AS43" s="45">
        <v>0</v>
      </c>
      <c r="AT43" s="23">
        <f t="shared" si="13"/>
        <v>6619</v>
      </c>
      <c r="AU43" s="69">
        <f t="shared" si="9"/>
        <v>15930</v>
      </c>
      <c r="AV43" s="91">
        <f t="shared" si="10"/>
        <v>9311</v>
      </c>
    </row>
    <row r="44" spans="1:48" ht="12.75" hidden="1" customHeight="1" x14ac:dyDescent="0.2">
      <c r="A44" s="274" t="s">
        <v>82</v>
      </c>
      <c r="B44" s="134" t="s">
        <v>64</v>
      </c>
      <c r="C44" s="3" t="s">
        <v>60</v>
      </c>
      <c r="D44" s="7" t="s">
        <v>151</v>
      </c>
      <c r="E44" s="346"/>
      <c r="F44" s="79">
        <v>41661</v>
      </c>
      <c r="G44" s="79">
        <v>41661</v>
      </c>
      <c r="H44" s="71">
        <f t="shared" si="5"/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44">
        <v>13500</v>
      </c>
      <c r="P44" s="68">
        <v>0</v>
      </c>
      <c r="Q44" s="68">
        <v>0</v>
      </c>
      <c r="R44" s="68">
        <v>0</v>
      </c>
      <c r="S44" s="36">
        <f t="shared" si="12"/>
        <v>0</v>
      </c>
      <c r="T44" s="68">
        <v>0</v>
      </c>
      <c r="U44" s="68">
        <v>0</v>
      </c>
      <c r="V44" s="46">
        <f t="shared" si="7"/>
        <v>15930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45">
        <v>0</v>
      </c>
      <c r="AD44" s="44">
        <f t="shared" si="8"/>
        <v>0</v>
      </c>
      <c r="AE44" s="84" t="s">
        <v>63</v>
      </c>
      <c r="AF44" s="85">
        <v>0</v>
      </c>
      <c r="AG44" s="54" t="s">
        <v>211</v>
      </c>
      <c r="AH44" s="45">
        <v>0</v>
      </c>
      <c r="AI44" s="45" t="s">
        <v>22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5">
        <v>999</v>
      </c>
      <c r="AP44" s="45">
        <v>0</v>
      </c>
      <c r="AQ44" s="45">
        <v>0</v>
      </c>
      <c r="AR44" s="45">
        <v>1620</v>
      </c>
      <c r="AS44" s="45">
        <v>0</v>
      </c>
      <c r="AT44" s="23">
        <f t="shared" si="13"/>
        <v>2619</v>
      </c>
      <c r="AU44" s="69">
        <f t="shared" si="9"/>
        <v>15930</v>
      </c>
      <c r="AV44" s="91">
        <f t="shared" si="10"/>
        <v>13311</v>
      </c>
    </row>
    <row r="45" spans="1:48" ht="12.75" hidden="1" customHeight="1" x14ac:dyDescent="0.2">
      <c r="A45" s="274" t="s">
        <v>82</v>
      </c>
      <c r="B45" s="134" t="s">
        <v>64</v>
      </c>
      <c r="C45" s="3" t="s">
        <v>60</v>
      </c>
      <c r="D45" s="7" t="s">
        <v>152</v>
      </c>
      <c r="E45" s="324"/>
      <c r="F45" s="79">
        <v>41661</v>
      </c>
      <c r="G45" s="79">
        <v>41661</v>
      </c>
      <c r="H45" s="71">
        <f t="shared" si="5"/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44">
        <v>13500</v>
      </c>
      <c r="P45" s="68">
        <v>0</v>
      </c>
      <c r="Q45" s="68">
        <v>0</v>
      </c>
      <c r="R45" s="68">
        <v>0</v>
      </c>
      <c r="S45" s="36">
        <f t="shared" si="12"/>
        <v>0</v>
      </c>
      <c r="T45" s="68">
        <v>0</v>
      </c>
      <c r="U45" s="68">
        <v>0</v>
      </c>
      <c r="V45" s="46">
        <f t="shared" si="7"/>
        <v>15930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  <c r="AC45" s="45">
        <v>0</v>
      </c>
      <c r="AD45" s="44">
        <f t="shared" si="8"/>
        <v>0</v>
      </c>
      <c r="AE45" s="84" t="s">
        <v>63</v>
      </c>
      <c r="AF45" s="85">
        <v>0</v>
      </c>
      <c r="AG45" s="54" t="s">
        <v>211</v>
      </c>
      <c r="AH45" s="45">
        <v>0</v>
      </c>
      <c r="AI45" s="45" t="s">
        <v>22</v>
      </c>
      <c r="AJ45" s="45">
        <v>0</v>
      </c>
      <c r="AK45" s="45">
        <v>0</v>
      </c>
      <c r="AL45" s="45">
        <v>0</v>
      </c>
      <c r="AM45" s="45">
        <v>0</v>
      </c>
      <c r="AN45" s="45">
        <v>0</v>
      </c>
      <c r="AO45" s="45">
        <v>999</v>
      </c>
      <c r="AP45" s="45">
        <v>0</v>
      </c>
      <c r="AQ45" s="45">
        <v>0</v>
      </c>
      <c r="AR45" s="45">
        <v>1620</v>
      </c>
      <c r="AS45" s="45">
        <v>0</v>
      </c>
      <c r="AT45" s="23">
        <f t="shared" si="13"/>
        <v>2619</v>
      </c>
      <c r="AU45" s="69">
        <f t="shared" si="9"/>
        <v>15930</v>
      </c>
      <c r="AV45" s="91">
        <f t="shared" si="10"/>
        <v>13311</v>
      </c>
    </row>
    <row r="46" spans="1:48" ht="12.75" customHeight="1" x14ac:dyDescent="0.2">
      <c r="A46" s="273" t="s">
        <v>52</v>
      </c>
      <c r="B46" s="269" t="s">
        <v>64</v>
      </c>
      <c r="C46" s="74" t="s">
        <v>59</v>
      </c>
      <c r="D46" s="7" t="s">
        <v>70</v>
      </c>
      <c r="E46" s="278" t="s">
        <v>159</v>
      </c>
      <c r="F46" s="79">
        <v>41662</v>
      </c>
      <c r="G46" s="79">
        <v>41662</v>
      </c>
      <c r="H46" s="71">
        <f t="shared" si="5"/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44">
        <v>13500</v>
      </c>
      <c r="P46" s="68">
        <v>0</v>
      </c>
      <c r="Q46" s="68">
        <v>0</v>
      </c>
      <c r="R46" s="68">
        <v>0</v>
      </c>
      <c r="S46" s="36">
        <f t="shared" si="12"/>
        <v>0</v>
      </c>
      <c r="T46" s="68">
        <v>0</v>
      </c>
      <c r="U46" s="68">
        <v>0</v>
      </c>
      <c r="V46" s="46">
        <f t="shared" si="7"/>
        <v>15930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45">
        <v>0</v>
      </c>
      <c r="AD46" s="44">
        <f t="shared" si="8"/>
        <v>0</v>
      </c>
      <c r="AE46" s="54" t="s">
        <v>160</v>
      </c>
      <c r="AF46" s="45">
        <v>6000</v>
      </c>
      <c r="AG46" s="54" t="s">
        <v>212</v>
      </c>
      <c r="AH46" s="45">
        <v>0</v>
      </c>
      <c r="AI46" s="45" t="s">
        <v>22</v>
      </c>
      <c r="AJ46" s="103">
        <v>0</v>
      </c>
      <c r="AK46" s="104">
        <v>0</v>
      </c>
      <c r="AL46" s="104">
        <v>0</v>
      </c>
      <c r="AM46" s="45">
        <v>0</v>
      </c>
      <c r="AN46" s="45">
        <v>0</v>
      </c>
      <c r="AO46" s="262">
        <v>1080</v>
      </c>
      <c r="AP46" s="45">
        <v>0</v>
      </c>
      <c r="AQ46" s="104">
        <v>0</v>
      </c>
      <c r="AR46" s="104">
        <v>1620</v>
      </c>
      <c r="AS46" s="104">
        <v>0</v>
      </c>
      <c r="AT46" s="23">
        <f t="shared" si="13"/>
        <v>8700</v>
      </c>
      <c r="AU46" s="69">
        <f t="shared" si="9"/>
        <v>15930</v>
      </c>
      <c r="AV46" s="91">
        <f t="shared" si="10"/>
        <v>7230</v>
      </c>
    </row>
    <row r="47" spans="1:48" ht="12.75" customHeight="1" x14ac:dyDescent="0.2">
      <c r="A47" s="273" t="s">
        <v>52</v>
      </c>
      <c r="B47" s="269" t="s">
        <v>64</v>
      </c>
      <c r="C47" s="74" t="s">
        <v>59</v>
      </c>
      <c r="D47" s="7" t="s">
        <v>153</v>
      </c>
      <c r="E47" s="278" t="s">
        <v>154</v>
      </c>
      <c r="F47" s="79">
        <v>41660</v>
      </c>
      <c r="G47" s="79">
        <v>41660</v>
      </c>
      <c r="H47" s="71">
        <f t="shared" si="5"/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44">
        <v>13500</v>
      </c>
      <c r="P47" s="68">
        <v>0</v>
      </c>
      <c r="Q47" s="68">
        <v>0</v>
      </c>
      <c r="R47" s="68">
        <v>0</v>
      </c>
      <c r="S47" s="36">
        <f t="shared" si="12"/>
        <v>0</v>
      </c>
      <c r="T47" s="68">
        <v>0</v>
      </c>
      <c r="U47" s="68">
        <v>0</v>
      </c>
      <c r="V47" s="46">
        <f t="shared" si="7"/>
        <v>15930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45">
        <v>0</v>
      </c>
      <c r="AD47" s="44">
        <f t="shared" si="8"/>
        <v>0</v>
      </c>
      <c r="AE47" s="54" t="s">
        <v>157</v>
      </c>
      <c r="AF47" s="45">
        <v>6000</v>
      </c>
      <c r="AG47" s="54" t="s">
        <v>212</v>
      </c>
      <c r="AH47" s="45">
        <v>0</v>
      </c>
      <c r="AI47" s="45" t="s">
        <v>22</v>
      </c>
      <c r="AJ47" s="103">
        <v>0</v>
      </c>
      <c r="AK47" s="104">
        <v>0</v>
      </c>
      <c r="AL47" s="104">
        <v>0</v>
      </c>
      <c r="AM47" s="45">
        <v>0</v>
      </c>
      <c r="AN47" s="45">
        <v>0</v>
      </c>
      <c r="AO47" s="262">
        <v>1080</v>
      </c>
      <c r="AP47" s="45">
        <v>0</v>
      </c>
      <c r="AQ47" s="104">
        <v>0</v>
      </c>
      <c r="AR47" s="104">
        <v>1620</v>
      </c>
      <c r="AS47" s="104">
        <v>0</v>
      </c>
      <c r="AT47" s="23">
        <f t="shared" si="13"/>
        <v>8700</v>
      </c>
      <c r="AU47" s="69">
        <f t="shared" si="9"/>
        <v>15930</v>
      </c>
      <c r="AV47" s="91">
        <f t="shared" si="10"/>
        <v>7230</v>
      </c>
    </row>
    <row r="48" spans="1:48" ht="12.75" hidden="1" customHeight="1" x14ac:dyDescent="0.2">
      <c r="A48" s="233" t="s">
        <v>54</v>
      </c>
      <c r="B48" s="77" t="s">
        <v>64</v>
      </c>
      <c r="C48" s="77" t="s">
        <v>59</v>
      </c>
      <c r="D48" s="39" t="s">
        <v>86</v>
      </c>
      <c r="E48" s="39" t="s">
        <v>155</v>
      </c>
      <c r="F48" s="79">
        <v>41662</v>
      </c>
      <c r="G48" s="79">
        <v>41664</v>
      </c>
      <c r="H48" s="71">
        <f t="shared" si="5"/>
        <v>2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44">
        <v>13500</v>
      </c>
      <c r="P48" s="68">
        <v>0</v>
      </c>
      <c r="Q48" s="68">
        <v>0</v>
      </c>
      <c r="R48" s="68">
        <v>0</v>
      </c>
      <c r="S48" s="36">
        <v>0</v>
      </c>
      <c r="T48" s="68">
        <v>0</v>
      </c>
      <c r="U48" s="68">
        <v>0</v>
      </c>
      <c r="V48" s="46">
        <f t="shared" si="7"/>
        <v>15930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45">
        <v>0</v>
      </c>
      <c r="AD48" s="73">
        <f t="shared" ref="AD48:AD59" si="14">SUM(W48:AC48)</f>
        <v>0</v>
      </c>
      <c r="AE48" s="72" t="s">
        <v>63</v>
      </c>
      <c r="AF48" s="72">
        <v>0</v>
      </c>
      <c r="AG48" s="54" t="s">
        <v>210</v>
      </c>
      <c r="AH48" s="45">
        <v>0</v>
      </c>
      <c r="AI48" s="45" t="s">
        <v>22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2160</v>
      </c>
      <c r="AP48" s="45">
        <v>0</v>
      </c>
      <c r="AQ48" s="45">
        <v>0</v>
      </c>
      <c r="AR48" s="45">
        <v>1620</v>
      </c>
      <c r="AS48" s="45">
        <v>0</v>
      </c>
      <c r="AT48" s="23">
        <f t="shared" si="13"/>
        <v>3780</v>
      </c>
      <c r="AU48" s="69">
        <f t="shared" si="9"/>
        <v>15930</v>
      </c>
      <c r="AV48" s="91">
        <f t="shared" si="10"/>
        <v>12150</v>
      </c>
    </row>
    <row r="49" spans="1:48" ht="12.75" customHeight="1" x14ac:dyDescent="0.2">
      <c r="A49" s="273" t="s">
        <v>52</v>
      </c>
      <c r="B49" s="269" t="s">
        <v>64</v>
      </c>
      <c r="C49" s="77" t="s">
        <v>59</v>
      </c>
      <c r="D49" s="39" t="s">
        <v>161</v>
      </c>
      <c r="E49" s="278" t="s">
        <v>162</v>
      </c>
      <c r="F49" s="79">
        <v>41666</v>
      </c>
      <c r="G49" s="79">
        <v>41666</v>
      </c>
      <c r="H49" s="78">
        <f t="shared" si="5"/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44">
        <v>13500</v>
      </c>
      <c r="P49" s="75">
        <v>0</v>
      </c>
      <c r="Q49" s="75">
        <v>0</v>
      </c>
      <c r="R49" s="75">
        <v>0</v>
      </c>
      <c r="S49" s="36">
        <f xml:space="preserve"> H49*708</f>
        <v>0</v>
      </c>
      <c r="T49" s="75">
        <v>0</v>
      </c>
      <c r="U49" s="75">
        <v>0</v>
      </c>
      <c r="V49" s="23">
        <f t="shared" si="7"/>
        <v>15930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0</v>
      </c>
      <c r="AC49" s="45">
        <v>0</v>
      </c>
      <c r="AD49" s="76">
        <f t="shared" si="14"/>
        <v>0</v>
      </c>
      <c r="AE49" s="54" t="s">
        <v>183</v>
      </c>
      <c r="AF49" s="45">
        <v>6000</v>
      </c>
      <c r="AG49" s="54" t="s">
        <v>206</v>
      </c>
      <c r="AH49" s="45">
        <v>0</v>
      </c>
      <c r="AI49" s="45" t="s">
        <v>22</v>
      </c>
      <c r="AJ49" s="103">
        <v>0</v>
      </c>
      <c r="AK49" s="104">
        <v>0</v>
      </c>
      <c r="AL49" s="104">
        <v>0</v>
      </c>
      <c r="AM49" s="45">
        <v>0</v>
      </c>
      <c r="AN49" s="45">
        <v>0</v>
      </c>
      <c r="AO49" s="262">
        <v>1080</v>
      </c>
      <c r="AP49" s="180">
        <v>0</v>
      </c>
      <c r="AQ49" s="104">
        <v>0</v>
      </c>
      <c r="AR49" s="104">
        <v>1620</v>
      </c>
      <c r="AS49" s="104">
        <v>0</v>
      </c>
      <c r="AT49" s="23">
        <f t="shared" si="13"/>
        <v>8700</v>
      </c>
      <c r="AU49" s="76">
        <f t="shared" si="9"/>
        <v>15930</v>
      </c>
      <c r="AV49" s="91">
        <f t="shared" si="10"/>
        <v>7230</v>
      </c>
    </row>
    <row r="50" spans="1:48" ht="12.75" customHeight="1" x14ac:dyDescent="0.2">
      <c r="A50" s="273" t="s">
        <v>52</v>
      </c>
      <c r="B50" s="269" t="s">
        <v>64</v>
      </c>
      <c r="C50" s="77" t="s">
        <v>59</v>
      </c>
      <c r="D50" s="39" t="s">
        <v>163</v>
      </c>
      <c r="E50" s="278" t="s">
        <v>164</v>
      </c>
      <c r="F50" s="79">
        <v>41667</v>
      </c>
      <c r="G50" s="79">
        <v>41667</v>
      </c>
      <c r="H50" s="78">
        <f t="shared" si="5"/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44">
        <v>13500</v>
      </c>
      <c r="P50" s="75">
        <v>0</v>
      </c>
      <c r="Q50" s="75">
        <v>0</v>
      </c>
      <c r="R50" s="75">
        <v>0</v>
      </c>
      <c r="S50" s="36">
        <f xml:space="preserve"> H50*708</f>
        <v>0</v>
      </c>
      <c r="T50" s="75">
        <v>0</v>
      </c>
      <c r="U50" s="75">
        <v>0</v>
      </c>
      <c r="V50" s="23">
        <f t="shared" si="7"/>
        <v>15930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45">
        <v>0</v>
      </c>
      <c r="AD50" s="76">
        <f t="shared" si="14"/>
        <v>0</v>
      </c>
      <c r="AE50" s="54" t="s">
        <v>183</v>
      </c>
      <c r="AF50" s="45">
        <v>6000</v>
      </c>
      <c r="AG50" s="54" t="s">
        <v>206</v>
      </c>
      <c r="AH50" s="45">
        <v>0</v>
      </c>
      <c r="AI50" s="45" t="s">
        <v>22</v>
      </c>
      <c r="AJ50" s="103">
        <v>0</v>
      </c>
      <c r="AK50" s="104">
        <v>0</v>
      </c>
      <c r="AL50" s="104">
        <v>0</v>
      </c>
      <c r="AM50" s="45">
        <v>0</v>
      </c>
      <c r="AN50" s="45">
        <v>0</v>
      </c>
      <c r="AO50" s="262">
        <v>1080</v>
      </c>
      <c r="AP50" s="180">
        <v>0</v>
      </c>
      <c r="AQ50" s="104">
        <v>0</v>
      </c>
      <c r="AR50" s="104">
        <v>1620</v>
      </c>
      <c r="AS50" s="104">
        <v>0</v>
      </c>
      <c r="AT50" s="23">
        <f t="shared" si="13"/>
        <v>8700</v>
      </c>
      <c r="AU50" s="76">
        <f t="shared" si="9"/>
        <v>15930</v>
      </c>
      <c r="AV50" s="91">
        <f t="shared" si="10"/>
        <v>7230</v>
      </c>
    </row>
    <row r="51" spans="1:48" ht="12.75" customHeight="1" x14ac:dyDescent="0.2">
      <c r="A51" s="273" t="s">
        <v>52</v>
      </c>
      <c r="B51" s="269" t="s">
        <v>64</v>
      </c>
      <c r="C51" s="77" t="s">
        <v>59</v>
      </c>
      <c r="D51" s="39" t="s">
        <v>165</v>
      </c>
      <c r="E51" s="278" t="s">
        <v>166</v>
      </c>
      <c r="F51" s="79">
        <v>41667</v>
      </c>
      <c r="G51" s="79">
        <v>41667</v>
      </c>
      <c r="H51" s="78">
        <f t="shared" ref="H51:H82" si="15">DAY(G:G-F51+1-1)</f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44">
        <v>13500</v>
      </c>
      <c r="P51" s="75">
        <v>0</v>
      </c>
      <c r="Q51" s="75">
        <v>0</v>
      </c>
      <c r="R51" s="75">
        <v>0</v>
      </c>
      <c r="S51" s="36">
        <f xml:space="preserve"> H51*708</f>
        <v>0</v>
      </c>
      <c r="T51" s="75">
        <v>0</v>
      </c>
      <c r="U51" s="75">
        <v>0</v>
      </c>
      <c r="V51" s="23">
        <f t="shared" si="7"/>
        <v>15930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45">
        <v>0</v>
      </c>
      <c r="AD51" s="76">
        <f t="shared" si="14"/>
        <v>0</v>
      </c>
      <c r="AE51" s="54" t="s">
        <v>183</v>
      </c>
      <c r="AF51" s="45">
        <v>6000</v>
      </c>
      <c r="AG51" s="54" t="s">
        <v>206</v>
      </c>
      <c r="AH51" s="45">
        <v>0</v>
      </c>
      <c r="AI51" s="45" t="s">
        <v>22</v>
      </c>
      <c r="AJ51" s="103">
        <v>0</v>
      </c>
      <c r="AK51" s="104">
        <v>0</v>
      </c>
      <c r="AL51" s="104">
        <v>0</v>
      </c>
      <c r="AM51" s="45">
        <v>0</v>
      </c>
      <c r="AN51" s="45">
        <v>0</v>
      </c>
      <c r="AO51" s="262">
        <v>1080</v>
      </c>
      <c r="AP51" s="180">
        <v>0</v>
      </c>
      <c r="AQ51" s="104">
        <v>0</v>
      </c>
      <c r="AR51" s="104">
        <v>1620</v>
      </c>
      <c r="AS51" s="104">
        <v>0</v>
      </c>
      <c r="AT51" s="23">
        <f t="shared" si="13"/>
        <v>8700</v>
      </c>
      <c r="AU51" s="76">
        <f t="shared" si="9"/>
        <v>15930</v>
      </c>
      <c r="AV51" s="91">
        <f t="shared" si="10"/>
        <v>7230</v>
      </c>
    </row>
    <row r="52" spans="1:48" ht="12.75" customHeight="1" x14ac:dyDescent="0.2">
      <c r="A52" s="273" t="s">
        <v>52</v>
      </c>
      <c r="B52" s="269" t="s">
        <v>64</v>
      </c>
      <c r="C52" s="77" t="s">
        <v>59</v>
      </c>
      <c r="D52" s="39" t="s">
        <v>167</v>
      </c>
      <c r="E52" s="278" t="s">
        <v>168</v>
      </c>
      <c r="F52" s="79">
        <v>41668</v>
      </c>
      <c r="G52" s="79">
        <v>41668</v>
      </c>
      <c r="H52" s="78">
        <f t="shared" si="15"/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44">
        <v>13500</v>
      </c>
      <c r="P52" s="75">
        <v>0</v>
      </c>
      <c r="Q52" s="75">
        <v>0</v>
      </c>
      <c r="R52" s="75">
        <v>0</v>
      </c>
      <c r="S52" s="36">
        <f xml:space="preserve"> H52*708</f>
        <v>0</v>
      </c>
      <c r="T52" s="75">
        <v>0</v>
      </c>
      <c r="U52" s="75">
        <v>0</v>
      </c>
      <c r="V52" s="23">
        <f t="shared" si="7"/>
        <v>15930</v>
      </c>
      <c r="W52" s="75">
        <v>0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45">
        <v>0</v>
      </c>
      <c r="AD52" s="76">
        <f t="shared" si="14"/>
        <v>0</v>
      </c>
      <c r="AE52" s="54" t="s">
        <v>184</v>
      </c>
      <c r="AF52" s="45">
        <v>6000</v>
      </c>
      <c r="AG52" s="54" t="s">
        <v>206</v>
      </c>
      <c r="AH52" s="45">
        <v>0</v>
      </c>
      <c r="AI52" s="45" t="s">
        <v>22</v>
      </c>
      <c r="AJ52" s="103">
        <v>0</v>
      </c>
      <c r="AK52" s="104">
        <v>0</v>
      </c>
      <c r="AL52" s="104">
        <v>0</v>
      </c>
      <c r="AM52" s="45">
        <v>0</v>
      </c>
      <c r="AN52" s="45">
        <v>0</v>
      </c>
      <c r="AO52" s="262">
        <v>1080</v>
      </c>
      <c r="AP52" s="180">
        <v>0</v>
      </c>
      <c r="AQ52" s="104">
        <v>0</v>
      </c>
      <c r="AR52" s="104">
        <v>1620</v>
      </c>
      <c r="AS52" s="104">
        <v>0</v>
      </c>
      <c r="AT52" s="23">
        <f t="shared" si="13"/>
        <v>8700</v>
      </c>
      <c r="AU52" s="76">
        <f t="shared" si="9"/>
        <v>15930</v>
      </c>
      <c r="AV52" s="91">
        <f t="shared" si="10"/>
        <v>7230</v>
      </c>
    </row>
    <row r="53" spans="1:48" ht="12.75" customHeight="1" x14ac:dyDescent="0.2">
      <c r="A53" s="273" t="s">
        <v>52</v>
      </c>
      <c r="B53" s="269" t="s">
        <v>64</v>
      </c>
      <c r="C53" s="77" t="s">
        <v>59</v>
      </c>
      <c r="D53" s="39" t="s">
        <v>169</v>
      </c>
      <c r="E53" s="278" t="s">
        <v>170</v>
      </c>
      <c r="F53" s="79">
        <v>41668</v>
      </c>
      <c r="G53" s="79">
        <v>41668</v>
      </c>
      <c r="H53" s="78">
        <f t="shared" si="15"/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44">
        <v>13500</v>
      </c>
      <c r="P53" s="75">
        <v>0</v>
      </c>
      <c r="Q53" s="75">
        <v>0</v>
      </c>
      <c r="R53" s="75">
        <v>0</v>
      </c>
      <c r="S53" s="36">
        <f xml:space="preserve"> H53*708</f>
        <v>0</v>
      </c>
      <c r="T53" s="75">
        <v>0</v>
      </c>
      <c r="U53" s="75">
        <v>0</v>
      </c>
      <c r="V53" s="23">
        <f t="shared" si="7"/>
        <v>15930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45">
        <v>0</v>
      </c>
      <c r="AD53" s="76">
        <f t="shared" si="14"/>
        <v>0</v>
      </c>
      <c r="AE53" s="54" t="s">
        <v>184</v>
      </c>
      <c r="AF53" s="45">
        <v>6000</v>
      </c>
      <c r="AG53" s="54" t="s">
        <v>206</v>
      </c>
      <c r="AH53" s="45">
        <v>0</v>
      </c>
      <c r="AI53" s="45" t="s">
        <v>22</v>
      </c>
      <c r="AJ53" s="103">
        <v>0</v>
      </c>
      <c r="AK53" s="104">
        <v>0</v>
      </c>
      <c r="AL53" s="104">
        <v>0</v>
      </c>
      <c r="AM53" s="45">
        <v>0</v>
      </c>
      <c r="AN53" s="45">
        <v>0</v>
      </c>
      <c r="AO53" s="104">
        <v>1080</v>
      </c>
      <c r="AP53" s="45">
        <v>0</v>
      </c>
      <c r="AQ53" s="104">
        <v>0</v>
      </c>
      <c r="AR53" s="104">
        <v>1620</v>
      </c>
      <c r="AS53" s="104">
        <v>0</v>
      </c>
      <c r="AT53" s="23">
        <f t="shared" si="13"/>
        <v>8700</v>
      </c>
      <c r="AU53" s="76">
        <f t="shared" si="9"/>
        <v>15930</v>
      </c>
      <c r="AV53" s="91">
        <f t="shared" si="10"/>
        <v>7230</v>
      </c>
    </row>
    <row r="54" spans="1:48" ht="12.75" customHeight="1" x14ac:dyDescent="0.2">
      <c r="A54" s="273" t="s">
        <v>52</v>
      </c>
      <c r="B54" s="269" t="s">
        <v>64</v>
      </c>
      <c r="C54" s="77" t="s">
        <v>59</v>
      </c>
      <c r="D54" s="336" t="s">
        <v>171</v>
      </c>
      <c r="E54" s="278" t="s">
        <v>172</v>
      </c>
      <c r="F54" s="79">
        <v>41670</v>
      </c>
      <c r="G54" s="79">
        <v>41670</v>
      </c>
      <c r="H54" s="78">
        <f t="shared" si="15"/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10">
        <v>13500</v>
      </c>
      <c r="P54" s="317">
        <v>0</v>
      </c>
      <c r="Q54" s="317">
        <v>0</v>
      </c>
      <c r="R54" s="317">
        <v>0</v>
      </c>
      <c r="S54" s="317">
        <v>0</v>
      </c>
      <c r="T54" s="317">
        <v>0</v>
      </c>
      <c r="U54" s="317">
        <v>0</v>
      </c>
      <c r="V54" s="310">
        <f t="shared" si="7"/>
        <v>15930</v>
      </c>
      <c r="W54" s="317">
        <v>0</v>
      </c>
      <c r="X54" s="317">
        <v>0</v>
      </c>
      <c r="Y54" s="317">
        <v>0</v>
      </c>
      <c r="Z54" s="317">
        <v>0</v>
      </c>
      <c r="AA54" s="317">
        <v>0</v>
      </c>
      <c r="AB54" s="317">
        <v>0</v>
      </c>
      <c r="AC54" s="317">
        <v>0</v>
      </c>
      <c r="AD54" s="313">
        <f t="shared" si="14"/>
        <v>0</v>
      </c>
      <c r="AE54" s="326" t="s">
        <v>186</v>
      </c>
      <c r="AF54" s="308">
        <v>6000</v>
      </c>
      <c r="AG54" s="326" t="s">
        <v>206</v>
      </c>
      <c r="AH54" s="308">
        <v>0</v>
      </c>
      <c r="AI54" s="330" t="s">
        <v>22</v>
      </c>
      <c r="AJ54" s="317">
        <v>0</v>
      </c>
      <c r="AK54" s="330">
        <v>0</v>
      </c>
      <c r="AL54" s="330">
        <v>0</v>
      </c>
      <c r="AM54" s="330">
        <v>0</v>
      </c>
      <c r="AN54" s="330">
        <v>0</v>
      </c>
      <c r="AO54" s="330">
        <v>1080</v>
      </c>
      <c r="AP54" s="330">
        <v>0</v>
      </c>
      <c r="AQ54" s="330">
        <v>0</v>
      </c>
      <c r="AR54" s="330">
        <v>1620</v>
      </c>
      <c r="AS54" s="308">
        <v>0</v>
      </c>
      <c r="AT54" s="310">
        <f t="shared" si="13"/>
        <v>8700</v>
      </c>
      <c r="AU54" s="313">
        <f t="shared" si="9"/>
        <v>15930</v>
      </c>
      <c r="AV54" s="314">
        <f t="shared" si="10"/>
        <v>7230</v>
      </c>
    </row>
    <row r="55" spans="1:48" ht="12.75" customHeight="1" x14ac:dyDescent="0.2">
      <c r="A55" s="273" t="s">
        <v>52</v>
      </c>
      <c r="B55" s="269" t="s">
        <v>64</v>
      </c>
      <c r="C55" s="77" t="s">
        <v>59</v>
      </c>
      <c r="D55" s="312"/>
      <c r="E55" s="278" t="s">
        <v>173</v>
      </c>
      <c r="F55" s="79">
        <v>41670</v>
      </c>
      <c r="G55" s="79">
        <v>41670</v>
      </c>
      <c r="H55" s="78">
        <f t="shared" si="15"/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11"/>
      <c r="P55" s="312"/>
      <c r="Q55" s="312"/>
      <c r="R55" s="312"/>
      <c r="S55" s="309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2"/>
      <c r="AE55" s="312"/>
      <c r="AF55" s="315"/>
      <c r="AG55" s="312"/>
      <c r="AH55" s="312"/>
      <c r="AI55" s="332"/>
      <c r="AJ55" s="353"/>
      <c r="AK55" s="332"/>
      <c r="AL55" s="332"/>
      <c r="AM55" s="332"/>
      <c r="AN55" s="332"/>
      <c r="AO55" s="332"/>
      <c r="AP55" s="332"/>
      <c r="AQ55" s="332"/>
      <c r="AR55" s="332"/>
      <c r="AS55" s="315"/>
      <c r="AT55" s="312"/>
      <c r="AU55" s="312"/>
      <c r="AV55" s="312"/>
    </row>
    <row r="56" spans="1:48" ht="12.75" customHeight="1" x14ac:dyDescent="0.2">
      <c r="A56" s="273" t="s">
        <v>52</v>
      </c>
      <c r="B56" s="269" t="s">
        <v>64</v>
      </c>
      <c r="C56" s="109" t="s">
        <v>59</v>
      </c>
      <c r="D56" s="39" t="s">
        <v>174</v>
      </c>
      <c r="E56" s="278" t="s">
        <v>175</v>
      </c>
      <c r="F56" s="79">
        <v>41668</v>
      </c>
      <c r="G56" s="79">
        <v>41669</v>
      </c>
      <c r="H56" s="78">
        <f t="shared" si="15"/>
        <v>1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23">
        <v>13500</v>
      </c>
      <c r="P56" s="75">
        <v>0</v>
      </c>
      <c r="Q56" s="75">
        <v>0</v>
      </c>
      <c r="R56" s="75">
        <v>0</v>
      </c>
      <c r="S56" s="50">
        <f>H56*708</f>
        <v>708</v>
      </c>
      <c r="T56" s="75">
        <v>0</v>
      </c>
      <c r="U56" s="75">
        <v>0</v>
      </c>
      <c r="V56" s="23">
        <f t="shared" si="7"/>
        <v>16638</v>
      </c>
      <c r="W56" s="75">
        <v>0</v>
      </c>
      <c r="X56" s="75">
        <v>0</v>
      </c>
      <c r="Y56" s="75">
        <v>0</v>
      </c>
      <c r="Z56" s="75">
        <v>0</v>
      </c>
      <c r="AA56" s="75">
        <v>0</v>
      </c>
      <c r="AB56" s="75">
        <v>0</v>
      </c>
      <c r="AC56" s="45">
        <v>0</v>
      </c>
      <c r="AD56" s="76">
        <f t="shared" si="14"/>
        <v>0</v>
      </c>
      <c r="AE56" s="54" t="s">
        <v>185</v>
      </c>
      <c r="AF56" s="45">
        <v>6000</v>
      </c>
      <c r="AG56" s="54" t="s">
        <v>206</v>
      </c>
      <c r="AH56" s="114">
        <v>0</v>
      </c>
      <c r="AI56" s="45" t="s">
        <v>22</v>
      </c>
      <c r="AJ56" s="103">
        <v>0</v>
      </c>
      <c r="AK56" s="104">
        <v>0</v>
      </c>
      <c r="AL56" s="104">
        <v>0</v>
      </c>
      <c r="AM56" s="45">
        <v>0</v>
      </c>
      <c r="AN56" s="45">
        <v>0</v>
      </c>
      <c r="AO56" s="104">
        <v>1080</v>
      </c>
      <c r="AP56" s="45">
        <v>0</v>
      </c>
      <c r="AQ56" s="104">
        <v>0</v>
      </c>
      <c r="AR56" s="104">
        <v>1620</v>
      </c>
      <c r="AS56" s="104">
        <v>0</v>
      </c>
      <c r="AT56" s="23">
        <f>AF56+AH56+AJ56+AK56+AL56+AM56+AN56+AO56+AP56+AQ56+AR56+AS56</f>
        <v>8700</v>
      </c>
      <c r="AU56" s="76">
        <f t="shared" si="9"/>
        <v>16638</v>
      </c>
      <c r="AV56" s="91">
        <f t="shared" si="10"/>
        <v>7938</v>
      </c>
    </row>
    <row r="57" spans="1:48" ht="12.75" hidden="1" customHeight="1" x14ac:dyDescent="0.2">
      <c r="A57" s="233" t="s">
        <v>73</v>
      </c>
      <c r="B57" s="38" t="s">
        <v>76</v>
      </c>
      <c r="C57" s="3" t="s">
        <v>59</v>
      </c>
      <c r="D57" s="39" t="s">
        <v>78</v>
      </c>
      <c r="E57" s="192" t="s">
        <v>176</v>
      </c>
      <c r="F57" s="79">
        <v>41666</v>
      </c>
      <c r="G57" s="79">
        <v>41667</v>
      </c>
      <c r="H57" s="78">
        <f t="shared" si="15"/>
        <v>1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44">
        <v>17576.189999999999</v>
      </c>
      <c r="P57" s="75">
        <v>0</v>
      </c>
      <c r="Q57" s="75">
        <v>0</v>
      </c>
      <c r="R57" s="75">
        <v>0</v>
      </c>
      <c r="S57" s="36">
        <v>1593</v>
      </c>
      <c r="T57" s="75">
        <v>0</v>
      </c>
      <c r="U57" s="75">
        <v>0</v>
      </c>
      <c r="V57" s="83">
        <f t="shared" si="7"/>
        <v>22332.904199999997</v>
      </c>
      <c r="W57" s="75">
        <v>2596</v>
      </c>
      <c r="X57" s="75">
        <v>0</v>
      </c>
      <c r="Y57" s="75">
        <v>0</v>
      </c>
      <c r="Z57" s="75">
        <v>0</v>
      </c>
      <c r="AA57" s="75">
        <v>0</v>
      </c>
      <c r="AB57" s="75">
        <v>4012</v>
      </c>
      <c r="AC57" s="45">
        <v>14868</v>
      </c>
      <c r="AD57" s="76">
        <f t="shared" si="14"/>
        <v>21476</v>
      </c>
      <c r="AE57" s="54" t="s">
        <v>187</v>
      </c>
      <c r="AF57" s="45">
        <v>8500</v>
      </c>
      <c r="AG57" s="54" t="s">
        <v>190</v>
      </c>
      <c r="AH57" s="45">
        <v>0</v>
      </c>
      <c r="AI57" s="45" t="s">
        <v>22</v>
      </c>
      <c r="AJ57" s="45">
        <v>0</v>
      </c>
      <c r="AK57" s="45">
        <v>0</v>
      </c>
      <c r="AL57" s="45">
        <v>0</v>
      </c>
      <c r="AM57" s="45">
        <v>0</v>
      </c>
      <c r="AN57" s="45">
        <v>0</v>
      </c>
      <c r="AO57" s="45">
        <v>0</v>
      </c>
      <c r="AP57" s="45">
        <v>0</v>
      </c>
      <c r="AQ57" s="45">
        <v>0</v>
      </c>
      <c r="AR57" s="45">
        <v>1620</v>
      </c>
      <c r="AS57" s="45">
        <v>0</v>
      </c>
      <c r="AT57" s="23">
        <f>AF57+AH57+AJ57+AK57+AL57+AM57+AN57+AO57+AP57+AQ57+AR57+AS57</f>
        <v>10120</v>
      </c>
      <c r="AU57" s="76">
        <f t="shared" si="9"/>
        <v>43808.904199999997</v>
      </c>
      <c r="AV57" s="91">
        <f t="shared" ref="AV57:AV59" si="16">(AU57-AT57)</f>
        <v>33688.904199999997</v>
      </c>
    </row>
    <row r="58" spans="1:48" ht="12.75" hidden="1" customHeight="1" x14ac:dyDescent="0.2">
      <c r="A58" s="233" t="s">
        <v>73</v>
      </c>
      <c r="B58" s="38" t="s">
        <v>76</v>
      </c>
      <c r="C58" s="3" t="s">
        <v>59</v>
      </c>
      <c r="D58" s="39" t="s">
        <v>177</v>
      </c>
      <c r="E58" s="192" t="s">
        <v>178</v>
      </c>
      <c r="F58" s="79">
        <v>41667</v>
      </c>
      <c r="G58" s="79">
        <v>41667</v>
      </c>
      <c r="H58" s="78">
        <f t="shared" si="15"/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44">
        <v>17576.189999999999</v>
      </c>
      <c r="P58" s="75">
        <v>0</v>
      </c>
      <c r="Q58" s="75">
        <v>0</v>
      </c>
      <c r="R58" s="75">
        <v>0</v>
      </c>
      <c r="S58" s="36">
        <v>0</v>
      </c>
      <c r="T58" s="75">
        <v>0</v>
      </c>
      <c r="U58" s="75">
        <v>0</v>
      </c>
      <c r="V58" s="23">
        <f t="shared" si="7"/>
        <v>20739.904199999997</v>
      </c>
      <c r="W58" s="75">
        <v>0</v>
      </c>
      <c r="X58" s="75">
        <v>0</v>
      </c>
      <c r="Y58" s="75">
        <v>0</v>
      </c>
      <c r="Z58" s="75">
        <v>0</v>
      </c>
      <c r="AA58" s="75">
        <v>0</v>
      </c>
      <c r="AB58" s="75">
        <v>10030</v>
      </c>
      <c r="AC58" s="45">
        <v>0</v>
      </c>
      <c r="AD58" s="76">
        <f t="shared" si="14"/>
        <v>10030</v>
      </c>
      <c r="AE58" s="54" t="s">
        <v>187</v>
      </c>
      <c r="AF58" s="45">
        <v>8500</v>
      </c>
      <c r="AG58" s="54" t="s">
        <v>190</v>
      </c>
      <c r="AH58" s="45">
        <v>0</v>
      </c>
      <c r="AI58" s="45" t="s">
        <v>22</v>
      </c>
      <c r="AJ58" s="45">
        <v>0</v>
      </c>
      <c r="AK58" s="45">
        <v>0</v>
      </c>
      <c r="AL58" s="45">
        <v>0</v>
      </c>
      <c r="AM58" s="45">
        <v>0</v>
      </c>
      <c r="AN58" s="45">
        <v>0</v>
      </c>
      <c r="AO58" s="45">
        <v>0</v>
      </c>
      <c r="AP58" s="45">
        <v>0</v>
      </c>
      <c r="AQ58" s="45">
        <v>0</v>
      </c>
      <c r="AR58" s="45">
        <v>1620</v>
      </c>
      <c r="AS58" s="45">
        <v>0</v>
      </c>
      <c r="AT58" s="23">
        <f>AF58+AH58+AJ58+AK58+AL58+AM58+AN58+AO58+AP58+AQ58+AR58+AS58</f>
        <v>10120</v>
      </c>
      <c r="AU58" s="76">
        <f t="shared" si="9"/>
        <v>30769.904199999997</v>
      </c>
      <c r="AV58" s="91">
        <f t="shared" si="16"/>
        <v>20649.904199999997</v>
      </c>
    </row>
    <row r="59" spans="1:48" ht="12.75" customHeight="1" x14ac:dyDescent="0.2">
      <c r="A59" s="273" t="s">
        <v>52</v>
      </c>
      <c r="B59" s="269" t="s">
        <v>64</v>
      </c>
      <c r="C59" s="109" t="s">
        <v>59</v>
      </c>
      <c r="D59" s="336" t="s">
        <v>179</v>
      </c>
      <c r="E59" s="278" t="s">
        <v>180</v>
      </c>
      <c r="F59" s="79">
        <v>41670</v>
      </c>
      <c r="G59" s="79">
        <v>41670</v>
      </c>
      <c r="H59" s="78">
        <f t="shared" si="15"/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10">
        <v>13500</v>
      </c>
      <c r="P59" s="317">
        <v>0</v>
      </c>
      <c r="Q59" s="317">
        <v>0</v>
      </c>
      <c r="R59" s="317">
        <v>0</v>
      </c>
      <c r="S59" s="317">
        <v>0</v>
      </c>
      <c r="T59" s="317">
        <v>0</v>
      </c>
      <c r="U59" s="317">
        <v>0</v>
      </c>
      <c r="V59" s="310">
        <f t="shared" si="7"/>
        <v>15930</v>
      </c>
      <c r="W59" s="317">
        <v>0</v>
      </c>
      <c r="X59" s="317">
        <v>0</v>
      </c>
      <c r="Y59" s="317">
        <v>0</v>
      </c>
      <c r="Z59" s="317">
        <v>0</v>
      </c>
      <c r="AA59" s="317">
        <v>0</v>
      </c>
      <c r="AB59" s="317">
        <v>0</v>
      </c>
      <c r="AC59" s="317">
        <v>0</v>
      </c>
      <c r="AD59" s="313">
        <f t="shared" si="14"/>
        <v>0</v>
      </c>
      <c r="AE59" s="326" t="s">
        <v>186</v>
      </c>
      <c r="AF59" s="308">
        <v>6000</v>
      </c>
      <c r="AG59" s="326" t="s">
        <v>206</v>
      </c>
      <c r="AH59" s="308">
        <v>0</v>
      </c>
      <c r="AI59" s="330" t="s">
        <v>22</v>
      </c>
      <c r="AJ59" s="330">
        <v>0</v>
      </c>
      <c r="AK59" s="330">
        <v>0</v>
      </c>
      <c r="AL59" s="330">
        <v>0</v>
      </c>
      <c r="AM59" s="330">
        <v>0</v>
      </c>
      <c r="AN59" s="330">
        <v>0</v>
      </c>
      <c r="AO59" s="330">
        <v>1080</v>
      </c>
      <c r="AP59" s="308">
        <v>0</v>
      </c>
      <c r="AQ59" s="330">
        <v>0</v>
      </c>
      <c r="AR59" s="330">
        <v>1620</v>
      </c>
      <c r="AS59" s="308">
        <v>0</v>
      </c>
      <c r="AT59" s="310">
        <f>AF59+AH59+AJ59+AK59+AL59+AM59+AN59+AO59+AP59+AQ59+AR59+AS59</f>
        <v>8700</v>
      </c>
      <c r="AU59" s="313">
        <f t="shared" si="9"/>
        <v>15930</v>
      </c>
      <c r="AV59" s="314">
        <f t="shared" si="16"/>
        <v>7230</v>
      </c>
    </row>
    <row r="60" spans="1:48" ht="12.75" customHeight="1" x14ac:dyDescent="0.2">
      <c r="A60" s="273" t="s">
        <v>52</v>
      </c>
      <c r="B60" s="269" t="s">
        <v>64</v>
      </c>
      <c r="C60" s="109" t="s">
        <v>59</v>
      </c>
      <c r="D60" s="312"/>
      <c r="E60" s="278" t="s">
        <v>181</v>
      </c>
      <c r="F60" s="79">
        <v>41670</v>
      </c>
      <c r="G60" s="79">
        <v>41670</v>
      </c>
      <c r="H60" s="78">
        <f t="shared" si="15"/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11"/>
      <c r="P60" s="312"/>
      <c r="Q60" s="312"/>
      <c r="R60" s="312"/>
      <c r="S60" s="309"/>
      <c r="T60" s="312"/>
      <c r="U60" s="312"/>
      <c r="V60" s="312"/>
      <c r="W60" s="312"/>
      <c r="X60" s="312"/>
      <c r="Y60" s="312"/>
      <c r="Z60" s="312"/>
      <c r="AA60" s="312"/>
      <c r="AB60" s="312"/>
      <c r="AC60" s="312"/>
      <c r="AD60" s="312"/>
      <c r="AE60" s="312"/>
      <c r="AF60" s="315"/>
      <c r="AG60" s="312"/>
      <c r="AH60" s="312"/>
      <c r="AI60" s="332"/>
      <c r="AJ60" s="332"/>
      <c r="AK60" s="332"/>
      <c r="AL60" s="332"/>
      <c r="AM60" s="332"/>
      <c r="AN60" s="332"/>
      <c r="AO60" s="332"/>
      <c r="AP60" s="315"/>
      <c r="AQ60" s="332"/>
      <c r="AR60" s="332"/>
      <c r="AS60" s="315"/>
      <c r="AT60" s="312"/>
      <c r="AU60" s="312"/>
      <c r="AV60" s="312"/>
    </row>
    <row r="61" spans="1:48" ht="12.75" hidden="1" customHeight="1" x14ac:dyDescent="0.2">
      <c r="A61" s="233" t="s">
        <v>54</v>
      </c>
      <c r="B61" s="109" t="s">
        <v>64</v>
      </c>
      <c r="C61" s="109" t="s">
        <v>59</v>
      </c>
      <c r="D61" s="39" t="s">
        <v>86</v>
      </c>
      <c r="E61" s="7" t="s">
        <v>182</v>
      </c>
      <c r="F61" s="79">
        <v>41667</v>
      </c>
      <c r="G61" s="79">
        <v>41671</v>
      </c>
      <c r="H61" s="78">
        <f t="shared" si="15"/>
        <v>4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44">
        <v>13500</v>
      </c>
      <c r="P61" s="87">
        <v>0</v>
      </c>
      <c r="Q61" s="87">
        <v>0</v>
      </c>
      <c r="R61" s="87">
        <v>0</v>
      </c>
      <c r="S61" s="36">
        <v>0</v>
      </c>
      <c r="T61" s="87">
        <v>0</v>
      </c>
      <c r="U61" s="87">
        <v>0</v>
      </c>
      <c r="V61" s="23">
        <f t="shared" si="7"/>
        <v>15930</v>
      </c>
      <c r="W61" s="45">
        <v>0</v>
      </c>
      <c r="X61" s="45">
        <v>0</v>
      </c>
      <c r="Y61" s="45">
        <v>0</v>
      </c>
      <c r="Z61" s="45">
        <v>0</v>
      </c>
      <c r="AA61" s="80">
        <v>0</v>
      </c>
      <c r="AB61" s="80">
        <v>0</v>
      </c>
      <c r="AC61" s="45">
        <v>0</v>
      </c>
      <c r="AD61" s="81">
        <f t="shared" ref="AD61" si="17">SUM(W61:AC61)</f>
        <v>0</v>
      </c>
      <c r="AE61" s="82" t="s">
        <v>63</v>
      </c>
      <c r="AF61" s="45">
        <v>0</v>
      </c>
      <c r="AG61" s="54" t="s">
        <v>207</v>
      </c>
      <c r="AH61" s="45">
        <v>0</v>
      </c>
      <c r="AI61" s="45" t="s">
        <v>22</v>
      </c>
      <c r="AJ61" s="45">
        <v>0</v>
      </c>
      <c r="AK61" s="45">
        <v>0</v>
      </c>
      <c r="AL61" s="45">
        <v>0</v>
      </c>
      <c r="AM61" s="45">
        <v>0</v>
      </c>
      <c r="AN61" s="45">
        <v>0</v>
      </c>
      <c r="AO61" s="45">
        <v>2160</v>
      </c>
      <c r="AP61" s="45">
        <v>0</v>
      </c>
      <c r="AQ61" s="45">
        <v>0</v>
      </c>
      <c r="AR61" s="45">
        <v>1620</v>
      </c>
      <c r="AS61" s="45">
        <v>0</v>
      </c>
      <c r="AT61" s="23">
        <f>AF61+AH61+AJ61+AK61+AL61+AM61+AN61+AO61+AP61+AQ61+AR61+AS61</f>
        <v>3780</v>
      </c>
      <c r="AU61" s="88">
        <f t="shared" si="9"/>
        <v>15930</v>
      </c>
      <c r="AV61" s="91">
        <f t="shared" ref="AV61" si="18">(AU61-AT61)</f>
        <v>12150</v>
      </c>
    </row>
    <row r="62" spans="1:48" ht="12.75" hidden="1" customHeight="1" x14ac:dyDescent="0.2">
      <c r="A62" s="233" t="s">
        <v>74</v>
      </c>
      <c r="B62" s="137" t="s">
        <v>48</v>
      </c>
      <c r="C62" s="16" t="s">
        <v>60</v>
      </c>
      <c r="D62" s="39" t="s">
        <v>191</v>
      </c>
      <c r="E62" s="149" t="s">
        <v>198</v>
      </c>
      <c r="F62" s="8">
        <v>41673</v>
      </c>
      <c r="G62" s="8">
        <v>41673</v>
      </c>
      <c r="H62" s="108">
        <f t="shared" si="15"/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44">
        <v>14771.19</v>
      </c>
      <c r="P62" s="105">
        <v>0</v>
      </c>
      <c r="Q62" s="105">
        <v>0</v>
      </c>
      <c r="R62" s="105">
        <v>0</v>
      </c>
      <c r="S62" s="36">
        <v>0</v>
      </c>
      <c r="T62" s="105">
        <v>0</v>
      </c>
      <c r="U62" s="105">
        <v>0</v>
      </c>
      <c r="V62" s="23">
        <f t="shared" ref="V62:V70" si="19">(O62*0.18)+O62+P62+Q62+(R62*0.18)+R62+S62+T62+U62</f>
        <v>17430.004199999999</v>
      </c>
      <c r="W62" s="45">
        <v>0</v>
      </c>
      <c r="X62" s="45">
        <v>0</v>
      </c>
      <c r="Y62" s="45">
        <v>0</v>
      </c>
      <c r="Z62" s="45">
        <v>0</v>
      </c>
      <c r="AA62" s="105">
        <v>0</v>
      </c>
      <c r="AB62" s="105">
        <v>0</v>
      </c>
      <c r="AC62" s="138">
        <v>500</v>
      </c>
      <c r="AD62" s="139">
        <f t="shared" ref="AD62" si="20">SUM(W62:AC62)</f>
        <v>500</v>
      </c>
      <c r="AE62" s="54" t="s">
        <v>221</v>
      </c>
      <c r="AF62" s="45">
        <v>5000</v>
      </c>
      <c r="AG62" s="54" t="s">
        <v>214</v>
      </c>
      <c r="AH62" s="45">
        <v>500</v>
      </c>
      <c r="AI62" s="45" t="s">
        <v>22</v>
      </c>
      <c r="AJ62" s="45">
        <v>0</v>
      </c>
      <c r="AK62" s="45">
        <v>0</v>
      </c>
      <c r="AL62" s="45">
        <v>0</v>
      </c>
      <c r="AM62" s="45">
        <v>0</v>
      </c>
      <c r="AN62" s="45">
        <v>0</v>
      </c>
      <c r="AO62" s="45">
        <v>0</v>
      </c>
      <c r="AP62" s="45">
        <v>0</v>
      </c>
      <c r="AQ62" s="45">
        <v>0</v>
      </c>
      <c r="AR62" s="45">
        <v>1620</v>
      </c>
      <c r="AS62" s="45">
        <v>0</v>
      </c>
      <c r="AT62" s="112">
        <f t="shared" ref="AT62:AT69" si="21">SUM(AF62:AH62,AJ62:AS62)</f>
        <v>7120</v>
      </c>
      <c r="AU62" s="106">
        <f t="shared" ref="AU62:AU79" si="22">V62+AD62</f>
        <v>17930.004199999999</v>
      </c>
      <c r="AV62" s="107">
        <f t="shared" ref="AV62:AV79" si="23">(AU62-AT62)</f>
        <v>10810.004199999999</v>
      </c>
    </row>
    <row r="63" spans="1:48" ht="12.75" hidden="1" customHeight="1" x14ac:dyDescent="0.2">
      <c r="A63" s="273" t="s">
        <v>52</v>
      </c>
      <c r="B63" s="269" t="s">
        <v>64</v>
      </c>
      <c r="C63" s="109" t="s">
        <v>59</v>
      </c>
      <c r="D63" s="49" t="s">
        <v>192</v>
      </c>
      <c r="E63" s="152" t="s">
        <v>199</v>
      </c>
      <c r="F63" s="35">
        <v>41673</v>
      </c>
      <c r="G63" s="8">
        <v>41673</v>
      </c>
      <c r="H63" s="108">
        <f t="shared" si="15"/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44">
        <v>13500</v>
      </c>
      <c r="P63" s="105">
        <v>0</v>
      </c>
      <c r="Q63" s="105">
        <v>0</v>
      </c>
      <c r="R63" s="105">
        <v>0</v>
      </c>
      <c r="S63" s="36">
        <f t="shared" ref="S63:S73" si="24" xml:space="preserve"> H63*708</f>
        <v>0</v>
      </c>
      <c r="T63" s="105">
        <v>0</v>
      </c>
      <c r="U63" s="105">
        <v>0</v>
      </c>
      <c r="V63" s="23">
        <f t="shared" si="19"/>
        <v>15930</v>
      </c>
      <c r="W63" s="45">
        <v>0</v>
      </c>
      <c r="X63" s="45">
        <v>0</v>
      </c>
      <c r="Y63" s="45">
        <v>0</v>
      </c>
      <c r="Z63" s="45">
        <v>0</v>
      </c>
      <c r="AA63" s="105">
        <v>0</v>
      </c>
      <c r="AB63" s="105">
        <v>0</v>
      </c>
      <c r="AC63" s="45">
        <v>0</v>
      </c>
      <c r="AD63" s="106">
        <f t="shared" ref="AD63:AD69" si="25">SUM(W63:AC63)</f>
        <v>0</v>
      </c>
      <c r="AE63" s="54" t="s">
        <v>218</v>
      </c>
      <c r="AF63" s="45">
        <v>6000</v>
      </c>
      <c r="AG63" s="54" t="s">
        <v>224</v>
      </c>
      <c r="AH63" s="45">
        <v>0</v>
      </c>
      <c r="AI63" s="45" t="s">
        <v>22</v>
      </c>
      <c r="AJ63" s="45">
        <v>0</v>
      </c>
      <c r="AK63" s="45">
        <v>0</v>
      </c>
      <c r="AL63" s="45">
        <v>0</v>
      </c>
      <c r="AM63" s="45">
        <v>0</v>
      </c>
      <c r="AN63" s="45">
        <v>0</v>
      </c>
      <c r="AO63" s="45">
        <v>1080</v>
      </c>
      <c r="AP63" s="180">
        <v>0</v>
      </c>
      <c r="AQ63" s="45">
        <v>0</v>
      </c>
      <c r="AR63" s="45">
        <v>1620</v>
      </c>
      <c r="AS63" s="45">
        <v>0</v>
      </c>
      <c r="AT63" s="112">
        <f t="shared" si="21"/>
        <v>8700</v>
      </c>
      <c r="AU63" s="106">
        <f t="shared" si="22"/>
        <v>15930</v>
      </c>
      <c r="AV63" s="107">
        <f t="shared" si="23"/>
        <v>7230</v>
      </c>
    </row>
    <row r="64" spans="1:48" ht="12.75" hidden="1" customHeight="1" x14ac:dyDescent="0.2">
      <c r="A64" s="273" t="s">
        <v>52</v>
      </c>
      <c r="B64" s="269" t="s">
        <v>64</v>
      </c>
      <c r="C64" s="109" t="s">
        <v>59</v>
      </c>
      <c r="D64" s="49" t="s">
        <v>193</v>
      </c>
      <c r="E64" s="152" t="s">
        <v>200</v>
      </c>
      <c r="F64" s="35">
        <v>41675</v>
      </c>
      <c r="G64" s="8">
        <v>41675</v>
      </c>
      <c r="H64" s="108">
        <f t="shared" si="15"/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44">
        <v>13500</v>
      </c>
      <c r="P64" s="105">
        <v>0</v>
      </c>
      <c r="Q64" s="105">
        <v>0</v>
      </c>
      <c r="R64" s="105">
        <v>0</v>
      </c>
      <c r="S64" s="36">
        <f t="shared" si="24"/>
        <v>0</v>
      </c>
      <c r="T64" s="105">
        <v>0</v>
      </c>
      <c r="U64" s="105">
        <v>0</v>
      </c>
      <c r="V64" s="23">
        <f t="shared" si="19"/>
        <v>15930</v>
      </c>
      <c r="W64" s="45">
        <v>0</v>
      </c>
      <c r="X64" s="45">
        <v>0</v>
      </c>
      <c r="Y64" s="45">
        <v>0</v>
      </c>
      <c r="Z64" s="45">
        <v>0</v>
      </c>
      <c r="AA64" s="105">
        <v>0</v>
      </c>
      <c r="AB64" s="105">
        <v>0</v>
      </c>
      <c r="AC64" s="45">
        <v>0</v>
      </c>
      <c r="AD64" s="106">
        <f t="shared" si="25"/>
        <v>0</v>
      </c>
      <c r="AE64" s="54" t="s">
        <v>219</v>
      </c>
      <c r="AF64" s="45">
        <v>6000</v>
      </c>
      <c r="AG64" s="54" t="s">
        <v>224</v>
      </c>
      <c r="AH64" s="45">
        <v>0</v>
      </c>
      <c r="AI64" s="45" t="s">
        <v>22</v>
      </c>
      <c r="AJ64" s="45">
        <v>0</v>
      </c>
      <c r="AK64" s="45">
        <v>0</v>
      </c>
      <c r="AL64" s="45">
        <v>0</v>
      </c>
      <c r="AM64" s="45">
        <v>0</v>
      </c>
      <c r="AN64" s="45">
        <v>0</v>
      </c>
      <c r="AO64" s="45">
        <v>1080</v>
      </c>
      <c r="AP64" s="180">
        <v>0</v>
      </c>
      <c r="AQ64" s="45">
        <v>0</v>
      </c>
      <c r="AR64" s="45">
        <v>1620</v>
      </c>
      <c r="AS64" s="45">
        <v>0</v>
      </c>
      <c r="AT64" s="112">
        <f t="shared" si="21"/>
        <v>8700</v>
      </c>
      <c r="AU64" s="106">
        <f t="shared" si="22"/>
        <v>15930</v>
      </c>
      <c r="AV64" s="107">
        <f t="shared" si="23"/>
        <v>7230</v>
      </c>
    </row>
    <row r="65" spans="1:48" ht="12.75" hidden="1" customHeight="1" x14ac:dyDescent="0.2">
      <c r="A65" s="273" t="s">
        <v>52</v>
      </c>
      <c r="B65" s="269" t="s">
        <v>64</v>
      </c>
      <c r="C65" s="109" t="s">
        <v>59</v>
      </c>
      <c r="D65" s="49" t="s">
        <v>194</v>
      </c>
      <c r="E65" s="152" t="s">
        <v>201</v>
      </c>
      <c r="F65" s="35">
        <v>41675</v>
      </c>
      <c r="G65" s="8">
        <v>41675</v>
      </c>
      <c r="H65" s="108">
        <f t="shared" si="15"/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44">
        <v>13500</v>
      </c>
      <c r="P65" s="105">
        <v>0</v>
      </c>
      <c r="Q65" s="105">
        <v>0</v>
      </c>
      <c r="R65" s="105">
        <v>0</v>
      </c>
      <c r="S65" s="36">
        <f t="shared" si="24"/>
        <v>0</v>
      </c>
      <c r="T65" s="105">
        <v>0</v>
      </c>
      <c r="U65" s="105">
        <v>0</v>
      </c>
      <c r="V65" s="23">
        <f t="shared" si="19"/>
        <v>15930</v>
      </c>
      <c r="W65" s="45">
        <v>0</v>
      </c>
      <c r="X65" s="45">
        <v>0</v>
      </c>
      <c r="Y65" s="45">
        <v>0</v>
      </c>
      <c r="Z65" s="45">
        <v>0</v>
      </c>
      <c r="AA65" s="105">
        <v>0</v>
      </c>
      <c r="AB65" s="105">
        <v>0</v>
      </c>
      <c r="AC65" s="45">
        <v>0</v>
      </c>
      <c r="AD65" s="106">
        <f t="shared" si="25"/>
        <v>0</v>
      </c>
      <c r="AE65" s="54" t="s">
        <v>219</v>
      </c>
      <c r="AF65" s="45">
        <v>6000</v>
      </c>
      <c r="AG65" s="54" t="s">
        <v>224</v>
      </c>
      <c r="AH65" s="45">
        <v>0</v>
      </c>
      <c r="AI65" s="45" t="s">
        <v>22</v>
      </c>
      <c r="AJ65" s="45">
        <v>0</v>
      </c>
      <c r="AK65" s="45">
        <v>0</v>
      </c>
      <c r="AL65" s="45">
        <v>0</v>
      </c>
      <c r="AM65" s="45">
        <v>0</v>
      </c>
      <c r="AN65" s="45">
        <v>0</v>
      </c>
      <c r="AO65" s="45">
        <v>1080</v>
      </c>
      <c r="AP65" s="180">
        <v>0</v>
      </c>
      <c r="AQ65" s="45">
        <v>0</v>
      </c>
      <c r="AR65" s="45">
        <v>1620</v>
      </c>
      <c r="AS65" s="45">
        <v>0</v>
      </c>
      <c r="AT65" s="112">
        <f t="shared" si="21"/>
        <v>8700</v>
      </c>
      <c r="AU65" s="106">
        <f t="shared" si="22"/>
        <v>15930</v>
      </c>
      <c r="AV65" s="107">
        <f t="shared" si="23"/>
        <v>7230</v>
      </c>
    </row>
    <row r="66" spans="1:48" ht="12.75" hidden="1" customHeight="1" x14ac:dyDescent="0.2">
      <c r="A66" s="273" t="s">
        <v>52</v>
      </c>
      <c r="B66" s="269" t="s">
        <v>64</v>
      </c>
      <c r="C66" s="109" t="s">
        <v>59</v>
      </c>
      <c r="D66" s="49" t="s">
        <v>195</v>
      </c>
      <c r="E66" s="152" t="s">
        <v>202</v>
      </c>
      <c r="F66" s="35">
        <v>41676</v>
      </c>
      <c r="G66" s="8">
        <v>41676</v>
      </c>
      <c r="H66" s="108">
        <f t="shared" si="15"/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44">
        <v>13500</v>
      </c>
      <c r="P66" s="105">
        <v>0</v>
      </c>
      <c r="Q66" s="105">
        <v>0</v>
      </c>
      <c r="R66" s="105">
        <v>0</v>
      </c>
      <c r="S66" s="36">
        <f t="shared" si="24"/>
        <v>0</v>
      </c>
      <c r="T66" s="105">
        <v>0</v>
      </c>
      <c r="U66" s="105">
        <v>0</v>
      </c>
      <c r="V66" s="23">
        <f t="shared" si="19"/>
        <v>15930</v>
      </c>
      <c r="W66" s="45">
        <v>0</v>
      </c>
      <c r="X66" s="45">
        <v>0</v>
      </c>
      <c r="Y66" s="45">
        <v>0</v>
      </c>
      <c r="Z66" s="45">
        <v>0</v>
      </c>
      <c r="AA66" s="105">
        <v>0</v>
      </c>
      <c r="AB66" s="105">
        <v>0</v>
      </c>
      <c r="AC66" s="45">
        <v>0</v>
      </c>
      <c r="AD66" s="106">
        <f t="shared" si="25"/>
        <v>0</v>
      </c>
      <c r="AE66" s="54" t="s">
        <v>220</v>
      </c>
      <c r="AF66" s="45">
        <v>6000</v>
      </c>
      <c r="AG66" s="54" t="s">
        <v>224</v>
      </c>
      <c r="AH66" s="45">
        <v>0</v>
      </c>
      <c r="AI66" s="45" t="s">
        <v>22</v>
      </c>
      <c r="AJ66" s="45">
        <v>0</v>
      </c>
      <c r="AK66" s="45">
        <v>0</v>
      </c>
      <c r="AL66" s="45">
        <v>0</v>
      </c>
      <c r="AM66" s="45">
        <v>0</v>
      </c>
      <c r="AN66" s="45">
        <v>0</v>
      </c>
      <c r="AO66" s="45">
        <v>1080</v>
      </c>
      <c r="AP66" s="180">
        <v>0</v>
      </c>
      <c r="AQ66" s="45">
        <v>0</v>
      </c>
      <c r="AR66" s="45">
        <v>1620</v>
      </c>
      <c r="AS66" s="45">
        <v>0</v>
      </c>
      <c r="AT66" s="112">
        <f t="shared" si="21"/>
        <v>8700</v>
      </c>
      <c r="AU66" s="106">
        <f t="shared" si="22"/>
        <v>15930</v>
      </c>
      <c r="AV66" s="107">
        <f t="shared" si="23"/>
        <v>7230</v>
      </c>
    </row>
    <row r="67" spans="1:48" ht="12.75" hidden="1" customHeight="1" x14ac:dyDescent="0.2">
      <c r="A67" s="233" t="s">
        <v>81</v>
      </c>
      <c r="B67" s="134" t="s">
        <v>64</v>
      </c>
      <c r="C67" s="3" t="s">
        <v>60</v>
      </c>
      <c r="D67" s="49" t="s">
        <v>196</v>
      </c>
      <c r="E67" s="152" t="s">
        <v>203</v>
      </c>
      <c r="F67" s="35">
        <v>41676</v>
      </c>
      <c r="G67" s="8">
        <v>41676</v>
      </c>
      <c r="H67" s="108">
        <f t="shared" si="15"/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44">
        <v>13500</v>
      </c>
      <c r="P67" s="105">
        <v>0</v>
      </c>
      <c r="Q67" s="105">
        <v>0</v>
      </c>
      <c r="R67" s="105">
        <v>0</v>
      </c>
      <c r="S67" s="36">
        <f t="shared" si="24"/>
        <v>0</v>
      </c>
      <c r="T67" s="105">
        <v>0</v>
      </c>
      <c r="U67" s="105">
        <v>0</v>
      </c>
      <c r="V67" s="23">
        <f t="shared" si="19"/>
        <v>15930</v>
      </c>
      <c r="W67" s="45">
        <v>0</v>
      </c>
      <c r="X67" s="45">
        <v>0</v>
      </c>
      <c r="Y67" s="45">
        <v>0</v>
      </c>
      <c r="Z67" s="45">
        <v>0</v>
      </c>
      <c r="AA67" s="105">
        <v>0</v>
      </c>
      <c r="AB67" s="105">
        <v>0</v>
      </c>
      <c r="AC67" s="45">
        <v>0</v>
      </c>
      <c r="AD67" s="106">
        <f t="shared" si="25"/>
        <v>0</v>
      </c>
      <c r="AE67" s="115" t="s">
        <v>63</v>
      </c>
      <c r="AF67" s="45">
        <v>0</v>
      </c>
      <c r="AG67" s="54" t="s">
        <v>224</v>
      </c>
      <c r="AH67" s="45">
        <v>0</v>
      </c>
      <c r="AI67" s="45" t="s">
        <v>22</v>
      </c>
      <c r="AJ67" s="45">
        <v>0</v>
      </c>
      <c r="AK67" s="45">
        <v>0</v>
      </c>
      <c r="AL67" s="45">
        <v>0</v>
      </c>
      <c r="AM67" s="45">
        <v>0</v>
      </c>
      <c r="AN67" s="45">
        <v>0</v>
      </c>
      <c r="AO67" s="262">
        <v>1620</v>
      </c>
      <c r="AP67" s="45">
        <v>4000</v>
      </c>
      <c r="AQ67" s="45">
        <v>0</v>
      </c>
      <c r="AR67" s="45">
        <v>1620</v>
      </c>
      <c r="AS67" s="45">
        <v>0</v>
      </c>
      <c r="AT67" s="112">
        <f t="shared" si="21"/>
        <v>7240</v>
      </c>
      <c r="AU67" s="106">
        <f t="shared" si="22"/>
        <v>15930</v>
      </c>
      <c r="AV67" s="107">
        <f t="shared" si="23"/>
        <v>8690</v>
      </c>
    </row>
    <row r="68" spans="1:48" ht="12.75" hidden="1" customHeight="1" x14ac:dyDescent="0.2">
      <c r="A68" s="233" t="s">
        <v>73</v>
      </c>
      <c r="B68" s="142" t="s">
        <v>64</v>
      </c>
      <c r="C68" s="3" t="s">
        <v>59</v>
      </c>
      <c r="D68" s="49" t="s">
        <v>83</v>
      </c>
      <c r="E68" s="152" t="s">
        <v>204</v>
      </c>
      <c r="F68" s="35">
        <v>41677</v>
      </c>
      <c r="G68" s="8">
        <v>41677</v>
      </c>
      <c r="H68" s="108">
        <f t="shared" si="15"/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44">
        <v>13500</v>
      </c>
      <c r="P68" s="105">
        <v>0</v>
      </c>
      <c r="Q68" s="105">
        <v>0</v>
      </c>
      <c r="R68" s="105">
        <v>0</v>
      </c>
      <c r="S68" s="36">
        <f t="shared" si="24"/>
        <v>0</v>
      </c>
      <c r="T68" s="105">
        <v>0</v>
      </c>
      <c r="U68" s="105">
        <v>0</v>
      </c>
      <c r="V68" s="23">
        <f t="shared" si="19"/>
        <v>15930</v>
      </c>
      <c r="W68" s="45">
        <v>0</v>
      </c>
      <c r="X68" s="45">
        <v>0</v>
      </c>
      <c r="Y68" s="45">
        <v>0</v>
      </c>
      <c r="Z68" s="45">
        <v>0</v>
      </c>
      <c r="AA68" s="105">
        <v>0</v>
      </c>
      <c r="AB68" s="105">
        <v>0</v>
      </c>
      <c r="AC68" s="45">
        <v>0</v>
      </c>
      <c r="AD68" s="106">
        <f t="shared" si="25"/>
        <v>0</v>
      </c>
      <c r="AE68" s="54" t="s">
        <v>223</v>
      </c>
      <c r="AF68" s="45">
        <v>8500</v>
      </c>
      <c r="AG68" s="54" t="s">
        <v>224</v>
      </c>
      <c r="AH68" s="45">
        <v>0</v>
      </c>
      <c r="AI68" s="45" t="s">
        <v>22</v>
      </c>
      <c r="AJ68" s="45">
        <v>0</v>
      </c>
      <c r="AK68" s="45">
        <v>0</v>
      </c>
      <c r="AL68" s="45">
        <v>0</v>
      </c>
      <c r="AM68" s="45">
        <v>0</v>
      </c>
      <c r="AN68" s="45">
        <v>0</v>
      </c>
      <c r="AO68" s="45">
        <v>0</v>
      </c>
      <c r="AP68" s="45">
        <v>0</v>
      </c>
      <c r="AQ68" s="45">
        <v>0</v>
      </c>
      <c r="AR68" s="45">
        <v>1620</v>
      </c>
      <c r="AS68" s="45">
        <v>0</v>
      </c>
      <c r="AT68" s="112">
        <f t="shared" si="21"/>
        <v>10120</v>
      </c>
      <c r="AU68" s="106">
        <f t="shared" si="22"/>
        <v>15930</v>
      </c>
      <c r="AV68" s="107">
        <f t="shared" si="23"/>
        <v>5810</v>
      </c>
    </row>
    <row r="69" spans="1:48" ht="12.75" hidden="1" customHeight="1" x14ac:dyDescent="0.2">
      <c r="A69" s="233" t="s">
        <v>74</v>
      </c>
      <c r="B69" s="137" t="s">
        <v>48</v>
      </c>
      <c r="C69" s="16" t="s">
        <v>60</v>
      </c>
      <c r="D69" s="39" t="s">
        <v>197</v>
      </c>
      <c r="E69" s="149" t="s">
        <v>205</v>
      </c>
      <c r="F69" s="8">
        <v>41676</v>
      </c>
      <c r="G69" s="8">
        <v>41676</v>
      </c>
      <c r="H69" s="108">
        <f t="shared" si="15"/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44">
        <v>14771.19</v>
      </c>
      <c r="P69" s="105">
        <v>0</v>
      </c>
      <c r="Q69" s="105">
        <v>0</v>
      </c>
      <c r="R69" s="105">
        <v>0</v>
      </c>
      <c r="S69" s="36">
        <f t="shared" si="24"/>
        <v>0</v>
      </c>
      <c r="T69" s="105">
        <v>0</v>
      </c>
      <c r="U69" s="105">
        <v>0</v>
      </c>
      <c r="V69" s="23">
        <f t="shared" si="19"/>
        <v>17430.004199999999</v>
      </c>
      <c r="W69" s="45">
        <v>0</v>
      </c>
      <c r="X69" s="45">
        <v>0</v>
      </c>
      <c r="Y69" s="45">
        <v>0</v>
      </c>
      <c r="Z69" s="45">
        <v>0</v>
      </c>
      <c r="AA69" s="105">
        <v>0</v>
      </c>
      <c r="AB69" s="105">
        <v>0</v>
      </c>
      <c r="AC69" s="138">
        <v>500</v>
      </c>
      <c r="AD69" s="139">
        <f t="shared" si="25"/>
        <v>500</v>
      </c>
      <c r="AE69" s="54" t="s">
        <v>221</v>
      </c>
      <c r="AF69" s="45">
        <v>5000</v>
      </c>
      <c r="AG69" s="54" t="s">
        <v>213</v>
      </c>
      <c r="AH69" s="45">
        <v>500</v>
      </c>
      <c r="AI69" s="45" t="s">
        <v>22</v>
      </c>
      <c r="AJ69" s="45">
        <v>0</v>
      </c>
      <c r="AK69" s="45">
        <v>0</v>
      </c>
      <c r="AL69" s="45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1620</v>
      </c>
      <c r="AS69" s="45">
        <v>0</v>
      </c>
      <c r="AT69" s="112">
        <f t="shared" si="21"/>
        <v>7120</v>
      </c>
      <c r="AU69" s="106">
        <f t="shared" si="22"/>
        <v>17930.004199999999</v>
      </c>
      <c r="AV69" s="107">
        <f t="shared" si="23"/>
        <v>10810.004199999999</v>
      </c>
    </row>
    <row r="70" spans="1:48" ht="12.75" hidden="1" customHeight="1" x14ac:dyDescent="0.2">
      <c r="A70" s="233" t="s">
        <v>73</v>
      </c>
      <c r="B70" s="38" t="s">
        <v>76</v>
      </c>
      <c r="C70" s="3" t="s">
        <v>59</v>
      </c>
      <c r="D70" s="39" t="s">
        <v>216</v>
      </c>
      <c r="E70" s="149" t="s">
        <v>217</v>
      </c>
      <c r="F70" s="8">
        <v>41674</v>
      </c>
      <c r="G70" s="8">
        <v>41674</v>
      </c>
      <c r="H70" s="120">
        <f t="shared" si="15"/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v>0</v>
      </c>
      <c r="N70" s="121">
        <v>0</v>
      </c>
      <c r="O70" s="44">
        <v>17576.189999999999</v>
      </c>
      <c r="P70" s="110">
        <v>0</v>
      </c>
      <c r="Q70" s="110">
        <v>0</v>
      </c>
      <c r="R70" s="110">
        <v>0</v>
      </c>
      <c r="S70" s="36">
        <f t="shared" si="24"/>
        <v>0</v>
      </c>
      <c r="T70" s="110">
        <v>0</v>
      </c>
      <c r="U70" s="110">
        <v>0</v>
      </c>
      <c r="V70" s="23">
        <f t="shared" si="19"/>
        <v>20739.904199999997</v>
      </c>
      <c r="W70" s="117">
        <v>0</v>
      </c>
      <c r="X70" s="117">
        <v>0</v>
      </c>
      <c r="Y70" s="117">
        <v>0</v>
      </c>
      <c r="Z70" s="117">
        <v>0</v>
      </c>
      <c r="AA70" s="117">
        <v>0</v>
      </c>
      <c r="AB70" s="123">
        <v>0</v>
      </c>
      <c r="AC70" s="123">
        <v>0</v>
      </c>
      <c r="AD70" s="118">
        <f t="shared" ref="AD70" si="26">SUM(W70:AC70)</f>
        <v>0</v>
      </c>
      <c r="AE70" s="54" t="s">
        <v>222</v>
      </c>
      <c r="AF70" s="45">
        <v>8500</v>
      </c>
      <c r="AG70" s="156" t="s">
        <v>226</v>
      </c>
      <c r="AH70" s="45">
        <v>0</v>
      </c>
      <c r="AI70" s="128" t="s">
        <v>22</v>
      </c>
      <c r="AJ70" s="45">
        <v>0</v>
      </c>
      <c r="AK70" s="45">
        <v>0</v>
      </c>
      <c r="AL70" s="45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1620</v>
      </c>
      <c r="AS70" s="45">
        <v>0</v>
      </c>
      <c r="AT70" s="23">
        <f>AF70+AH70+AJ70+AK70+AL70+AM70+AN70+AO70+AP70+AQ70+AR70+AS70</f>
        <v>10120</v>
      </c>
      <c r="AU70" s="112">
        <f t="shared" si="22"/>
        <v>20739.904199999997</v>
      </c>
      <c r="AV70" s="113">
        <f t="shared" si="23"/>
        <v>10619.904199999997</v>
      </c>
    </row>
    <row r="71" spans="1:48" s="13" customFormat="1" ht="24" hidden="1" customHeight="1" x14ac:dyDescent="0.2">
      <c r="A71" s="273" t="s">
        <v>52</v>
      </c>
      <c r="B71" s="269" t="s">
        <v>64</v>
      </c>
      <c r="C71" s="121" t="s">
        <v>59</v>
      </c>
      <c r="D71" s="41" t="s">
        <v>227</v>
      </c>
      <c r="E71" s="278" t="s">
        <v>228</v>
      </c>
      <c r="F71" s="122">
        <v>41680</v>
      </c>
      <c r="G71" s="122">
        <v>41680</v>
      </c>
      <c r="H71" s="120">
        <f t="shared" si="15"/>
        <v>0</v>
      </c>
      <c r="I71" s="121">
        <v>0</v>
      </c>
      <c r="J71" s="121">
        <v>0</v>
      </c>
      <c r="K71" s="121">
        <v>0</v>
      </c>
      <c r="L71" s="121">
        <v>0</v>
      </c>
      <c r="M71" s="121">
        <v>0</v>
      </c>
      <c r="N71" s="121">
        <v>0</v>
      </c>
      <c r="O71" s="23">
        <v>13500</v>
      </c>
      <c r="P71" s="117">
        <v>0</v>
      </c>
      <c r="Q71" s="117">
        <v>0</v>
      </c>
      <c r="R71" s="117">
        <v>0</v>
      </c>
      <c r="S71" s="36">
        <f t="shared" si="24"/>
        <v>0</v>
      </c>
      <c r="T71" s="117">
        <v>0</v>
      </c>
      <c r="U71" s="117">
        <v>0</v>
      </c>
      <c r="V71" s="23">
        <f t="shared" ref="V71:V78" si="27">(O71*0.18)+O71+P71+Q71+(R71*0.18)+R71+S71+T71+U71</f>
        <v>15930</v>
      </c>
      <c r="W71" s="117">
        <v>0</v>
      </c>
      <c r="X71" s="117">
        <v>0</v>
      </c>
      <c r="Y71" s="117">
        <v>0</v>
      </c>
      <c r="Z71" s="117">
        <v>0</v>
      </c>
      <c r="AA71" s="117">
        <v>0</v>
      </c>
      <c r="AB71" s="123">
        <v>0</v>
      </c>
      <c r="AC71" s="123">
        <v>0</v>
      </c>
      <c r="AD71" s="118">
        <f t="shared" ref="AD71:AD79" si="28">SUM(W71:AC71)</f>
        <v>0</v>
      </c>
      <c r="AE71" s="54" t="s">
        <v>243</v>
      </c>
      <c r="AF71" s="123">
        <v>6000</v>
      </c>
      <c r="AG71" s="54" t="s">
        <v>284</v>
      </c>
      <c r="AH71" s="123">
        <v>0</v>
      </c>
      <c r="AI71" s="128" t="s">
        <v>22</v>
      </c>
      <c r="AJ71" s="123">
        <v>0</v>
      </c>
      <c r="AK71" s="123">
        <v>0</v>
      </c>
      <c r="AL71" s="123">
        <v>0</v>
      </c>
      <c r="AM71" s="123">
        <v>0</v>
      </c>
      <c r="AN71" s="123">
        <v>0</v>
      </c>
      <c r="AO71" s="123">
        <v>1080</v>
      </c>
      <c r="AP71" s="180">
        <v>0</v>
      </c>
      <c r="AQ71" s="123">
        <v>0</v>
      </c>
      <c r="AR71" s="123">
        <v>1620</v>
      </c>
      <c r="AS71" s="123">
        <v>0</v>
      </c>
      <c r="AT71" s="23">
        <f>AF71+AH71+AJ71+AK71+AL71+AM71+AN71+AO71+AP71+AQ71+AR71+AS71</f>
        <v>8700</v>
      </c>
      <c r="AU71" s="118">
        <f t="shared" si="22"/>
        <v>15930</v>
      </c>
      <c r="AV71" s="119">
        <f t="shared" si="23"/>
        <v>7230</v>
      </c>
    </row>
    <row r="72" spans="1:48" ht="12.75" hidden="1" customHeight="1" x14ac:dyDescent="0.2">
      <c r="A72" s="273" t="s">
        <v>52</v>
      </c>
      <c r="B72" s="269" t="s">
        <v>64</v>
      </c>
      <c r="C72" s="3" t="s">
        <v>59</v>
      </c>
      <c r="D72" s="41" t="s">
        <v>229</v>
      </c>
      <c r="E72" s="278" t="s">
        <v>230</v>
      </c>
      <c r="F72" s="8">
        <v>41681</v>
      </c>
      <c r="G72" s="122">
        <v>41681</v>
      </c>
      <c r="H72" s="120">
        <f t="shared" si="15"/>
        <v>0</v>
      </c>
      <c r="I72" s="121">
        <v>0</v>
      </c>
      <c r="J72" s="121">
        <v>0</v>
      </c>
      <c r="K72" s="121">
        <v>0</v>
      </c>
      <c r="L72" s="121">
        <v>0</v>
      </c>
      <c r="M72" s="121">
        <v>0</v>
      </c>
      <c r="N72" s="121">
        <v>0</v>
      </c>
      <c r="O72" s="44">
        <v>13500</v>
      </c>
      <c r="P72" s="117">
        <v>0</v>
      </c>
      <c r="Q72" s="117">
        <v>0</v>
      </c>
      <c r="R72" s="117">
        <v>0</v>
      </c>
      <c r="S72" s="36">
        <f t="shared" si="24"/>
        <v>0</v>
      </c>
      <c r="T72" s="117">
        <v>0</v>
      </c>
      <c r="U72" s="117">
        <v>0</v>
      </c>
      <c r="V72" s="23">
        <f t="shared" si="27"/>
        <v>15930</v>
      </c>
      <c r="W72" s="117">
        <v>0</v>
      </c>
      <c r="X72" s="117">
        <v>0</v>
      </c>
      <c r="Y72" s="117">
        <v>0</v>
      </c>
      <c r="Z72" s="117">
        <v>0</v>
      </c>
      <c r="AA72" s="117">
        <v>0</v>
      </c>
      <c r="AB72" s="123">
        <v>0</v>
      </c>
      <c r="AC72" s="123">
        <v>0</v>
      </c>
      <c r="AD72" s="118">
        <f t="shared" si="28"/>
        <v>0</v>
      </c>
      <c r="AE72" s="54" t="s">
        <v>240</v>
      </c>
      <c r="AF72" s="45">
        <v>6000</v>
      </c>
      <c r="AG72" s="54" t="s">
        <v>284</v>
      </c>
      <c r="AH72" s="45">
        <v>0</v>
      </c>
      <c r="AI72" s="128" t="s">
        <v>22</v>
      </c>
      <c r="AJ72" s="45">
        <v>0</v>
      </c>
      <c r="AK72" s="45">
        <v>0</v>
      </c>
      <c r="AL72" s="45">
        <v>0</v>
      </c>
      <c r="AM72" s="45">
        <v>0</v>
      </c>
      <c r="AN72" s="45">
        <v>0</v>
      </c>
      <c r="AO72" s="45">
        <v>1080</v>
      </c>
      <c r="AP72" s="180">
        <v>0</v>
      </c>
      <c r="AQ72" s="45">
        <v>0</v>
      </c>
      <c r="AR72" s="45">
        <v>1620</v>
      </c>
      <c r="AS72" s="45">
        <v>0</v>
      </c>
      <c r="AT72" s="23">
        <f>AF72+AH72+AJ72+AK72+AL72+AM72+AN72+AO72+AP72+AQ72+AR72+AS72</f>
        <v>8700</v>
      </c>
      <c r="AU72" s="118">
        <f t="shared" si="22"/>
        <v>15930</v>
      </c>
      <c r="AV72" s="119">
        <f t="shared" si="23"/>
        <v>7230</v>
      </c>
    </row>
    <row r="73" spans="1:48" ht="12.75" hidden="1" customHeight="1" x14ac:dyDescent="0.2">
      <c r="A73" s="273" t="s">
        <v>52</v>
      </c>
      <c r="B73" s="269" t="s">
        <v>64</v>
      </c>
      <c r="C73" s="3" t="s">
        <v>59</v>
      </c>
      <c r="D73" s="41" t="s">
        <v>231</v>
      </c>
      <c r="E73" s="278" t="s">
        <v>232</v>
      </c>
      <c r="F73" s="8">
        <v>41682</v>
      </c>
      <c r="G73" s="122">
        <v>41682</v>
      </c>
      <c r="H73" s="120">
        <f t="shared" si="15"/>
        <v>0</v>
      </c>
      <c r="I73" s="121">
        <v>0</v>
      </c>
      <c r="J73" s="121">
        <v>0</v>
      </c>
      <c r="K73" s="121">
        <v>0</v>
      </c>
      <c r="L73" s="121">
        <v>0</v>
      </c>
      <c r="M73" s="121">
        <v>0</v>
      </c>
      <c r="N73" s="121">
        <v>0</v>
      </c>
      <c r="O73" s="44">
        <v>13500</v>
      </c>
      <c r="P73" s="117">
        <v>0</v>
      </c>
      <c r="Q73" s="117">
        <v>0</v>
      </c>
      <c r="R73" s="117">
        <v>0</v>
      </c>
      <c r="S73" s="36">
        <f t="shared" si="24"/>
        <v>0</v>
      </c>
      <c r="T73" s="117">
        <v>0</v>
      </c>
      <c r="U73" s="117">
        <v>0</v>
      </c>
      <c r="V73" s="23">
        <f t="shared" si="27"/>
        <v>15930</v>
      </c>
      <c r="W73" s="117">
        <v>0</v>
      </c>
      <c r="X73" s="117">
        <v>0</v>
      </c>
      <c r="Y73" s="117">
        <v>0</v>
      </c>
      <c r="Z73" s="117">
        <v>0</v>
      </c>
      <c r="AA73" s="117">
        <v>0</v>
      </c>
      <c r="AB73" s="123">
        <v>0</v>
      </c>
      <c r="AC73" s="123">
        <v>0</v>
      </c>
      <c r="AD73" s="118">
        <f t="shared" si="28"/>
        <v>0</v>
      </c>
      <c r="AE73" s="54" t="s">
        <v>241</v>
      </c>
      <c r="AF73" s="45">
        <v>6000</v>
      </c>
      <c r="AG73" s="54" t="s">
        <v>284</v>
      </c>
      <c r="AH73" s="45">
        <v>0</v>
      </c>
      <c r="AI73" s="128" t="s">
        <v>22</v>
      </c>
      <c r="AJ73" s="45">
        <v>0</v>
      </c>
      <c r="AK73" s="45">
        <v>0</v>
      </c>
      <c r="AL73" s="45">
        <v>0</v>
      </c>
      <c r="AM73" s="45">
        <v>0</v>
      </c>
      <c r="AN73" s="45">
        <v>0</v>
      </c>
      <c r="AO73" s="45">
        <v>1080</v>
      </c>
      <c r="AP73" s="180">
        <v>0</v>
      </c>
      <c r="AQ73" s="45">
        <v>0</v>
      </c>
      <c r="AR73" s="45">
        <v>1620</v>
      </c>
      <c r="AS73" s="45">
        <v>0</v>
      </c>
      <c r="AT73" s="23">
        <f>AF73+AH73+AJ73+AK73+AL73+AM73+AN73+AO73+AP73+AQ73+AR73+AS73</f>
        <v>8700</v>
      </c>
      <c r="AU73" s="118">
        <f t="shared" si="22"/>
        <v>15930</v>
      </c>
      <c r="AV73" s="119">
        <f t="shared" si="23"/>
        <v>7230</v>
      </c>
    </row>
    <row r="74" spans="1:48" ht="12.75" hidden="1" customHeight="1" x14ac:dyDescent="0.2">
      <c r="A74" s="273" t="s">
        <v>52</v>
      </c>
      <c r="B74" s="269" t="s">
        <v>64</v>
      </c>
      <c r="C74" s="3" t="s">
        <v>59</v>
      </c>
      <c r="D74" s="336" t="s">
        <v>233</v>
      </c>
      <c r="E74" s="41" t="s">
        <v>234</v>
      </c>
      <c r="F74" s="322">
        <v>41683</v>
      </c>
      <c r="G74" s="322">
        <v>41683</v>
      </c>
      <c r="H74" s="304">
        <f t="shared" si="15"/>
        <v>0</v>
      </c>
      <c r="I74" s="306">
        <v>0</v>
      </c>
      <c r="J74" s="306">
        <v>0</v>
      </c>
      <c r="K74" s="306">
        <v>0</v>
      </c>
      <c r="L74" s="306">
        <v>0</v>
      </c>
      <c r="M74" s="306">
        <v>0</v>
      </c>
      <c r="N74" s="306">
        <v>0</v>
      </c>
      <c r="O74" s="310">
        <v>13500</v>
      </c>
      <c r="P74" s="317">
        <v>0</v>
      </c>
      <c r="Q74" s="317">
        <v>0</v>
      </c>
      <c r="R74" s="317">
        <v>0</v>
      </c>
      <c r="S74" s="317">
        <v>0</v>
      </c>
      <c r="T74" s="317">
        <v>0</v>
      </c>
      <c r="U74" s="317">
        <v>0</v>
      </c>
      <c r="V74" s="310">
        <f t="shared" si="27"/>
        <v>15930</v>
      </c>
      <c r="W74" s="317">
        <v>0</v>
      </c>
      <c r="X74" s="317">
        <v>0</v>
      </c>
      <c r="Y74" s="317">
        <v>0</v>
      </c>
      <c r="Z74" s="317">
        <v>0</v>
      </c>
      <c r="AA74" s="317">
        <v>0</v>
      </c>
      <c r="AB74" s="317">
        <v>0</v>
      </c>
      <c r="AC74" s="317">
        <v>0</v>
      </c>
      <c r="AD74" s="313">
        <f t="shared" si="28"/>
        <v>0</v>
      </c>
      <c r="AE74" s="326" t="s">
        <v>242</v>
      </c>
      <c r="AF74" s="308">
        <v>6000</v>
      </c>
      <c r="AG74" s="330" t="s">
        <v>284</v>
      </c>
      <c r="AH74" s="330">
        <v>0</v>
      </c>
      <c r="AI74" s="308" t="s">
        <v>22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1080</v>
      </c>
      <c r="AP74" s="308">
        <v>0</v>
      </c>
      <c r="AQ74" s="308">
        <v>0</v>
      </c>
      <c r="AR74" s="308">
        <v>1620</v>
      </c>
      <c r="AS74" s="308">
        <v>0</v>
      </c>
      <c r="AT74" s="310">
        <f>AF74+AH74+AJ74+AK74+AL74+AM74+AN74+AO74+AP74+AQ74+AR74+AS74</f>
        <v>8700</v>
      </c>
      <c r="AU74" s="313">
        <f t="shared" si="22"/>
        <v>15930</v>
      </c>
      <c r="AV74" s="314">
        <f t="shared" si="23"/>
        <v>7230</v>
      </c>
    </row>
    <row r="75" spans="1:48" ht="12.75" hidden="1" customHeight="1" x14ac:dyDescent="0.2">
      <c r="A75" s="273" t="s">
        <v>52</v>
      </c>
      <c r="B75" s="269" t="s">
        <v>64</v>
      </c>
      <c r="C75" s="3" t="s">
        <v>59</v>
      </c>
      <c r="D75" s="325"/>
      <c r="E75" s="41" t="s">
        <v>235</v>
      </c>
      <c r="F75" s="325"/>
      <c r="G75" s="325"/>
      <c r="H75" s="337"/>
      <c r="I75" s="338"/>
      <c r="J75" s="338"/>
      <c r="K75" s="338"/>
      <c r="L75" s="338"/>
      <c r="M75" s="338"/>
      <c r="N75" s="338"/>
      <c r="O75" s="339"/>
      <c r="P75" s="325"/>
      <c r="Q75" s="325"/>
      <c r="R75" s="325"/>
      <c r="S75" s="340"/>
      <c r="T75" s="325"/>
      <c r="U75" s="325"/>
      <c r="V75" s="325"/>
      <c r="W75" s="325"/>
      <c r="X75" s="325"/>
      <c r="Y75" s="325"/>
      <c r="Z75" s="325"/>
      <c r="AA75" s="325"/>
      <c r="AB75" s="325"/>
      <c r="AC75" s="325"/>
      <c r="AD75" s="325"/>
      <c r="AE75" s="327"/>
      <c r="AF75" s="329"/>
      <c r="AG75" s="331"/>
      <c r="AH75" s="331"/>
      <c r="AI75" s="329"/>
      <c r="AJ75" s="329"/>
      <c r="AK75" s="329"/>
      <c r="AL75" s="329"/>
      <c r="AM75" s="329"/>
      <c r="AN75" s="329"/>
      <c r="AO75" s="329"/>
      <c r="AP75" s="329"/>
      <c r="AQ75" s="329"/>
      <c r="AR75" s="329"/>
      <c r="AS75" s="329"/>
      <c r="AT75" s="325"/>
      <c r="AU75" s="325"/>
      <c r="AV75" s="325"/>
    </row>
    <row r="76" spans="1:48" ht="12.75" hidden="1" customHeight="1" x14ac:dyDescent="0.2">
      <c r="A76" s="273" t="s">
        <v>52</v>
      </c>
      <c r="B76" s="269" t="s">
        <v>64</v>
      </c>
      <c r="C76" s="3" t="s">
        <v>59</v>
      </c>
      <c r="D76" s="312"/>
      <c r="E76" s="41" t="s">
        <v>236</v>
      </c>
      <c r="F76" s="312"/>
      <c r="G76" s="312"/>
      <c r="H76" s="305"/>
      <c r="I76" s="307"/>
      <c r="J76" s="307"/>
      <c r="K76" s="307"/>
      <c r="L76" s="307"/>
      <c r="M76" s="307"/>
      <c r="N76" s="307"/>
      <c r="O76" s="311"/>
      <c r="P76" s="312"/>
      <c r="Q76" s="312"/>
      <c r="R76" s="312"/>
      <c r="S76" s="309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28"/>
      <c r="AF76" s="315"/>
      <c r="AG76" s="332"/>
      <c r="AH76" s="332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2"/>
      <c r="AU76" s="312"/>
      <c r="AV76" s="312"/>
    </row>
    <row r="77" spans="1:48" ht="12.75" hidden="1" customHeight="1" x14ac:dyDescent="0.2">
      <c r="A77" s="273" t="s">
        <v>52</v>
      </c>
      <c r="B77" s="269" t="s">
        <v>64</v>
      </c>
      <c r="C77" s="3" t="s">
        <v>59</v>
      </c>
      <c r="D77" s="41" t="s">
        <v>195</v>
      </c>
      <c r="E77" s="41" t="s">
        <v>237</v>
      </c>
      <c r="F77" s="8">
        <v>41683</v>
      </c>
      <c r="G77" s="122">
        <v>41683</v>
      </c>
      <c r="H77" s="120">
        <f t="shared" ref="H77:H105" si="29">DAY(G:G-F77+1-1)</f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121">
        <v>0</v>
      </c>
      <c r="O77" s="44">
        <v>13500</v>
      </c>
      <c r="P77" s="117">
        <v>0</v>
      </c>
      <c r="Q77" s="117">
        <v>0</v>
      </c>
      <c r="R77" s="117">
        <v>0</v>
      </c>
      <c r="S77" s="36">
        <f xml:space="preserve"> H77*708</f>
        <v>0</v>
      </c>
      <c r="T77" s="117">
        <v>0</v>
      </c>
      <c r="U77" s="117">
        <v>0</v>
      </c>
      <c r="V77" s="23">
        <f t="shared" si="27"/>
        <v>15930</v>
      </c>
      <c r="W77" s="117">
        <v>0</v>
      </c>
      <c r="X77" s="117">
        <v>0</v>
      </c>
      <c r="Y77" s="117">
        <v>0</v>
      </c>
      <c r="Z77" s="117">
        <v>0</v>
      </c>
      <c r="AA77" s="117">
        <v>0</v>
      </c>
      <c r="AB77" s="123">
        <v>0</v>
      </c>
      <c r="AC77" s="123">
        <v>0</v>
      </c>
      <c r="AD77" s="118">
        <f t="shared" si="28"/>
        <v>0</v>
      </c>
      <c r="AE77" s="54" t="s">
        <v>242</v>
      </c>
      <c r="AF77" s="45">
        <v>6000</v>
      </c>
      <c r="AG77" s="54" t="s">
        <v>284</v>
      </c>
      <c r="AH77" s="45">
        <v>0</v>
      </c>
      <c r="AI77" s="128" t="s">
        <v>22</v>
      </c>
      <c r="AJ77" s="45">
        <v>0</v>
      </c>
      <c r="AK77" s="45">
        <v>0</v>
      </c>
      <c r="AL77" s="45">
        <v>0</v>
      </c>
      <c r="AM77" s="45">
        <v>0</v>
      </c>
      <c r="AN77" s="45">
        <v>0</v>
      </c>
      <c r="AO77" s="45">
        <v>1080</v>
      </c>
      <c r="AP77" s="180">
        <v>0</v>
      </c>
      <c r="AQ77" s="45">
        <v>0</v>
      </c>
      <c r="AR77" s="45">
        <v>1620</v>
      </c>
      <c r="AS77" s="45">
        <v>0</v>
      </c>
      <c r="AT77" s="23">
        <f t="shared" ref="AT77:AT87" si="30">AF77+AH77+AJ77+AK77+AL77+AM77+AN77+AO77+AP77+AQ77+AR77+AS77</f>
        <v>8700</v>
      </c>
      <c r="AU77" s="118">
        <f t="shared" si="22"/>
        <v>15930</v>
      </c>
      <c r="AV77" s="119">
        <f t="shared" si="23"/>
        <v>7230</v>
      </c>
    </row>
    <row r="78" spans="1:48" ht="12.75" hidden="1" customHeight="1" x14ac:dyDescent="0.2">
      <c r="A78" s="233" t="s">
        <v>74</v>
      </c>
      <c r="B78" s="137" t="s">
        <v>48</v>
      </c>
      <c r="C78" s="3" t="s">
        <v>60</v>
      </c>
      <c r="D78" s="41" t="s">
        <v>238</v>
      </c>
      <c r="E78" s="148" t="s">
        <v>239</v>
      </c>
      <c r="F78" s="8">
        <v>41683</v>
      </c>
      <c r="G78" s="122">
        <v>41683</v>
      </c>
      <c r="H78" s="120">
        <f t="shared" si="29"/>
        <v>0</v>
      </c>
      <c r="I78" s="121">
        <v>0</v>
      </c>
      <c r="J78" s="121">
        <v>0</v>
      </c>
      <c r="K78" s="121">
        <v>0</v>
      </c>
      <c r="L78" s="121">
        <v>0</v>
      </c>
      <c r="M78" s="121">
        <v>0</v>
      </c>
      <c r="N78" s="121">
        <v>0</v>
      </c>
      <c r="O78" s="44">
        <v>14771.19</v>
      </c>
      <c r="P78" s="117">
        <v>0</v>
      </c>
      <c r="Q78" s="117">
        <v>0</v>
      </c>
      <c r="R78" s="117">
        <v>0</v>
      </c>
      <c r="S78" s="36">
        <f xml:space="preserve"> H78*708</f>
        <v>0</v>
      </c>
      <c r="T78" s="117">
        <v>0</v>
      </c>
      <c r="U78" s="117">
        <v>0</v>
      </c>
      <c r="V78" s="23">
        <f t="shared" si="27"/>
        <v>17430.004199999999</v>
      </c>
      <c r="W78" s="117">
        <v>0</v>
      </c>
      <c r="X78" s="117">
        <v>0</v>
      </c>
      <c r="Y78" s="117">
        <v>0</v>
      </c>
      <c r="Z78" s="117">
        <v>0</v>
      </c>
      <c r="AA78" s="117">
        <v>0</v>
      </c>
      <c r="AB78" s="123">
        <v>0</v>
      </c>
      <c r="AC78" s="138">
        <v>500</v>
      </c>
      <c r="AD78" s="139">
        <f t="shared" si="28"/>
        <v>500</v>
      </c>
      <c r="AE78" s="54" t="s">
        <v>244</v>
      </c>
      <c r="AF78" s="45">
        <v>5000</v>
      </c>
      <c r="AG78" s="54" t="s">
        <v>245</v>
      </c>
      <c r="AH78" s="45">
        <v>500</v>
      </c>
      <c r="AI78" s="128" t="s">
        <v>22</v>
      </c>
      <c r="AJ78" s="45">
        <v>0</v>
      </c>
      <c r="AK78" s="45">
        <v>0</v>
      </c>
      <c r="AL78" s="45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1620</v>
      </c>
      <c r="AS78" s="45">
        <v>0</v>
      </c>
      <c r="AT78" s="23">
        <f t="shared" si="30"/>
        <v>7120</v>
      </c>
      <c r="AU78" s="118">
        <f t="shared" si="22"/>
        <v>17930.004199999999</v>
      </c>
      <c r="AV78" s="119">
        <f t="shared" si="23"/>
        <v>10810.004199999999</v>
      </c>
    </row>
    <row r="79" spans="1:48" ht="12.75" hidden="1" customHeight="1" x14ac:dyDescent="0.2">
      <c r="A79" s="233" t="s">
        <v>54</v>
      </c>
      <c r="B79" s="121" t="s">
        <v>64</v>
      </c>
      <c r="C79" s="3" t="s">
        <v>59</v>
      </c>
      <c r="D79" s="39" t="s">
        <v>86</v>
      </c>
      <c r="E79" s="149" t="s">
        <v>246</v>
      </c>
      <c r="F79" s="8">
        <v>41680</v>
      </c>
      <c r="G79" s="122">
        <v>41681</v>
      </c>
      <c r="H79" s="120">
        <f t="shared" si="29"/>
        <v>1</v>
      </c>
      <c r="I79" s="121">
        <v>0</v>
      </c>
      <c r="J79" s="121">
        <v>0</v>
      </c>
      <c r="K79" s="121">
        <v>0</v>
      </c>
      <c r="L79" s="121">
        <v>0</v>
      </c>
      <c r="M79" s="121">
        <v>0</v>
      </c>
      <c r="N79" s="121">
        <v>0</v>
      </c>
      <c r="O79" s="44">
        <v>13500</v>
      </c>
      <c r="P79" s="125">
        <v>0</v>
      </c>
      <c r="Q79" s="125">
        <v>0</v>
      </c>
      <c r="R79" s="125">
        <v>0</v>
      </c>
      <c r="S79" s="36">
        <v>0</v>
      </c>
      <c r="T79" s="125">
        <v>0</v>
      </c>
      <c r="U79" s="125">
        <v>0</v>
      </c>
      <c r="V79" s="23">
        <f t="shared" ref="V79" si="31">(O79*0.18)+O79+P79+Q79+(R79*0.18)+R79+S79+T79+U79</f>
        <v>15930</v>
      </c>
      <c r="W79" s="125">
        <v>0</v>
      </c>
      <c r="X79" s="125">
        <v>0</v>
      </c>
      <c r="Y79" s="125">
        <v>0</v>
      </c>
      <c r="Z79" s="125">
        <v>0</v>
      </c>
      <c r="AA79" s="125">
        <v>0</v>
      </c>
      <c r="AB79" s="128">
        <v>0</v>
      </c>
      <c r="AC79" s="45">
        <v>0</v>
      </c>
      <c r="AD79" s="44">
        <f t="shared" si="28"/>
        <v>0</v>
      </c>
      <c r="AE79" s="124" t="s">
        <v>63</v>
      </c>
      <c r="AF79" s="45">
        <v>0</v>
      </c>
      <c r="AG79" s="54" t="s">
        <v>285</v>
      </c>
      <c r="AH79" s="45">
        <v>0</v>
      </c>
      <c r="AI79" s="128" t="s">
        <v>22</v>
      </c>
      <c r="AJ79" s="45">
        <v>0</v>
      </c>
      <c r="AK79" s="45">
        <v>0</v>
      </c>
      <c r="AL79" s="45">
        <v>0</v>
      </c>
      <c r="AM79" s="45">
        <v>0</v>
      </c>
      <c r="AN79" s="45">
        <v>0</v>
      </c>
      <c r="AO79" s="45">
        <v>2160</v>
      </c>
      <c r="AP79" s="45">
        <v>0</v>
      </c>
      <c r="AQ79" s="45">
        <v>0</v>
      </c>
      <c r="AR79" s="45">
        <v>1620</v>
      </c>
      <c r="AS79" s="45">
        <v>0</v>
      </c>
      <c r="AT79" s="23">
        <f t="shared" si="30"/>
        <v>3780</v>
      </c>
      <c r="AU79" s="126">
        <f t="shared" si="22"/>
        <v>15930</v>
      </c>
      <c r="AV79" s="127">
        <f t="shared" si="23"/>
        <v>12150</v>
      </c>
    </row>
    <row r="80" spans="1:48" ht="12.75" hidden="1" customHeight="1" x14ac:dyDescent="0.2">
      <c r="A80" s="233" t="s">
        <v>54</v>
      </c>
      <c r="B80" s="134" t="s">
        <v>64</v>
      </c>
      <c r="C80" s="3" t="s">
        <v>59</v>
      </c>
      <c r="D80" s="49" t="s">
        <v>86</v>
      </c>
      <c r="E80" s="153" t="s">
        <v>247</v>
      </c>
      <c r="F80" s="53">
        <v>41690</v>
      </c>
      <c r="G80" s="37">
        <v>41691</v>
      </c>
      <c r="H80" s="133">
        <f t="shared" si="29"/>
        <v>1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0</v>
      </c>
      <c r="O80" s="44">
        <v>13500</v>
      </c>
      <c r="P80" s="130">
        <v>0</v>
      </c>
      <c r="Q80" s="130">
        <v>0</v>
      </c>
      <c r="R80" s="130">
        <v>0</v>
      </c>
      <c r="S80" s="36">
        <v>0</v>
      </c>
      <c r="T80" s="130">
        <v>0</v>
      </c>
      <c r="U80" s="130">
        <v>0</v>
      </c>
      <c r="V80" s="23">
        <f t="shared" ref="V80" si="32">(O80*0.18)+O80+P80+Q80+(R80*0.18)+R80+S80+T80+U80</f>
        <v>15930</v>
      </c>
      <c r="W80" s="130">
        <v>0</v>
      </c>
      <c r="X80" s="130">
        <v>0</v>
      </c>
      <c r="Y80" s="130">
        <v>0</v>
      </c>
      <c r="Z80" s="130">
        <v>0</v>
      </c>
      <c r="AA80" s="130">
        <v>0</v>
      </c>
      <c r="AB80" s="135">
        <v>0</v>
      </c>
      <c r="AC80" s="45">
        <v>0</v>
      </c>
      <c r="AD80" s="44">
        <f t="shared" ref="AD80" si="33">SUM(W80:AC80)</f>
        <v>0</v>
      </c>
      <c r="AE80" s="135" t="s">
        <v>63</v>
      </c>
      <c r="AF80" s="45">
        <v>0</v>
      </c>
      <c r="AG80" s="54" t="s">
        <v>286</v>
      </c>
      <c r="AH80" s="45">
        <v>0</v>
      </c>
      <c r="AI80" s="135" t="s">
        <v>22</v>
      </c>
      <c r="AJ80" s="45">
        <v>0</v>
      </c>
      <c r="AK80" s="45">
        <v>0</v>
      </c>
      <c r="AL80" s="45">
        <v>0</v>
      </c>
      <c r="AM80" s="45">
        <v>0</v>
      </c>
      <c r="AN80" s="45">
        <v>0</v>
      </c>
      <c r="AO80" s="45">
        <v>2160</v>
      </c>
      <c r="AP80" s="45">
        <v>0</v>
      </c>
      <c r="AQ80" s="45">
        <v>0</v>
      </c>
      <c r="AR80" s="45">
        <v>1620</v>
      </c>
      <c r="AS80" s="45">
        <v>0</v>
      </c>
      <c r="AT80" s="23">
        <f t="shared" si="30"/>
        <v>3780</v>
      </c>
      <c r="AU80" s="131">
        <f t="shared" ref="AU80" si="34">V80+AD80</f>
        <v>15930</v>
      </c>
      <c r="AV80" s="132">
        <f t="shared" ref="AV80" si="35">(AU80-AT80)</f>
        <v>12150</v>
      </c>
    </row>
    <row r="81" spans="1:48" ht="12.75" hidden="1" customHeight="1" x14ac:dyDescent="0.2">
      <c r="A81" s="273" t="s">
        <v>52</v>
      </c>
      <c r="B81" s="269" t="s">
        <v>64</v>
      </c>
      <c r="C81" s="3" t="s">
        <v>59</v>
      </c>
      <c r="D81" s="49" t="s">
        <v>71</v>
      </c>
      <c r="E81" s="277" t="s">
        <v>248</v>
      </c>
      <c r="F81" s="35">
        <v>41687</v>
      </c>
      <c r="G81" s="8">
        <v>41687</v>
      </c>
      <c r="H81" s="133">
        <f t="shared" si="29"/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34">
        <v>0</v>
      </c>
      <c r="O81" s="44">
        <v>13500</v>
      </c>
      <c r="P81" s="130">
        <v>0</v>
      </c>
      <c r="Q81" s="130">
        <v>0</v>
      </c>
      <c r="R81" s="130">
        <v>0</v>
      </c>
      <c r="S81" s="36">
        <f t="shared" ref="S81:S104" si="36" xml:space="preserve"> H81*708</f>
        <v>0</v>
      </c>
      <c r="T81" s="130">
        <v>0</v>
      </c>
      <c r="U81" s="130">
        <v>0</v>
      </c>
      <c r="V81" s="23">
        <f t="shared" ref="V81:V98" si="37">(O81*0.18)+O81+P81+Q81+(R81*0.18)+R81+S81+T81+U81</f>
        <v>15930</v>
      </c>
      <c r="W81" s="130">
        <v>0</v>
      </c>
      <c r="X81" s="130">
        <v>0</v>
      </c>
      <c r="Y81" s="130">
        <v>0</v>
      </c>
      <c r="Z81" s="130">
        <v>0</v>
      </c>
      <c r="AA81" s="130">
        <v>0</v>
      </c>
      <c r="AB81" s="135">
        <v>0</v>
      </c>
      <c r="AC81" s="45">
        <v>0</v>
      </c>
      <c r="AD81" s="44">
        <f t="shared" ref="AD81:AD98" si="38">SUM(W81:AC81)</f>
        <v>0</v>
      </c>
      <c r="AE81" s="54" t="s">
        <v>280</v>
      </c>
      <c r="AF81" s="45">
        <v>6000</v>
      </c>
      <c r="AG81" s="54" t="s">
        <v>288</v>
      </c>
      <c r="AH81" s="45">
        <v>0</v>
      </c>
      <c r="AI81" s="136" t="s">
        <v>22</v>
      </c>
      <c r="AJ81" s="45">
        <v>0</v>
      </c>
      <c r="AK81" s="45">
        <v>0</v>
      </c>
      <c r="AL81" s="45">
        <v>0</v>
      </c>
      <c r="AM81" s="45">
        <v>0</v>
      </c>
      <c r="AN81" s="45">
        <v>0</v>
      </c>
      <c r="AO81" s="45">
        <v>1080</v>
      </c>
      <c r="AP81" s="180">
        <v>0</v>
      </c>
      <c r="AQ81" s="45">
        <v>0</v>
      </c>
      <c r="AR81" s="45">
        <v>1620</v>
      </c>
      <c r="AS81" s="45">
        <v>0</v>
      </c>
      <c r="AT81" s="23">
        <f t="shared" si="30"/>
        <v>8700</v>
      </c>
      <c r="AU81" s="131">
        <f t="shared" ref="AU81:AU87" si="39">V81+AD81</f>
        <v>15930</v>
      </c>
      <c r="AV81" s="132">
        <f t="shared" ref="AV81:AV87" si="40">(AU81-AT81)</f>
        <v>7230</v>
      </c>
    </row>
    <row r="82" spans="1:48" ht="12.75" hidden="1" customHeight="1" x14ac:dyDescent="0.2">
      <c r="A82" s="273" t="s">
        <v>52</v>
      </c>
      <c r="B82" s="269" t="s">
        <v>64</v>
      </c>
      <c r="C82" s="3" t="s">
        <v>59</v>
      </c>
      <c r="D82" s="49" t="s">
        <v>249</v>
      </c>
      <c r="E82" s="277" t="s">
        <v>250</v>
      </c>
      <c r="F82" s="35">
        <v>41687</v>
      </c>
      <c r="G82" s="8">
        <v>41687</v>
      </c>
      <c r="H82" s="133">
        <f t="shared" si="29"/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34">
        <v>0</v>
      </c>
      <c r="O82" s="44">
        <v>13500</v>
      </c>
      <c r="P82" s="130">
        <v>0</v>
      </c>
      <c r="Q82" s="130">
        <v>0</v>
      </c>
      <c r="R82" s="130">
        <v>0</v>
      </c>
      <c r="S82" s="36">
        <f t="shared" si="36"/>
        <v>0</v>
      </c>
      <c r="T82" s="130">
        <v>0</v>
      </c>
      <c r="U82" s="130">
        <v>0</v>
      </c>
      <c r="V82" s="23">
        <f t="shared" si="37"/>
        <v>15930</v>
      </c>
      <c r="W82" s="130">
        <v>0</v>
      </c>
      <c r="X82" s="130">
        <v>0</v>
      </c>
      <c r="Y82" s="130">
        <v>0</v>
      </c>
      <c r="Z82" s="130">
        <v>0</v>
      </c>
      <c r="AA82" s="130">
        <v>0</v>
      </c>
      <c r="AB82" s="135">
        <v>0</v>
      </c>
      <c r="AC82" s="45">
        <v>0</v>
      </c>
      <c r="AD82" s="44">
        <f t="shared" si="38"/>
        <v>0</v>
      </c>
      <c r="AE82" s="54" t="s">
        <v>280</v>
      </c>
      <c r="AF82" s="45">
        <v>6000</v>
      </c>
      <c r="AG82" s="54" t="s">
        <v>288</v>
      </c>
      <c r="AH82" s="45">
        <v>0</v>
      </c>
      <c r="AI82" s="136" t="s">
        <v>22</v>
      </c>
      <c r="AJ82" s="45">
        <v>0</v>
      </c>
      <c r="AK82" s="45">
        <v>0</v>
      </c>
      <c r="AL82" s="45">
        <v>0</v>
      </c>
      <c r="AM82" s="45">
        <v>0</v>
      </c>
      <c r="AN82" s="45">
        <v>0</v>
      </c>
      <c r="AO82" s="45">
        <v>1080</v>
      </c>
      <c r="AP82" s="180">
        <v>0</v>
      </c>
      <c r="AQ82" s="45">
        <v>0</v>
      </c>
      <c r="AR82" s="45">
        <v>1620</v>
      </c>
      <c r="AS82" s="45">
        <v>0</v>
      </c>
      <c r="AT82" s="23">
        <f t="shared" si="30"/>
        <v>8700</v>
      </c>
      <c r="AU82" s="131">
        <f t="shared" si="39"/>
        <v>15930</v>
      </c>
      <c r="AV82" s="132">
        <f t="shared" si="40"/>
        <v>7230</v>
      </c>
    </row>
    <row r="83" spans="1:48" ht="12.75" hidden="1" customHeight="1" x14ac:dyDescent="0.2">
      <c r="A83" s="273" t="s">
        <v>52</v>
      </c>
      <c r="B83" s="269" t="s">
        <v>64</v>
      </c>
      <c r="C83" s="3" t="s">
        <v>59</v>
      </c>
      <c r="D83" s="49" t="s">
        <v>66</v>
      </c>
      <c r="E83" s="277" t="s">
        <v>251</v>
      </c>
      <c r="F83" s="35">
        <v>41687</v>
      </c>
      <c r="G83" s="8">
        <v>41687</v>
      </c>
      <c r="H83" s="133">
        <f t="shared" si="29"/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  <c r="N83" s="134">
        <v>0</v>
      </c>
      <c r="O83" s="44">
        <v>13500</v>
      </c>
      <c r="P83" s="130">
        <v>0</v>
      </c>
      <c r="Q83" s="130">
        <v>0</v>
      </c>
      <c r="R83" s="130">
        <v>0</v>
      </c>
      <c r="S83" s="36">
        <f t="shared" si="36"/>
        <v>0</v>
      </c>
      <c r="T83" s="130">
        <v>0</v>
      </c>
      <c r="U83" s="130">
        <v>0</v>
      </c>
      <c r="V83" s="23">
        <f t="shared" si="37"/>
        <v>15930</v>
      </c>
      <c r="W83" s="130">
        <v>0</v>
      </c>
      <c r="X83" s="130">
        <v>0</v>
      </c>
      <c r="Y83" s="130">
        <v>0</v>
      </c>
      <c r="Z83" s="130">
        <v>0</v>
      </c>
      <c r="AA83" s="130">
        <v>0</v>
      </c>
      <c r="AB83" s="135">
        <v>0</v>
      </c>
      <c r="AC83" s="45">
        <v>0</v>
      </c>
      <c r="AD83" s="44">
        <f t="shared" si="38"/>
        <v>0</v>
      </c>
      <c r="AE83" s="54" t="s">
        <v>280</v>
      </c>
      <c r="AF83" s="45">
        <v>6000</v>
      </c>
      <c r="AG83" s="54" t="s">
        <v>288</v>
      </c>
      <c r="AH83" s="45">
        <v>0</v>
      </c>
      <c r="AI83" s="136" t="s">
        <v>22</v>
      </c>
      <c r="AJ83" s="45">
        <v>0</v>
      </c>
      <c r="AK83" s="45">
        <v>0</v>
      </c>
      <c r="AL83" s="45">
        <v>0</v>
      </c>
      <c r="AM83" s="45">
        <v>0</v>
      </c>
      <c r="AN83" s="45">
        <v>0</v>
      </c>
      <c r="AO83" s="45">
        <v>1080</v>
      </c>
      <c r="AP83" s="180">
        <v>0</v>
      </c>
      <c r="AQ83" s="45">
        <v>0</v>
      </c>
      <c r="AR83" s="45">
        <v>1620</v>
      </c>
      <c r="AS83" s="45">
        <v>0</v>
      </c>
      <c r="AT83" s="23">
        <f t="shared" si="30"/>
        <v>8700</v>
      </c>
      <c r="AU83" s="131">
        <f t="shared" si="39"/>
        <v>15930</v>
      </c>
      <c r="AV83" s="132">
        <f t="shared" si="40"/>
        <v>7230</v>
      </c>
    </row>
    <row r="84" spans="1:48" ht="12.75" hidden="1" customHeight="1" x14ac:dyDescent="0.2">
      <c r="A84" s="273" t="s">
        <v>52</v>
      </c>
      <c r="B84" s="269" t="s">
        <v>64</v>
      </c>
      <c r="C84" s="3" t="s">
        <v>59</v>
      </c>
      <c r="D84" s="49" t="s">
        <v>252</v>
      </c>
      <c r="E84" s="277" t="s">
        <v>253</v>
      </c>
      <c r="F84" s="35">
        <v>41687</v>
      </c>
      <c r="G84" s="8">
        <v>41687</v>
      </c>
      <c r="H84" s="133">
        <f t="shared" si="29"/>
        <v>0</v>
      </c>
      <c r="I84" s="134">
        <v>0</v>
      </c>
      <c r="J84" s="134">
        <v>0</v>
      </c>
      <c r="K84" s="134">
        <v>0</v>
      </c>
      <c r="L84" s="134">
        <v>0</v>
      </c>
      <c r="M84" s="134">
        <v>0</v>
      </c>
      <c r="N84" s="134">
        <v>0</v>
      </c>
      <c r="O84" s="44">
        <v>13500</v>
      </c>
      <c r="P84" s="130">
        <v>0</v>
      </c>
      <c r="Q84" s="130">
        <v>0</v>
      </c>
      <c r="R84" s="130">
        <v>0</v>
      </c>
      <c r="S84" s="36">
        <f t="shared" si="36"/>
        <v>0</v>
      </c>
      <c r="T84" s="130">
        <v>0</v>
      </c>
      <c r="U84" s="130">
        <v>0</v>
      </c>
      <c r="V84" s="23">
        <f t="shared" si="37"/>
        <v>15930</v>
      </c>
      <c r="W84" s="130">
        <v>0</v>
      </c>
      <c r="X84" s="130">
        <v>0</v>
      </c>
      <c r="Y84" s="130">
        <v>0</v>
      </c>
      <c r="Z84" s="130">
        <v>0</v>
      </c>
      <c r="AA84" s="130">
        <v>0</v>
      </c>
      <c r="AB84" s="135">
        <v>0</v>
      </c>
      <c r="AC84" s="45">
        <v>0</v>
      </c>
      <c r="AD84" s="44">
        <f t="shared" si="38"/>
        <v>0</v>
      </c>
      <c r="AE84" s="54" t="s">
        <v>280</v>
      </c>
      <c r="AF84" s="45">
        <v>6000</v>
      </c>
      <c r="AG84" s="54" t="s">
        <v>288</v>
      </c>
      <c r="AH84" s="45">
        <v>0</v>
      </c>
      <c r="AI84" s="136" t="s">
        <v>22</v>
      </c>
      <c r="AJ84" s="45">
        <v>0</v>
      </c>
      <c r="AK84" s="45">
        <v>0</v>
      </c>
      <c r="AL84" s="45">
        <v>0</v>
      </c>
      <c r="AM84" s="45">
        <v>0</v>
      </c>
      <c r="AN84" s="45">
        <v>0</v>
      </c>
      <c r="AO84" s="45">
        <v>1080</v>
      </c>
      <c r="AP84" s="180">
        <v>0</v>
      </c>
      <c r="AQ84" s="45">
        <v>0</v>
      </c>
      <c r="AR84" s="45">
        <v>1620</v>
      </c>
      <c r="AS84" s="45">
        <v>0</v>
      </c>
      <c r="AT84" s="23">
        <f t="shared" si="30"/>
        <v>8700</v>
      </c>
      <c r="AU84" s="131">
        <f t="shared" si="39"/>
        <v>15930</v>
      </c>
      <c r="AV84" s="132">
        <f t="shared" si="40"/>
        <v>7230</v>
      </c>
    </row>
    <row r="85" spans="1:48" ht="12.75" hidden="1" customHeight="1" x14ac:dyDescent="0.2">
      <c r="A85" s="273" t="s">
        <v>52</v>
      </c>
      <c r="B85" s="269" t="s">
        <v>64</v>
      </c>
      <c r="C85" s="3" t="s">
        <v>59</v>
      </c>
      <c r="D85" s="49" t="s">
        <v>254</v>
      </c>
      <c r="E85" s="277" t="s">
        <v>255</v>
      </c>
      <c r="F85" s="35">
        <v>41688</v>
      </c>
      <c r="G85" s="8">
        <v>41688</v>
      </c>
      <c r="H85" s="133">
        <f t="shared" si="29"/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34">
        <v>0</v>
      </c>
      <c r="O85" s="44">
        <v>13500</v>
      </c>
      <c r="P85" s="130">
        <v>0</v>
      </c>
      <c r="Q85" s="130">
        <v>0</v>
      </c>
      <c r="R85" s="130">
        <v>0</v>
      </c>
      <c r="S85" s="36">
        <f t="shared" si="36"/>
        <v>0</v>
      </c>
      <c r="T85" s="130">
        <v>0</v>
      </c>
      <c r="U85" s="130">
        <v>0</v>
      </c>
      <c r="V85" s="23">
        <f t="shared" si="37"/>
        <v>15930</v>
      </c>
      <c r="W85" s="130">
        <v>0</v>
      </c>
      <c r="X85" s="130">
        <v>0</v>
      </c>
      <c r="Y85" s="130">
        <v>0</v>
      </c>
      <c r="Z85" s="130">
        <v>0</v>
      </c>
      <c r="AA85" s="130">
        <v>0</v>
      </c>
      <c r="AB85" s="135">
        <v>0</v>
      </c>
      <c r="AC85" s="45">
        <v>0</v>
      </c>
      <c r="AD85" s="44">
        <f t="shared" si="38"/>
        <v>0</v>
      </c>
      <c r="AE85" s="54" t="s">
        <v>281</v>
      </c>
      <c r="AF85" s="45">
        <v>6000</v>
      </c>
      <c r="AG85" s="54" t="s">
        <v>288</v>
      </c>
      <c r="AH85" s="45">
        <v>0</v>
      </c>
      <c r="AI85" s="136" t="s">
        <v>22</v>
      </c>
      <c r="AJ85" s="45">
        <v>0</v>
      </c>
      <c r="AK85" s="45">
        <v>0</v>
      </c>
      <c r="AL85" s="45">
        <v>0</v>
      </c>
      <c r="AM85" s="45">
        <v>0</v>
      </c>
      <c r="AN85" s="45">
        <v>0</v>
      </c>
      <c r="AO85" s="45">
        <v>1080</v>
      </c>
      <c r="AP85" s="180">
        <v>0</v>
      </c>
      <c r="AQ85" s="45">
        <v>0</v>
      </c>
      <c r="AR85" s="45">
        <v>1620</v>
      </c>
      <c r="AS85" s="45">
        <v>0</v>
      </c>
      <c r="AT85" s="23">
        <f t="shared" si="30"/>
        <v>8700</v>
      </c>
      <c r="AU85" s="131">
        <f t="shared" si="39"/>
        <v>15930</v>
      </c>
      <c r="AV85" s="132">
        <f t="shared" si="40"/>
        <v>7230</v>
      </c>
    </row>
    <row r="86" spans="1:48" ht="12.75" hidden="1" customHeight="1" x14ac:dyDescent="0.2">
      <c r="A86" s="273" t="s">
        <v>52</v>
      </c>
      <c r="B86" s="269" t="s">
        <v>64</v>
      </c>
      <c r="C86" s="3" t="s">
        <v>59</v>
      </c>
      <c r="D86" s="49" t="s">
        <v>256</v>
      </c>
      <c r="E86" s="277" t="s">
        <v>257</v>
      </c>
      <c r="F86" s="35">
        <v>41688</v>
      </c>
      <c r="G86" s="8">
        <v>41688</v>
      </c>
      <c r="H86" s="133">
        <f t="shared" si="29"/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34">
        <v>0</v>
      </c>
      <c r="O86" s="44">
        <v>13500</v>
      </c>
      <c r="P86" s="130">
        <v>0</v>
      </c>
      <c r="Q86" s="130">
        <v>0</v>
      </c>
      <c r="R86" s="130">
        <v>0</v>
      </c>
      <c r="S86" s="36">
        <f t="shared" si="36"/>
        <v>0</v>
      </c>
      <c r="T86" s="130">
        <v>0</v>
      </c>
      <c r="U86" s="130">
        <v>0</v>
      </c>
      <c r="V86" s="23">
        <f t="shared" si="37"/>
        <v>15930</v>
      </c>
      <c r="W86" s="130">
        <v>0</v>
      </c>
      <c r="X86" s="130">
        <v>0</v>
      </c>
      <c r="Y86" s="130">
        <v>0</v>
      </c>
      <c r="Z86" s="130">
        <v>0</v>
      </c>
      <c r="AA86" s="130">
        <v>0</v>
      </c>
      <c r="AB86" s="135">
        <v>0</v>
      </c>
      <c r="AC86" s="45">
        <v>0</v>
      </c>
      <c r="AD86" s="44">
        <f t="shared" si="38"/>
        <v>0</v>
      </c>
      <c r="AE86" s="54" t="s">
        <v>281</v>
      </c>
      <c r="AF86" s="45">
        <v>6000</v>
      </c>
      <c r="AG86" s="54" t="s">
        <v>288</v>
      </c>
      <c r="AH86" s="45">
        <v>0</v>
      </c>
      <c r="AI86" s="136" t="s">
        <v>22</v>
      </c>
      <c r="AJ86" s="45">
        <v>0</v>
      </c>
      <c r="AK86" s="45">
        <v>0</v>
      </c>
      <c r="AL86" s="45">
        <v>0</v>
      </c>
      <c r="AM86" s="45">
        <v>0</v>
      </c>
      <c r="AN86" s="45">
        <v>0</v>
      </c>
      <c r="AO86" s="45">
        <v>1080</v>
      </c>
      <c r="AP86" s="180">
        <v>0</v>
      </c>
      <c r="AQ86" s="45">
        <v>0</v>
      </c>
      <c r="AR86" s="45">
        <v>1620</v>
      </c>
      <c r="AS86" s="45">
        <v>0</v>
      </c>
      <c r="AT86" s="23">
        <f t="shared" si="30"/>
        <v>8700</v>
      </c>
      <c r="AU86" s="131">
        <f t="shared" si="39"/>
        <v>15930</v>
      </c>
      <c r="AV86" s="132">
        <f t="shared" si="40"/>
        <v>7230</v>
      </c>
    </row>
    <row r="87" spans="1:48" ht="12.75" hidden="1" customHeight="1" x14ac:dyDescent="0.2">
      <c r="A87" s="273" t="s">
        <v>52</v>
      </c>
      <c r="B87" s="269" t="s">
        <v>64</v>
      </c>
      <c r="C87" s="3" t="s">
        <v>59</v>
      </c>
      <c r="D87" s="49" t="s">
        <v>258</v>
      </c>
      <c r="E87" s="277" t="s">
        <v>259</v>
      </c>
      <c r="F87" s="35">
        <v>41689</v>
      </c>
      <c r="G87" s="8">
        <v>41689</v>
      </c>
      <c r="H87" s="133">
        <f t="shared" si="29"/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34">
        <v>0</v>
      </c>
      <c r="O87" s="44">
        <v>13500</v>
      </c>
      <c r="P87" s="130">
        <v>0</v>
      </c>
      <c r="Q87" s="130">
        <v>0</v>
      </c>
      <c r="R87" s="130">
        <v>0</v>
      </c>
      <c r="S87" s="36">
        <f t="shared" si="36"/>
        <v>0</v>
      </c>
      <c r="T87" s="130">
        <v>0</v>
      </c>
      <c r="U87" s="130">
        <v>0</v>
      </c>
      <c r="V87" s="23">
        <f t="shared" si="37"/>
        <v>15930</v>
      </c>
      <c r="W87" s="130">
        <v>0</v>
      </c>
      <c r="X87" s="130">
        <v>0</v>
      </c>
      <c r="Y87" s="130">
        <v>0</v>
      </c>
      <c r="Z87" s="130">
        <v>0</v>
      </c>
      <c r="AA87" s="130">
        <v>0</v>
      </c>
      <c r="AB87" s="135">
        <v>0</v>
      </c>
      <c r="AC87" s="45">
        <v>0</v>
      </c>
      <c r="AD87" s="44">
        <f t="shared" si="38"/>
        <v>0</v>
      </c>
      <c r="AE87" s="54" t="s">
        <v>282</v>
      </c>
      <c r="AF87" s="45">
        <v>6000</v>
      </c>
      <c r="AG87" s="54" t="s">
        <v>288</v>
      </c>
      <c r="AH87" s="45">
        <v>0</v>
      </c>
      <c r="AI87" s="136" t="s">
        <v>22</v>
      </c>
      <c r="AJ87" s="45">
        <v>0</v>
      </c>
      <c r="AK87" s="45">
        <v>0</v>
      </c>
      <c r="AL87" s="45">
        <v>0</v>
      </c>
      <c r="AM87" s="45">
        <v>0</v>
      </c>
      <c r="AN87" s="45">
        <v>0</v>
      </c>
      <c r="AO87" s="45">
        <v>1080</v>
      </c>
      <c r="AP87" s="180">
        <v>0</v>
      </c>
      <c r="AQ87" s="45">
        <v>0</v>
      </c>
      <c r="AR87" s="45">
        <v>1620</v>
      </c>
      <c r="AS87" s="45">
        <v>0</v>
      </c>
      <c r="AT87" s="23">
        <f t="shared" si="30"/>
        <v>8700</v>
      </c>
      <c r="AU87" s="131">
        <f t="shared" si="39"/>
        <v>15930</v>
      </c>
      <c r="AV87" s="132">
        <f t="shared" si="40"/>
        <v>7230</v>
      </c>
    </row>
    <row r="88" spans="1:48" ht="12.75" hidden="1" customHeight="1" x14ac:dyDescent="0.2">
      <c r="A88" s="233" t="s">
        <v>81</v>
      </c>
      <c r="B88" s="134" t="s">
        <v>64</v>
      </c>
      <c r="C88" s="3" t="s">
        <v>60</v>
      </c>
      <c r="D88" s="49" t="s">
        <v>260</v>
      </c>
      <c r="E88" s="153" t="s">
        <v>261</v>
      </c>
      <c r="F88" s="35">
        <v>41689</v>
      </c>
      <c r="G88" s="8">
        <v>41689</v>
      </c>
      <c r="H88" s="133">
        <f t="shared" si="29"/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34">
        <v>0</v>
      </c>
      <c r="O88" s="44">
        <v>13500</v>
      </c>
      <c r="P88" s="130">
        <v>0</v>
      </c>
      <c r="Q88" s="130">
        <v>0</v>
      </c>
      <c r="R88" s="130">
        <v>0</v>
      </c>
      <c r="S88" s="36">
        <f t="shared" si="36"/>
        <v>0</v>
      </c>
      <c r="T88" s="130">
        <v>0</v>
      </c>
      <c r="U88" s="130">
        <v>0</v>
      </c>
      <c r="V88" s="23">
        <f t="shared" si="37"/>
        <v>15930</v>
      </c>
      <c r="W88" s="130">
        <v>0</v>
      </c>
      <c r="X88" s="130">
        <v>0</v>
      </c>
      <c r="Y88" s="130">
        <v>0</v>
      </c>
      <c r="Z88" s="130">
        <v>0</v>
      </c>
      <c r="AA88" s="130">
        <v>0</v>
      </c>
      <c r="AB88" s="135">
        <v>0</v>
      </c>
      <c r="AC88" s="45">
        <v>0</v>
      </c>
      <c r="AD88" s="44">
        <f t="shared" si="38"/>
        <v>0</v>
      </c>
      <c r="AE88" s="135" t="s">
        <v>63</v>
      </c>
      <c r="AF88" s="45">
        <v>0</v>
      </c>
      <c r="AG88" s="54" t="s">
        <v>287</v>
      </c>
      <c r="AH88" s="45">
        <v>0</v>
      </c>
      <c r="AI88" s="136" t="s">
        <v>22</v>
      </c>
      <c r="AJ88" s="45">
        <v>0</v>
      </c>
      <c r="AK88" s="45">
        <v>0</v>
      </c>
      <c r="AL88" s="45">
        <v>0</v>
      </c>
      <c r="AM88" s="45">
        <v>0</v>
      </c>
      <c r="AN88" s="45">
        <v>0</v>
      </c>
      <c r="AO88" s="262">
        <v>1620</v>
      </c>
      <c r="AP88" s="45">
        <v>4000</v>
      </c>
      <c r="AQ88" s="45">
        <v>0</v>
      </c>
      <c r="AR88" s="45">
        <v>1620</v>
      </c>
      <c r="AS88" s="45">
        <v>0</v>
      </c>
      <c r="AT88" s="131">
        <f>SUM(AF88:AH88,AJ88:AS88)</f>
        <v>7240</v>
      </c>
      <c r="AU88" s="131">
        <f t="shared" ref="AU88:AU98" si="41">V88+AD88</f>
        <v>15930</v>
      </c>
      <c r="AV88" s="132">
        <f t="shared" ref="AV88:AV98" si="42">(AU88-AT88)</f>
        <v>8690</v>
      </c>
    </row>
    <row r="89" spans="1:48" ht="12.75" hidden="1" customHeight="1" x14ac:dyDescent="0.2">
      <c r="A89" s="233" t="s">
        <v>81</v>
      </c>
      <c r="B89" s="134" t="s">
        <v>64</v>
      </c>
      <c r="C89" s="3" t="s">
        <v>60</v>
      </c>
      <c r="D89" s="49" t="s">
        <v>262</v>
      </c>
      <c r="E89" s="153" t="s">
        <v>263</v>
      </c>
      <c r="F89" s="35">
        <v>41689</v>
      </c>
      <c r="G89" s="8">
        <v>41689</v>
      </c>
      <c r="H89" s="133">
        <f t="shared" si="29"/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34">
        <v>0</v>
      </c>
      <c r="O89" s="44">
        <v>13500</v>
      </c>
      <c r="P89" s="130">
        <v>0</v>
      </c>
      <c r="Q89" s="130">
        <v>0</v>
      </c>
      <c r="R89" s="130">
        <v>0</v>
      </c>
      <c r="S89" s="36">
        <f t="shared" si="36"/>
        <v>0</v>
      </c>
      <c r="T89" s="130">
        <v>0</v>
      </c>
      <c r="U89" s="130">
        <v>0</v>
      </c>
      <c r="V89" s="23">
        <f t="shared" si="37"/>
        <v>15930</v>
      </c>
      <c r="W89" s="130">
        <v>0</v>
      </c>
      <c r="X89" s="130">
        <v>0</v>
      </c>
      <c r="Y89" s="130">
        <v>0</v>
      </c>
      <c r="Z89" s="130">
        <v>0</v>
      </c>
      <c r="AA89" s="130">
        <v>0</v>
      </c>
      <c r="AB89" s="135">
        <v>0</v>
      </c>
      <c r="AC89" s="45">
        <v>0</v>
      </c>
      <c r="AD89" s="44">
        <f t="shared" si="38"/>
        <v>0</v>
      </c>
      <c r="AE89" s="135" t="s">
        <v>63</v>
      </c>
      <c r="AF89" s="45">
        <v>0</v>
      </c>
      <c r="AG89" s="54" t="s">
        <v>287</v>
      </c>
      <c r="AH89" s="45">
        <v>0</v>
      </c>
      <c r="AI89" s="136" t="s">
        <v>22</v>
      </c>
      <c r="AJ89" s="45">
        <v>0</v>
      </c>
      <c r="AK89" s="45">
        <v>0</v>
      </c>
      <c r="AL89" s="45">
        <v>0</v>
      </c>
      <c r="AM89" s="45">
        <v>0</v>
      </c>
      <c r="AN89" s="45">
        <v>0</v>
      </c>
      <c r="AO89" s="262">
        <v>1620</v>
      </c>
      <c r="AP89" s="45">
        <v>0</v>
      </c>
      <c r="AQ89" s="45">
        <v>0</v>
      </c>
      <c r="AR89" s="45">
        <v>1620</v>
      </c>
      <c r="AS89" s="45">
        <v>0</v>
      </c>
      <c r="AT89" s="131">
        <f>SUM(AF89:AH89,AJ89:AS89)</f>
        <v>3240</v>
      </c>
      <c r="AU89" s="131">
        <f t="shared" si="41"/>
        <v>15930</v>
      </c>
      <c r="AV89" s="132">
        <f t="shared" si="42"/>
        <v>12690</v>
      </c>
    </row>
    <row r="90" spans="1:48" ht="12.75" hidden="1" customHeight="1" x14ac:dyDescent="0.2">
      <c r="A90" s="233" t="s">
        <v>81</v>
      </c>
      <c r="B90" s="134" t="s">
        <v>64</v>
      </c>
      <c r="C90" s="3" t="s">
        <v>60</v>
      </c>
      <c r="D90" s="49" t="s">
        <v>264</v>
      </c>
      <c r="E90" s="153" t="s">
        <v>265</v>
      </c>
      <c r="F90" s="35">
        <v>41689</v>
      </c>
      <c r="G90" s="8">
        <v>41689</v>
      </c>
      <c r="H90" s="133">
        <f t="shared" si="29"/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0</v>
      </c>
      <c r="O90" s="44">
        <v>13500</v>
      </c>
      <c r="P90" s="130">
        <v>0</v>
      </c>
      <c r="Q90" s="130">
        <v>0</v>
      </c>
      <c r="R90" s="130">
        <v>0</v>
      </c>
      <c r="S90" s="36">
        <f t="shared" si="36"/>
        <v>0</v>
      </c>
      <c r="T90" s="130">
        <v>0</v>
      </c>
      <c r="U90" s="130">
        <v>0</v>
      </c>
      <c r="V90" s="23">
        <f t="shared" si="37"/>
        <v>15930</v>
      </c>
      <c r="W90" s="130">
        <v>0</v>
      </c>
      <c r="X90" s="130">
        <v>0</v>
      </c>
      <c r="Y90" s="130">
        <v>0</v>
      </c>
      <c r="Z90" s="130">
        <v>0</v>
      </c>
      <c r="AA90" s="130">
        <v>0</v>
      </c>
      <c r="AB90" s="135">
        <v>0</v>
      </c>
      <c r="AC90" s="45">
        <v>0</v>
      </c>
      <c r="AD90" s="44">
        <f t="shared" si="38"/>
        <v>0</v>
      </c>
      <c r="AE90" s="135" t="s">
        <v>63</v>
      </c>
      <c r="AF90" s="45">
        <v>0</v>
      </c>
      <c r="AG90" s="54" t="s">
        <v>287</v>
      </c>
      <c r="AH90" s="45">
        <v>0</v>
      </c>
      <c r="AI90" s="136" t="s">
        <v>22</v>
      </c>
      <c r="AJ90" s="45">
        <v>0</v>
      </c>
      <c r="AK90" s="45">
        <v>0</v>
      </c>
      <c r="AL90" s="45">
        <v>0</v>
      </c>
      <c r="AM90" s="45">
        <v>0</v>
      </c>
      <c r="AN90" s="45">
        <v>0</v>
      </c>
      <c r="AO90" s="262">
        <v>1620</v>
      </c>
      <c r="AP90" s="45">
        <v>0</v>
      </c>
      <c r="AQ90" s="45">
        <v>0</v>
      </c>
      <c r="AR90" s="45">
        <v>1620</v>
      </c>
      <c r="AS90" s="45">
        <v>0</v>
      </c>
      <c r="AT90" s="131">
        <f>SUM(AF90:AH90,AJ90:AS90)</f>
        <v>3240</v>
      </c>
      <c r="AU90" s="131">
        <f t="shared" si="41"/>
        <v>15930</v>
      </c>
      <c r="AV90" s="132">
        <f t="shared" si="42"/>
        <v>12690</v>
      </c>
    </row>
    <row r="91" spans="1:48" ht="12.75" hidden="1" customHeight="1" x14ac:dyDescent="0.2">
      <c r="A91" s="233" t="s">
        <v>81</v>
      </c>
      <c r="B91" s="134" t="s">
        <v>64</v>
      </c>
      <c r="C91" s="3" t="s">
        <v>60</v>
      </c>
      <c r="D91" s="49" t="s">
        <v>77</v>
      </c>
      <c r="E91" s="153" t="s">
        <v>266</v>
      </c>
      <c r="F91" s="35">
        <v>41691</v>
      </c>
      <c r="G91" s="8">
        <v>41691</v>
      </c>
      <c r="H91" s="133">
        <f t="shared" si="29"/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44">
        <v>13500</v>
      </c>
      <c r="P91" s="130">
        <v>0</v>
      </c>
      <c r="Q91" s="130">
        <v>0</v>
      </c>
      <c r="R91" s="130">
        <v>0</v>
      </c>
      <c r="S91" s="36">
        <f t="shared" si="36"/>
        <v>0</v>
      </c>
      <c r="T91" s="130">
        <v>0</v>
      </c>
      <c r="U91" s="130">
        <v>0</v>
      </c>
      <c r="V91" s="23">
        <f t="shared" si="37"/>
        <v>15930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5">
        <v>0</v>
      </c>
      <c r="AC91" s="45">
        <v>0</v>
      </c>
      <c r="AD91" s="44">
        <f t="shared" si="38"/>
        <v>0</v>
      </c>
      <c r="AE91" s="135" t="s">
        <v>63</v>
      </c>
      <c r="AF91" s="45">
        <v>0</v>
      </c>
      <c r="AG91" s="54" t="s">
        <v>287</v>
      </c>
      <c r="AH91" s="45">
        <v>0</v>
      </c>
      <c r="AI91" s="136" t="s">
        <v>22</v>
      </c>
      <c r="AJ91" s="45">
        <v>0</v>
      </c>
      <c r="AK91" s="45">
        <v>0</v>
      </c>
      <c r="AL91" s="45">
        <v>0</v>
      </c>
      <c r="AM91" s="45">
        <v>0</v>
      </c>
      <c r="AN91" s="45">
        <v>0</v>
      </c>
      <c r="AO91" s="262">
        <v>1620</v>
      </c>
      <c r="AP91" s="45">
        <v>4000</v>
      </c>
      <c r="AQ91" s="45">
        <v>0</v>
      </c>
      <c r="AR91" s="45">
        <v>1620</v>
      </c>
      <c r="AS91" s="45">
        <v>0</v>
      </c>
      <c r="AT91" s="131">
        <f>SUM(AF91:AH91,AJ91:AS91)</f>
        <v>7240</v>
      </c>
      <c r="AU91" s="131">
        <f t="shared" si="41"/>
        <v>15930</v>
      </c>
      <c r="AV91" s="132">
        <f t="shared" si="42"/>
        <v>8690</v>
      </c>
    </row>
    <row r="92" spans="1:48" ht="12.75" hidden="1" customHeight="1" x14ac:dyDescent="0.2">
      <c r="A92" s="233" t="s">
        <v>81</v>
      </c>
      <c r="B92" s="134" t="s">
        <v>64</v>
      </c>
      <c r="C92" s="3" t="s">
        <v>60</v>
      </c>
      <c r="D92" s="49" t="s">
        <v>267</v>
      </c>
      <c r="E92" s="146" t="s">
        <v>268</v>
      </c>
      <c r="F92" s="35">
        <v>41691</v>
      </c>
      <c r="G92" s="8">
        <v>41691</v>
      </c>
      <c r="H92" s="133">
        <f t="shared" si="29"/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34">
        <v>0</v>
      </c>
      <c r="O92" s="44">
        <v>13500</v>
      </c>
      <c r="P92" s="130">
        <v>0</v>
      </c>
      <c r="Q92" s="130">
        <v>0</v>
      </c>
      <c r="R92" s="130">
        <v>0</v>
      </c>
      <c r="S92" s="36">
        <f t="shared" si="36"/>
        <v>0</v>
      </c>
      <c r="T92" s="130">
        <v>0</v>
      </c>
      <c r="U92" s="130">
        <v>0</v>
      </c>
      <c r="V92" s="23">
        <f t="shared" si="37"/>
        <v>15930</v>
      </c>
      <c r="W92" s="130">
        <v>0</v>
      </c>
      <c r="X92" s="130">
        <v>0</v>
      </c>
      <c r="Y92" s="130">
        <v>0</v>
      </c>
      <c r="Z92" s="130">
        <v>0</v>
      </c>
      <c r="AA92" s="130">
        <v>0</v>
      </c>
      <c r="AB92" s="135">
        <v>0</v>
      </c>
      <c r="AC92" s="45">
        <v>0</v>
      </c>
      <c r="AD92" s="44">
        <f t="shared" si="38"/>
        <v>0</v>
      </c>
      <c r="AE92" s="135" t="s">
        <v>63</v>
      </c>
      <c r="AF92" s="45">
        <v>0</v>
      </c>
      <c r="AG92" s="54" t="s">
        <v>287</v>
      </c>
      <c r="AH92" s="45">
        <v>0</v>
      </c>
      <c r="AI92" s="136" t="s">
        <v>22</v>
      </c>
      <c r="AJ92" s="45">
        <v>0</v>
      </c>
      <c r="AK92" s="45">
        <v>0</v>
      </c>
      <c r="AL92" s="45">
        <v>0</v>
      </c>
      <c r="AM92" s="45">
        <v>0</v>
      </c>
      <c r="AN92" s="45">
        <v>0</v>
      </c>
      <c r="AO92" s="262">
        <v>1620</v>
      </c>
      <c r="AP92" s="45">
        <v>0</v>
      </c>
      <c r="AQ92" s="45">
        <v>0</v>
      </c>
      <c r="AR92" s="45">
        <v>1620</v>
      </c>
      <c r="AS92" s="45">
        <v>0</v>
      </c>
      <c r="AT92" s="131">
        <f>SUM(AF92:AH92,AJ92:AS92)</f>
        <v>3240</v>
      </c>
      <c r="AU92" s="131">
        <f t="shared" si="41"/>
        <v>15930</v>
      </c>
      <c r="AV92" s="132">
        <f t="shared" si="42"/>
        <v>12690</v>
      </c>
    </row>
    <row r="93" spans="1:48" ht="12.75" hidden="1" customHeight="1" x14ac:dyDescent="0.2">
      <c r="A93" s="273" t="s">
        <v>52</v>
      </c>
      <c r="B93" s="269" t="s">
        <v>64</v>
      </c>
      <c r="C93" s="3" t="s">
        <v>59</v>
      </c>
      <c r="D93" s="49" t="s">
        <v>269</v>
      </c>
      <c r="E93" s="277" t="s">
        <v>270</v>
      </c>
      <c r="F93" s="35">
        <v>41691</v>
      </c>
      <c r="G93" s="8">
        <v>41691</v>
      </c>
      <c r="H93" s="133">
        <f t="shared" si="29"/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0</v>
      </c>
      <c r="O93" s="44">
        <v>13500</v>
      </c>
      <c r="P93" s="130">
        <v>0</v>
      </c>
      <c r="Q93" s="130">
        <v>0</v>
      </c>
      <c r="R93" s="130">
        <v>0</v>
      </c>
      <c r="S93" s="36">
        <f t="shared" si="36"/>
        <v>0</v>
      </c>
      <c r="T93" s="130">
        <v>0</v>
      </c>
      <c r="U93" s="130">
        <v>0</v>
      </c>
      <c r="V93" s="23">
        <f t="shared" si="37"/>
        <v>15930</v>
      </c>
      <c r="W93" s="130">
        <v>0</v>
      </c>
      <c r="X93" s="130">
        <v>0</v>
      </c>
      <c r="Y93" s="130">
        <v>0</v>
      </c>
      <c r="Z93" s="130">
        <v>0</v>
      </c>
      <c r="AA93" s="130">
        <v>0</v>
      </c>
      <c r="AB93" s="135">
        <v>0</v>
      </c>
      <c r="AC93" s="45">
        <v>0</v>
      </c>
      <c r="AD93" s="44">
        <f t="shared" si="38"/>
        <v>0</v>
      </c>
      <c r="AE93" s="54" t="s">
        <v>283</v>
      </c>
      <c r="AF93" s="45">
        <v>6000</v>
      </c>
      <c r="AG93" s="54" t="s">
        <v>288</v>
      </c>
      <c r="AH93" s="45">
        <v>0</v>
      </c>
      <c r="AI93" s="136" t="s">
        <v>22</v>
      </c>
      <c r="AJ93" s="45">
        <v>0</v>
      </c>
      <c r="AK93" s="45">
        <v>0</v>
      </c>
      <c r="AL93" s="45">
        <v>0</v>
      </c>
      <c r="AM93" s="45">
        <v>0</v>
      </c>
      <c r="AN93" s="45">
        <v>0</v>
      </c>
      <c r="AO93" s="45">
        <v>1080</v>
      </c>
      <c r="AP93" s="180">
        <v>0</v>
      </c>
      <c r="AQ93" s="45">
        <v>0</v>
      </c>
      <c r="AR93" s="45">
        <v>1620</v>
      </c>
      <c r="AS93" s="45">
        <v>0</v>
      </c>
      <c r="AT93" s="23">
        <f t="shared" ref="AT93:AT105" si="43">AF93+AH93+AJ93+AK93+AL93+AM93+AN93+AO93+AP93+AQ93+AR93+AS93</f>
        <v>8700</v>
      </c>
      <c r="AU93" s="131">
        <f t="shared" si="41"/>
        <v>15930</v>
      </c>
      <c r="AV93" s="132">
        <f t="shared" si="42"/>
        <v>7230</v>
      </c>
    </row>
    <row r="94" spans="1:48" ht="12.75" hidden="1" customHeight="1" x14ac:dyDescent="0.2">
      <c r="A94" s="273" t="s">
        <v>52</v>
      </c>
      <c r="B94" s="269" t="s">
        <v>64</v>
      </c>
      <c r="C94" s="3" t="s">
        <v>59</v>
      </c>
      <c r="D94" s="49" t="s">
        <v>271</v>
      </c>
      <c r="E94" s="277" t="s">
        <v>272</v>
      </c>
      <c r="F94" s="35">
        <v>41691</v>
      </c>
      <c r="G94" s="8">
        <v>41691</v>
      </c>
      <c r="H94" s="133">
        <f t="shared" si="29"/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34">
        <v>0</v>
      </c>
      <c r="O94" s="44">
        <v>13500</v>
      </c>
      <c r="P94" s="130">
        <v>0</v>
      </c>
      <c r="Q94" s="130">
        <v>0</v>
      </c>
      <c r="R94" s="130">
        <v>0</v>
      </c>
      <c r="S94" s="36">
        <f t="shared" si="36"/>
        <v>0</v>
      </c>
      <c r="T94" s="130">
        <v>0</v>
      </c>
      <c r="U94" s="130">
        <v>0</v>
      </c>
      <c r="V94" s="23">
        <f t="shared" si="37"/>
        <v>15930</v>
      </c>
      <c r="W94" s="130">
        <v>0</v>
      </c>
      <c r="X94" s="130">
        <v>0</v>
      </c>
      <c r="Y94" s="130">
        <v>0</v>
      </c>
      <c r="Z94" s="130">
        <v>0</v>
      </c>
      <c r="AA94" s="130">
        <v>0</v>
      </c>
      <c r="AB94" s="135">
        <v>0</v>
      </c>
      <c r="AC94" s="45">
        <v>0</v>
      </c>
      <c r="AD94" s="44">
        <f t="shared" si="38"/>
        <v>0</v>
      </c>
      <c r="AE94" s="54" t="s">
        <v>283</v>
      </c>
      <c r="AF94" s="45">
        <v>6000</v>
      </c>
      <c r="AG94" s="54" t="s">
        <v>288</v>
      </c>
      <c r="AH94" s="45">
        <v>0</v>
      </c>
      <c r="AI94" s="136" t="s">
        <v>22</v>
      </c>
      <c r="AJ94" s="45">
        <v>0</v>
      </c>
      <c r="AK94" s="45">
        <v>0</v>
      </c>
      <c r="AL94" s="45">
        <v>0</v>
      </c>
      <c r="AM94" s="45">
        <v>0</v>
      </c>
      <c r="AN94" s="45">
        <v>0</v>
      </c>
      <c r="AO94" s="45">
        <v>1080</v>
      </c>
      <c r="AP94" s="180">
        <v>0</v>
      </c>
      <c r="AQ94" s="45">
        <v>0</v>
      </c>
      <c r="AR94" s="45">
        <v>1620</v>
      </c>
      <c r="AS94" s="45">
        <v>0</v>
      </c>
      <c r="AT94" s="23">
        <f t="shared" si="43"/>
        <v>8700</v>
      </c>
      <c r="AU94" s="131">
        <f t="shared" si="41"/>
        <v>15930</v>
      </c>
      <c r="AV94" s="132">
        <f t="shared" si="42"/>
        <v>7230</v>
      </c>
    </row>
    <row r="95" spans="1:48" ht="12.75" hidden="1" customHeight="1" x14ac:dyDescent="0.2">
      <c r="A95" s="273" t="s">
        <v>52</v>
      </c>
      <c r="B95" s="269" t="s">
        <v>64</v>
      </c>
      <c r="C95" s="3" t="s">
        <v>59</v>
      </c>
      <c r="D95" s="49" t="s">
        <v>273</v>
      </c>
      <c r="E95" s="277" t="s">
        <v>274</v>
      </c>
      <c r="F95" s="35">
        <v>41691</v>
      </c>
      <c r="G95" s="8">
        <v>41691</v>
      </c>
      <c r="H95" s="133">
        <f t="shared" si="29"/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34">
        <v>0</v>
      </c>
      <c r="O95" s="44">
        <v>13500</v>
      </c>
      <c r="P95" s="130">
        <v>0</v>
      </c>
      <c r="Q95" s="130">
        <v>0</v>
      </c>
      <c r="R95" s="130">
        <v>0</v>
      </c>
      <c r="S95" s="36">
        <f t="shared" si="36"/>
        <v>0</v>
      </c>
      <c r="T95" s="130">
        <v>0</v>
      </c>
      <c r="U95" s="130">
        <v>0</v>
      </c>
      <c r="V95" s="23">
        <f t="shared" si="37"/>
        <v>15930</v>
      </c>
      <c r="W95" s="130">
        <v>0</v>
      </c>
      <c r="X95" s="130">
        <v>0</v>
      </c>
      <c r="Y95" s="130">
        <v>0</v>
      </c>
      <c r="Z95" s="130">
        <v>0</v>
      </c>
      <c r="AA95" s="130">
        <v>0</v>
      </c>
      <c r="AB95" s="135">
        <v>0</v>
      </c>
      <c r="AC95" s="45">
        <v>0</v>
      </c>
      <c r="AD95" s="44">
        <f t="shared" si="38"/>
        <v>0</v>
      </c>
      <c r="AE95" s="54" t="s">
        <v>283</v>
      </c>
      <c r="AF95" s="45">
        <v>6000</v>
      </c>
      <c r="AG95" s="54" t="s">
        <v>288</v>
      </c>
      <c r="AH95" s="45">
        <v>0</v>
      </c>
      <c r="AI95" s="136" t="s">
        <v>22</v>
      </c>
      <c r="AJ95" s="45">
        <v>0</v>
      </c>
      <c r="AK95" s="45">
        <v>0</v>
      </c>
      <c r="AL95" s="45">
        <v>0</v>
      </c>
      <c r="AM95" s="45">
        <v>0</v>
      </c>
      <c r="AN95" s="45">
        <v>0</v>
      </c>
      <c r="AO95" s="45">
        <v>1080</v>
      </c>
      <c r="AP95" s="180">
        <v>0</v>
      </c>
      <c r="AQ95" s="45">
        <v>0</v>
      </c>
      <c r="AR95" s="45">
        <v>1620</v>
      </c>
      <c r="AS95" s="45">
        <v>0</v>
      </c>
      <c r="AT95" s="23">
        <f t="shared" si="43"/>
        <v>8700</v>
      </c>
      <c r="AU95" s="131">
        <f t="shared" si="41"/>
        <v>15930</v>
      </c>
      <c r="AV95" s="132">
        <f t="shared" si="42"/>
        <v>7230</v>
      </c>
    </row>
    <row r="96" spans="1:48" ht="12.75" hidden="1" customHeight="1" x14ac:dyDescent="0.2">
      <c r="A96" s="233" t="s">
        <v>74</v>
      </c>
      <c r="B96" s="137" t="s">
        <v>48</v>
      </c>
      <c r="C96" s="3" t="s">
        <v>60</v>
      </c>
      <c r="D96" s="39" t="s">
        <v>275</v>
      </c>
      <c r="E96" s="148" t="s">
        <v>276</v>
      </c>
      <c r="F96" s="8">
        <v>41689</v>
      </c>
      <c r="G96" s="8">
        <v>41689</v>
      </c>
      <c r="H96" s="133">
        <f t="shared" si="29"/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44">
        <v>14771.19</v>
      </c>
      <c r="P96" s="130">
        <v>0</v>
      </c>
      <c r="Q96" s="130">
        <v>0</v>
      </c>
      <c r="R96" s="130">
        <v>0</v>
      </c>
      <c r="S96" s="36">
        <f t="shared" si="36"/>
        <v>0</v>
      </c>
      <c r="T96" s="130">
        <v>0</v>
      </c>
      <c r="U96" s="130">
        <v>0</v>
      </c>
      <c r="V96" s="23">
        <f t="shared" si="37"/>
        <v>17430.004199999999</v>
      </c>
      <c r="W96" s="130">
        <v>0</v>
      </c>
      <c r="X96" s="130">
        <v>0</v>
      </c>
      <c r="Y96" s="130">
        <v>0</v>
      </c>
      <c r="Z96" s="130">
        <v>0</v>
      </c>
      <c r="AA96" s="130">
        <v>0</v>
      </c>
      <c r="AB96" s="135">
        <v>0</v>
      </c>
      <c r="AC96" s="138">
        <v>500</v>
      </c>
      <c r="AD96" s="139">
        <f t="shared" si="38"/>
        <v>500</v>
      </c>
      <c r="AE96" s="54" t="s">
        <v>289</v>
      </c>
      <c r="AF96" s="45">
        <v>5000</v>
      </c>
      <c r="AG96" s="54" t="s">
        <v>290</v>
      </c>
      <c r="AH96" s="45">
        <v>500</v>
      </c>
      <c r="AI96" s="136" t="s">
        <v>22</v>
      </c>
      <c r="AJ96" s="45">
        <v>0</v>
      </c>
      <c r="AK96" s="45">
        <v>0</v>
      </c>
      <c r="AL96" s="45">
        <v>0</v>
      </c>
      <c r="AM96" s="45">
        <v>0</v>
      </c>
      <c r="AN96" s="45">
        <v>0</v>
      </c>
      <c r="AO96" s="45">
        <v>0</v>
      </c>
      <c r="AP96" s="45">
        <v>0</v>
      </c>
      <c r="AQ96" s="45">
        <v>0</v>
      </c>
      <c r="AR96" s="45">
        <v>1620</v>
      </c>
      <c r="AS96" s="45">
        <v>0</v>
      </c>
      <c r="AT96" s="23">
        <f t="shared" si="43"/>
        <v>7120</v>
      </c>
      <c r="AU96" s="131">
        <f t="shared" si="41"/>
        <v>17930.004199999999</v>
      </c>
      <c r="AV96" s="132">
        <f t="shared" si="42"/>
        <v>10810.004199999999</v>
      </c>
    </row>
    <row r="97" spans="1:48" ht="12.75" hidden="1" customHeight="1" x14ac:dyDescent="0.2">
      <c r="A97" s="233" t="s">
        <v>74</v>
      </c>
      <c r="B97" s="137" t="s">
        <v>48</v>
      </c>
      <c r="C97" s="3" t="s">
        <v>60</v>
      </c>
      <c r="D97" s="39" t="s">
        <v>277</v>
      </c>
      <c r="E97" s="148" t="s">
        <v>278</v>
      </c>
      <c r="F97" s="8">
        <v>41690</v>
      </c>
      <c r="G97" s="8">
        <v>41690</v>
      </c>
      <c r="H97" s="133">
        <f t="shared" si="29"/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34">
        <v>0</v>
      </c>
      <c r="O97" s="44">
        <v>14771.19</v>
      </c>
      <c r="P97" s="130">
        <v>0</v>
      </c>
      <c r="Q97" s="130">
        <v>0</v>
      </c>
      <c r="R97" s="130">
        <v>0</v>
      </c>
      <c r="S97" s="36">
        <f t="shared" si="36"/>
        <v>0</v>
      </c>
      <c r="T97" s="130">
        <v>0</v>
      </c>
      <c r="U97" s="130">
        <v>0</v>
      </c>
      <c r="V97" s="23">
        <f t="shared" si="37"/>
        <v>17430.004199999999</v>
      </c>
      <c r="W97" s="130">
        <v>0</v>
      </c>
      <c r="X97" s="130">
        <v>0</v>
      </c>
      <c r="Y97" s="130">
        <v>0</v>
      </c>
      <c r="Z97" s="130">
        <v>0</v>
      </c>
      <c r="AA97" s="130">
        <v>0</v>
      </c>
      <c r="AB97" s="135">
        <v>0</v>
      </c>
      <c r="AC97" s="138">
        <v>500</v>
      </c>
      <c r="AD97" s="139">
        <f t="shared" si="38"/>
        <v>500</v>
      </c>
      <c r="AE97" s="54" t="s">
        <v>289</v>
      </c>
      <c r="AF97" s="45">
        <v>5000</v>
      </c>
      <c r="AG97" s="54" t="s">
        <v>291</v>
      </c>
      <c r="AH97" s="45">
        <v>500</v>
      </c>
      <c r="AI97" s="136" t="s">
        <v>22</v>
      </c>
      <c r="AJ97" s="45">
        <v>0</v>
      </c>
      <c r="AK97" s="45">
        <v>0</v>
      </c>
      <c r="AL97" s="45">
        <v>0</v>
      </c>
      <c r="AM97" s="45">
        <v>0</v>
      </c>
      <c r="AN97" s="45">
        <v>0</v>
      </c>
      <c r="AO97" s="45">
        <v>0</v>
      </c>
      <c r="AP97" s="45">
        <v>0</v>
      </c>
      <c r="AQ97" s="45">
        <v>0</v>
      </c>
      <c r="AR97" s="45">
        <v>1620</v>
      </c>
      <c r="AS97" s="45">
        <v>0</v>
      </c>
      <c r="AT97" s="23">
        <f t="shared" si="43"/>
        <v>7120</v>
      </c>
      <c r="AU97" s="131">
        <f t="shared" si="41"/>
        <v>17930.004199999999</v>
      </c>
      <c r="AV97" s="132">
        <f t="shared" si="42"/>
        <v>10810.004199999999</v>
      </c>
    </row>
    <row r="98" spans="1:48" ht="12.75" hidden="1" customHeight="1" x14ac:dyDescent="0.2">
      <c r="A98" s="233" t="s">
        <v>74</v>
      </c>
      <c r="B98" s="137" t="s">
        <v>48</v>
      </c>
      <c r="C98" s="3" t="s">
        <v>60</v>
      </c>
      <c r="D98" s="41" t="s">
        <v>191</v>
      </c>
      <c r="E98" s="148" t="s">
        <v>279</v>
      </c>
      <c r="F98" s="8">
        <v>41691</v>
      </c>
      <c r="G98" s="8">
        <v>41691</v>
      </c>
      <c r="H98" s="133">
        <f t="shared" si="29"/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44">
        <v>14771.19</v>
      </c>
      <c r="P98" s="130">
        <v>0</v>
      </c>
      <c r="Q98" s="130">
        <v>0</v>
      </c>
      <c r="R98" s="130">
        <v>0</v>
      </c>
      <c r="S98" s="36">
        <f t="shared" si="36"/>
        <v>0</v>
      </c>
      <c r="T98" s="130">
        <v>0</v>
      </c>
      <c r="U98" s="130">
        <v>0</v>
      </c>
      <c r="V98" s="23">
        <f t="shared" si="37"/>
        <v>17430.004199999999</v>
      </c>
      <c r="W98" s="130">
        <v>0</v>
      </c>
      <c r="X98" s="130">
        <v>0</v>
      </c>
      <c r="Y98" s="130">
        <v>0</v>
      </c>
      <c r="Z98" s="130">
        <v>0</v>
      </c>
      <c r="AA98" s="130">
        <v>0</v>
      </c>
      <c r="AB98" s="135">
        <v>0</v>
      </c>
      <c r="AC98" s="138">
        <v>500</v>
      </c>
      <c r="AD98" s="139">
        <f t="shared" si="38"/>
        <v>500</v>
      </c>
      <c r="AE98" s="54" t="s">
        <v>289</v>
      </c>
      <c r="AF98" s="45">
        <v>5000</v>
      </c>
      <c r="AG98" s="54" t="s">
        <v>292</v>
      </c>
      <c r="AH98" s="45">
        <v>500</v>
      </c>
      <c r="AI98" s="136" t="s">
        <v>22</v>
      </c>
      <c r="AJ98" s="45">
        <v>0</v>
      </c>
      <c r="AK98" s="45">
        <v>0</v>
      </c>
      <c r="AL98" s="45">
        <v>0</v>
      </c>
      <c r="AM98" s="45">
        <v>0</v>
      </c>
      <c r="AN98" s="45">
        <v>0</v>
      </c>
      <c r="AO98" s="45">
        <v>0</v>
      </c>
      <c r="AP98" s="45">
        <v>0</v>
      </c>
      <c r="AQ98" s="45">
        <v>0</v>
      </c>
      <c r="AR98" s="45">
        <v>1620</v>
      </c>
      <c r="AS98" s="45">
        <v>0</v>
      </c>
      <c r="AT98" s="23">
        <f t="shared" si="43"/>
        <v>7120</v>
      </c>
      <c r="AU98" s="131">
        <f t="shared" si="41"/>
        <v>17930.004199999999</v>
      </c>
      <c r="AV98" s="132">
        <f t="shared" si="42"/>
        <v>10810.004199999999</v>
      </c>
    </row>
    <row r="99" spans="1:48" ht="12.75" hidden="1" customHeight="1" x14ac:dyDescent="0.2">
      <c r="A99" s="233" t="s">
        <v>73</v>
      </c>
      <c r="B99" s="142" t="s">
        <v>68</v>
      </c>
      <c r="C99" s="3" t="s">
        <v>59</v>
      </c>
      <c r="D99" s="7" t="s">
        <v>293</v>
      </c>
      <c r="E99" s="145" t="s">
        <v>294</v>
      </c>
      <c r="F99" s="196">
        <v>41694</v>
      </c>
      <c r="G99" s="8">
        <v>41694</v>
      </c>
      <c r="H99" s="143">
        <f t="shared" si="29"/>
        <v>0</v>
      </c>
      <c r="I99" s="142">
        <v>0</v>
      </c>
      <c r="J99" s="142">
        <v>0</v>
      </c>
      <c r="K99" s="142">
        <v>0</v>
      </c>
      <c r="L99" s="142">
        <v>0</v>
      </c>
      <c r="M99" s="142">
        <v>0</v>
      </c>
      <c r="N99" s="142">
        <v>0</v>
      </c>
      <c r="O99" s="44">
        <v>25871.19</v>
      </c>
      <c r="P99" s="45">
        <v>0</v>
      </c>
      <c r="Q99" s="45">
        <v>0</v>
      </c>
      <c r="R99" s="45">
        <v>0</v>
      </c>
      <c r="S99" s="36">
        <f t="shared" si="36"/>
        <v>0</v>
      </c>
      <c r="T99" s="45">
        <v>0</v>
      </c>
      <c r="U99" s="45">
        <v>0</v>
      </c>
      <c r="V99" s="23">
        <f t="shared" ref="V99:V101" si="44">(O99*0.18)+O99+P99+Q99+(R99*0.18)+R99+S99+T99+U99</f>
        <v>30528.004199999999</v>
      </c>
      <c r="W99" s="45">
        <v>0</v>
      </c>
      <c r="X99" s="45">
        <v>0</v>
      </c>
      <c r="Y99" s="45">
        <v>0</v>
      </c>
      <c r="Z99" s="45">
        <v>0</v>
      </c>
      <c r="AA99" s="45">
        <v>0</v>
      </c>
      <c r="AB99" s="45">
        <v>2265.6</v>
      </c>
      <c r="AC99" s="45">
        <v>0</v>
      </c>
      <c r="AD99" s="141">
        <f t="shared" ref="AD99:AD104" si="45">SUM(W99:AC99)</f>
        <v>2265.6</v>
      </c>
      <c r="AE99" s="54" t="s">
        <v>329</v>
      </c>
      <c r="AF99" s="154">
        <v>8500</v>
      </c>
      <c r="AG99" s="54" t="s">
        <v>321</v>
      </c>
      <c r="AH99" s="45">
        <v>0</v>
      </c>
      <c r="AI99" s="154" t="s">
        <v>22</v>
      </c>
      <c r="AJ99" s="45">
        <v>0</v>
      </c>
      <c r="AK99" s="45">
        <v>0</v>
      </c>
      <c r="AL99" s="45">
        <v>0</v>
      </c>
      <c r="AM99" s="45">
        <v>0</v>
      </c>
      <c r="AN99" s="45">
        <v>0</v>
      </c>
      <c r="AO99" s="45">
        <v>0</v>
      </c>
      <c r="AP99" s="45">
        <v>0</v>
      </c>
      <c r="AQ99" s="45">
        <v>0</v>
      </c>
      <c r="AR99" s="45">
        <v>1620</v>
      </c>
      <c r="AS99" s="45">
        <v>0</v>
      </c>
      <c r="AT99" s="23">
        <f t="shared" si="43"/>
        <v>10120</v>
      </c>
      <c r="AU99" s="141">
        <f t="shared" ref="AU99:AU100" si="46">V99+AD99</f>
        <v>32793.604200000002</v>
      </c>
      <c r="AV99" s="144">
        <f t="shared" ref="AV99:AV100" si="47">(AU99-AT99)</f>
        <v>22673.604200000002</v>
      </c>
    </row>
    <row r="100" spans="1:48" ht="12.75" hidden="1" customHeight="1" x14ac:dyDescent="0.2">
      <c r="A100" s="233" t="s">
        <v>74</v>
      </c>
      <c r="B100" s="142" t="s">
        <v>48</v>
      </c>
      <c r="C100" s="3" t="s">
        <v>60</v>
      </c>
      <c r="D100" s="7" t="s">
        <v>295</v>
      </c>
      <c r="E100" s="148" t="s">
        <v>296</v>
      </c>
      <c r="F100" s="8">
        <v>41695</v>
      </c>
      <c r="G100" s="8">
        <v>41695</v>
      </c>
      <c r="H100" s="143">
        <f t="shared" si="29"/>
        <v>0</v>
      </c>
      <c r="I100" s="142">
        <v>0</v>
      </c>
      <c r="J100" s="142">
        <v>0</v>
      </c>
      <c r="K100" s="142">
        <v>0</v>
      </c>
      <c r="L100" s="142">
        <v>0</v>
      </c>
      <c r="M100" s="142">
        <v>0</v>
      </c>
      <c r="N100" s="142">
        <v>0</v>
      </c>
      <c r="O100" s="44">
        <v>14771.19</v>
      </c>
      <c r="P100" s="45">
        <v>0</v>
      </c>
      <c r="Q100" s="45">
        <v>0</v>
      </c>
      <c r="R100" s="45">
        <v>0</v>
      </c>
      <c r="S100" s="36">
        <f t="shared" si="36"/>
        <v>0</v>
      </c>
      <c r="T100" s="45">
        <v>0</v>
      </c>
      <c r="U100" s="45">
        <v>0</v>
      </c>
      <c r="V100" s="23">
        <f t="shared" ref="V100" si="48">(O100*0.18)+O100+P100+Q100+(R100*0.18)+R100+S100+T100+U100</f>
        <v>17430.004199999999</v>
      </c>
      <c r="W100" s="45">
        <v>0</v>
      </c>
      <c r="X100" s="45">
        <v>0</v>
      </c>
      <c r="Y100" s="45">
        <v>0</v>
      </c>
      <c r="Z100" s="45">
        <v>0</v>
      </c>
      <c r="AA100" s="45">
        <v>0</v>
      </c>
      <c r="AB100" s="45">
        <v>0</v>
      </c>
      <c r="AC100" s="45">
        <v>500</v>
      </c>
      <c r="AD100" s="141">
        <f t="shared" si="45"/>
        <v>500</v>
      </c>
      <c r="AE100" s="54" t="s">
        <v>328</v>
      </c>
      <c r="AF100" s="45">
        <v>5000</v>
      </c>
      <c r="AG100" s="54" t="s">
        <v>326</v>
      </c>
      <c r="AH100" s="45">
        <v>500</v>
      </c>
      <c r="AI100" s="155" t="s">
        <v>22</v>
      </c>
      <c r="AJ100" s="45">
        <v>0</v>
      </c>
      <c r="AK100" s="45">
        <v>0</v>
      </c>
      <c r="AL100" s="45">
        <v>0</v>
      </c>
      <c r="AM100" s="45">
        <v>0</v>
      </c>
      <c r="AN100" s="45">
        <v>0</v>
      </c>
      <c r="AO100" s="45">
        <v>0</v>
      </c>
      <c r="AP100" s="45">
        <v>0</v>
      </c>
      <c r="AQ100" s="45">
        <v>0</v>
      </c>
      <c r="AR100" s="45">
        <v>1620</v>
      </c>
      <c r="AS100" s="45">
        <v>0</v>
      </c>
      <c r="AT100" s="23">
        <f t="shared" si="43"/>
        <v>7120</v>
      </c>
      <c r="AU100" s="141">
        <f t="shared" si="46"/>
        <v>17930.004199999999</v>
      </c>
      <c r="AV100" s="144">
        <f t="shared" si="47"/>
        <v>10810.004199999999</v>
      </c>
    </row>
    <row r="101" spans="1:48" ht="12.75" hidden="1" customHeight="1" x14ac:dyDescent="0.2">
      <c r="A101" s="233" t="s">
        <v>73</v>
      </c>
      <c r="B101" s="142" t="s">
        <v>76</v>
      </c>
      <c r="C101" s="3" t="s">
        <v>59</v>
      </c>
      <c r="D101" s="39" t="s">
        <v>297</v>
      </c>
      <c r="E101" s="197" t="s">
        <v>298</v>
      </c>
      <c r="F101" s="8">
        <v>41695</v>
      </c>
      <c r="G101" s="8">
        <v>41695</v>
      </c>
      <c r="H101" s="143">
        <f t="shared" si="29"/>
        <v>0</v>
      </c>
      <c r="I101" s="142">
        <v>0</v>
      </c>
      <c r="J101" s="142">
        <v>0</v>
      </c>
      <c r="K101" s="142">
        <v>0</v>
      </c>
      <c r="L101" s="142">
        <v>0</v>
      </c>
      <c r="M101" s="142">
        <v>0</v>
      </c>
      <c r="N101" s="142">
        <v>0</v>
      </c>
      <c r="O101" s="44">
        <v>17576.189999999999</v>
      </c>
      <c r="P101" s="140">
        <v>0</v>
      </c>
      <c r="Q101" s="140">
        <v>0</v>
      </c>
      <c r="R101" s="140">
        <v>0</v>
      </c>
      <c r="S101" s="36">
        <f t="shared" si="36"/>
        <v>0</v>
      </c>
      <c r="T101" s="140">
        <v>0</v>
      </c>
      <c r="U101" s="140">
        <v>0</v>
      </c>
      <c r="V101" s="23">
        <f t="shared" si="44"/>
        <v>20739.904199999997</v>
      </c>
      <c r="W101" s="140">
        <v>0</v>
      </c>
      <c r="X101" s="140">
        <v>0</v>
      </c>
      <c r="Y101" s="140">
        <v>0</v>
      </c>
      <c r="Z101" s="140">
        <v>0</v>
      </c>
      <c r="AA101" s="140">
        <v>0</v>
      </c>
      <c r="AB101" s="45">
        <v>9027</v>
      </c>
      <c r="AC101" s="45">
        <v>0</v>
      </c>
      <c r="AD101" s="141">
        <f t="shared" si="45"/>
        <v>9027</v>
      </c>
      <c r="AE101" s="54" t="s">
        <v>327</v>
      </c>
      <c r="AF101" s="45">
        <v>8500</v>
      </c>
      <c r="AG101" s="54" t="s">
        <v>320</v>
      </c>
      <c r="AH101" s="45">
        <v>0</v>
      </c>
      <c r="AI101" s="155" t="s">
        <v>22</v>
      </c>
      <c r="AJ101" s="45">
        <v>0</v>
      </c>
      <c r="AK101" s="45">
        <v>0</v>
      </c>
      <c r="AL101" s="45">
        <v>0</v>
      </c>
      <c r="AM101" s="45">
        <v>0</v>
      </c>
      <c r="AN101" s="45">
        <v>0</v>
      </c>
      <c r="AO101" s="45">
        <v>0</v>
      </c>
      <c r="AP101" s="45">
        <v>0</v>
      </c>
      <c r="AQ101" s="45">
        <v>0</v>
      </c>
      <c r="AR101" s="45">
        <v>1620</v>
      </c>
      <c r="AS101" s="45">
        <v>0</v>
      </c>
      <c r="AT101" s="23">
        <f t="shared" si="43"/>
        <v>10120</v>
      </c>
      <c r="AU101" s="141">
        <f t="shared" ref="AU101" si="49">V101+AD101</f>
        <v>29766.904199999997</v>
      </c>
      <c r="AV101" s="144">
        <f t="shared" ref="AV101" si="50">(AU101-AT101)</f>
        <v>19646.904199999997</v>
      </c>
    </row>
    <row r="102" spans="1:48" ht="12.75" hidden="1" customHeight="1" x14ac:dyDescent="0.2">
      <c r="A102" s="273" t="s">
        <v>52</v>
      </c>
      <c r="B102" s="269" t="s">
        <v>64</v>
      </c>
      <c r="C102" s="3" t="s">
        <v>59</v>
      </c>
      <c r="D102" s="49" t="s">
        <v>299</v>
      </c>
      <c r="E102" s="277" t="s">
        <v>300</v>
      </c>
      <c r="F102" s="8">
        <v>41695</v>
      </c>
      <c r="G102" s="8">
        <v>41695</v>
      </c>
      <c r="H102" s="143">
        <f t="shared" si="29"/>
        <v>0</v>
      </c>
      <c r="I102" s="142">
        <v>0</v>
      </c>
      <c r="J102" s="142">
        <v>0</v>
      </c>
      <c r="K102" s="142">
        <v>0</v>
      </c>
      <c r="L102" s="142">
        <v>0</v>
      </c>
      <c r="M102" s="142">
        <v>0</v>
      </c>
      <c r="N102" s="142">
        <v>0</v>
      </c>
      <c r="O102" s="44">
        <v>13500</v>
      </c>
      <c r="P102" s="140">
        <v>0</v>
      </c>
      <c r="Q102" s="140">
        <v>0</v>
      </c>
      <c r="R102" s="140">
        <v>0</v>
      </c>
      <c r="S102" s="36">
        <f t="shared" si="36"/>
        <v>0</v>
      </c>
      <c r="T102" s="140">
        <v>0</v>
      </c>
      <c r="U102" s="140">
        <v>0</v>
      </c>
      <c r="V102" s="23">
        <f t="shared" ref="V102:V105" si="51">(O102*0.18)+O102+P102+Q102+(R102*0.18)+R102+S102+T102+U102</f>
        <v>15930</v>
      </c>
      <c r="W102" s="140">
        <v>0</v>
      </c>
      <c r="X102" s="140">
        <v>0</v>
      </c>
      <c r="Y102" s="140">
        <v>0</v>
      </c>
      <c r="Z102" s="140">
        <v>0</v>
      </c>
      <c r="AA102" s="140">
        <v>0</v>
      </c>
      <c r="AB102" s="45">
        <v>0</v>
      </c>
      <c r="AC102" s="45">
        <v>0</v>
      </c>
      <c r="AD102" s="141">
        <f t="shared" si="45"/>
        <v>0</v>
      </c>
      <c r="AE102" s="54" t="s">
        <v>322</v>
      </c>
      <c r="AF102" s="45">
        <v>6000</v>
      </c>
      <c r="AG102" s="54" t="s">
        <v>377</v>
      </c>
      <c r="AH102" s="45">
        <v>0</v>
      </c>
      <c r="AI102" s="155" t="s">
        <v>22</v>
      </c>
      <c r="AJ102" s="45">
        <v>0</v>
      </c>
      <c r="AK102" s="45">
        <v>0</v>
      </c>
      <c r="AL102" s="45">
        <v>0</v>
      </c>
      <c r="AM102" s="45">
        <v>0</v>
      </c>
      <c r="AN102" s="45">
        <v>0</v>
      </c>
      <c r="AO102" s="45">
        <v>1080</v>
      </c>
      <c r="AP102" s="180">
        <v>0</v>
      </c>
      <c r="AQ102" s="45">
        <v>0</v>
      </c>
      <c r="AR102" s="45">
        <v>1620</v>
      </c>
      <c r="AS102" s="45">
        <v>0</v>
      </c>
      <c r="AT102" s="23">
        <f t="shared" si="43"/>
        <v>8700</v>
      </c>
      <c r="AU102" s="141">
        <f t="shared" ref="AU102:AU105" si="52">V102+AD102</f>
        <v>15930</v>
      </c>
      <c r="AV102" s="144">
        <f t="shared" ref="AV102:AV104" si="53">(AU102-AT102)</f>
        <v>7230</v>
      </c>
    </row>
    <row r="103" spans="1:48" ht="12.75" hidden="1" customHeight="1" x14ac:dyDescent="0.2">
      <c r="A103" s="273" t="s">
        <v>52</v>
      </c>
      <c r="B103" s="269" t="s">
        <v>64</v>
      </c>
      <c r="C103" s="3" t="s">
        <v>59</v>
      </c>
      <c r="D103" s="49" t="s">
        <v>301</v>
      </c>
      <c r="E103" s="277" t="s">
        <v>302</v>
      </c>
      <c r="F103" s="8">
        <v>41695</v>
      </c>
      <c r="G103" s="8">
        <v>41695</v>
      </c>
      <c r="H103" s="143">
        <f t="shared" si="29"/>
        <v>0</v>
      </c>
      <c r="I103" s="142">
        <v>0</v>
      </c>
      <c r="J103" s="142">
        <v>0</v>
      </c>
      <c r="K103" s="142">
        <v>0</v>
      </c>
      <c r="L103" s="142">
        <v>0</v>
      </c>
      <c r="M103" s="142">
        <v>0</v>
      </c>
      <c r="N103" s="142">
        <v>0</v>
      </c>
      <c r="O103" s="44">
        <v>13500</v>
      </c>
      <c r="P103" s="140">
        <v>0</v>
      </c>
      <c r="Q103" s="140">
        <v>0</v>
      </c>
      <c r="R103" s="140">
        <v>0</v>
      </c>
      <c r="S103" s="36">
        <f t="shared" si="36"/>
        <v>0</v>
      </c>
      <c r="T103" s="50">
        <v>5664</v>
      </c>
      <c r="U103" s="140">
        <v>389.4</v>
      </c>
      <c r="V103" s="23">
        <f>(O103*0.18)+O103+P103+Q103+(R103*0.18)+R103+S103+T103+U103</f>
        <v>21983.4</v>
      </c>
      <c r="W103" s="140">
        <v>0</v>
      </c>
      <c r="X103" s="140">
        <v>0</v>
      </c>
      <c r="Y103" s="140">
        <v>0</v>
      </c>
      <c r="Z103" s="140">
        <v>0</v>
      </c>
      <c r="AA103" s="140">
        <v>0</v>
      </c>
      <c r="AB103" s="45">
        <v>0</v>
      </c>
      <c r="AC103" s="45">
        <v>0</v>
      </c>
      <c r="AD103" s="179">
        <f t="shared" si="45"/>
        <v>0</v>
      </c>
      <c r="AE103" s="54" t="s">
        <v>324</v>
      </c>
      <c r="AF103" s="45">
        <v>6000</v>
      </c>
      <c r="AG103" s="54" t="s">
        <v>377</v>
      </c>
      <c r="AH103" s="45">
        <v>0</v>
      </c>
      <c r="AI103" s="155" t="s">
        <v>22</v>
      </c>
      <c r="AJ103" s="45">
        <v>0</v>
      </c>
      <c r="AK103" s="45">
        <v>0</v>
      </c>
      <c r="AL103" s="45">
        <v>0</v>
      </c>
      <c r="AM103" s="45">
        <v>0</v>
      </c>
      <c r="AN103" s="45">
        <v>0</v>
      </c>
      <c r="AO103" s="45">
        <v>1080</v>
      </c>
      <c r="AP103" s="180">
        <v>0</v>
      </c>
      <c r="AQ103" s="45">
        <v>0</v>
      </c>
      <c r="AR103" s="45">
        <v>1620</v>
      </c>
      <c r="AS103" s="45">
        <v>0</v>
      </c>
      <c r="AT103" s="23">
        <f t="shared" si="43"/>
        <v>8700</v>
      </c>
      <c r="AU103" s="141">
        <f t="shared" si="52"/>
        <v>21983.4</v>
      </c>
      <c r="AV103" s="144">
        <f t="shared" si="53"/>
        <v>13283.400000000001</v>
      </c>
    </row>
    <row r="104" spans="1:48" ht="12.75" hidden="1" customHeight="1" x14ac:dyDescent="0.2">
      <c r="A104" s="233" t="s">
        <v>74</v>
      </c>
      <c r="B104" s="142" t="s">
        <v>48</v>
      </c>
      <c r="C104" s="3" t="s">
        <v>60</v>
      </c>
      <c r="D104" s="49" t="s">
        <v>303</v>
      </c>
      <c r="E104" s="150" t="s">
        <v>304</v>
      </c>
      <c r="F104" s="8">
        <v>41696</v>
      </c>
      <c r="G104" s="8">
        <v>41696</v>
      </c>
      <c r="H104" s="143">
        <f t="shared" si="29"/>
        <v>0</v>
      </c>
      <c r="I104" s="142">
        <v>0</v>
      </c>
      <c r="J104" s="142">
        <v>0</v>
      </c>
      <c r="K104" s="142">
        <v>0</v>
      </c>
      <c r="L104" s="142">
        <v>0</v>
      </c>
      <c r="M104" s="142">
        <v>0</v>
      </c>
      <c r="N104" s="142">
        <v>0</v>
      </c>
      <c r="O104" s="44">
        <v>14771.19</v>
      </c>
      <c r="P104" s="140">
        <v>0</v>
      </c>
      <c r="Q104" s="140">
        <v>0</v>
      </c>
      <c r="R104" s="140">
        <v>0</v>
      </c>
      <c r="S104" s="36">
        <f t="shared" si="36"/>
        <v>0</v>
      </c>
      <c r="T104" s="140">
        <v>0</v>
      </c>
      <c r="U104" s="140">
        <v>0</v>
      </c>
      <c r="V104" s="23">
        <f t="shared" si="51"/>
        <v>17430.004199999999</v>
      </c>
      <c r="W104" s="140">
        <v>0</v>
      </c>
      <c r="X104" s="140">
        <v>0</v>
      </c>
      <c r="Y104" s="140">
        <v>0</v>
      </c>
      <c r="Z104" s="140">
        <v>0</v>
      </c>
      <c r="AA104" s="140">
        <v>0</v>
      </c>
      <c r="AB104" s="45">
        <v>0</v>
      </c>
      <c r="AC104" s="45">
        <v>500</v>
      </c>
      <c r="AD104" s="141">
        <f t="shared" si="45"/>
        <v>500</v>
      </c>
      <c r="AE104" s="54" t="s">
        <v>328</v>
      </c>
      <c r="AF104" s="45">
        <v>5000</v>
      </c>
      <c r="AG104" s="54" t="s">
        <v>325</v>
      </c>
      <c r="AH104" s="45">
        <v>500</v>
      </c>
      <c r="AI104" s="155" t="s">
        <v>22</v>
      </c>
      <c r="AJ104" s="45">
        <v>0</v>
      </c>
      <c r="AK104" s="45">
        <v>0</v>
      </c>
      <c r="AL104" s="45">
        <v>0</v>
      </c>
      <c r="AM104" s="45">
        <v>0</v>
      </c>
      <c r="AN104" s="45">
        <v>0</v>
      </c>
      <c r="AO104" s="45">
        <v>0</v>
      </c>
      <c r="AP104" s="45">
        <v>0</v>
      </c>
      <c r="AQ104" s="45">
        <v>0</v>
      </c>
      <c r="AR104" s="45">
        <v>1620</v>
      </c>
      <c r="AS104" s="45">
        <v>0</v>
      </c>
      <c r="AT104" s="23">
        <f t="shared" si="43"/>
        <v>7120</v>
      </c>
      <c r="AU104" s="141">
        <f t="shared" si="52"/>
        <v>17930.004199999999</v>
      </c>
      <c r="AV104" s="144">
        <f t="shared" si="53"/>
        <v>10810.004199999999</v>
      </c>
    </row>
    <row r="105" spans="1:48" s="13" customFormat="1" ht="12.75" hidden="1" customHeight="1" x14ac:dyDescent="0.2">
      <c r="A105" s="273" t="s">
        <v>52</v>
      </c>
      <c r="B105" s="269" t="s">
        <v>64</v>
      </c>
      <c r="C105" s="157" t="s">
        <v>59</v>
      </c>
      <c r="D105" s="318" t="s">
        <v>305</v>
      </c>
      <c r="E105" s="275" t="s">
        <v>306</v>
      </c>
      <c r="F105" s="322">
        <v>41696</v>
      </c>
      <c r="G105" s="322">
        <v>41696</v>
      </c>
      <c r="H105" s="304">
        <f t="shared" si="29"/>
        <v>0</v>
      </c>
      <c r="I105" s="306">
        <v>0</v>
      </c>
      <c r="J105" s="306">
        <v>0</v>
      </c>
      <c r="K105" s="306">
        <v>0</v>
      </c>
      <c r="L105" s="306">
        <v>0</v>
      </c>
      <c r="M105" s="306">
        <v>0</v>
      </c>
      <c r="N105" s="306">
        <v>0</v>
      </c>
      <c r="O105" s="310">
        <v>13500</v>
      </c>
      <c r="P105" s="317">
        <v>0</v>
      </c>
      <c r="Q105" s="317">
        <v>0</v>
      </c>
      <c r="R105" s="317">
        <v>0</v>
      </c>
      <c r="S105" s="394">
        <v>0</v>
      </c>
      <c r="T105" s="317">
        <v>0</v>
      </c>
      <c r="U105" s="317">
        <v>0</v>
      </c>
      <c r="V105" s="310">
        <f t="shared" si="51"/>
        <v>15930</v>
      </c>
      <c r="W105" s="317">
        <v>0</v>
      </c>
      <c r="X105" s="317">
        <v>0</v>
      </c>
      <c r="Y105" s="317">
        <v>0</v>
      </c>
      <c r="Z105" s="317">
        <v>0</v>
      </c>
      <c r="AA105" s="317">
        <v>0</v>
      </c>
      <c r="AB105" s="308">
        <v>0</v>
      </c>
      <c r="AC105" s="308">
        <v>0</v>
      </c>
      <c r="AD105" s="313">
        <f t="shared" ref="AD105" si="54">SUM(W105:AC105)</f>
        <v>0</v>
      </c>
      <c r="AE105" s="308" t="s">
        <v>322</v>
      </c>
      <c r="AF105" s="308">
        <v>6000</v>
      </c>
      <c r="AG105" s="310" t="s">
        <v>377</v>
      </c>
      <c r="AH105" s="308">
        <v>0</v>
      </c>
      <c r="AI105" s="308" t="s">
        <v>22</v>
      </c>
      <c r="AJ105" s="310">
        <v>0</v>
      </c>
      <c r="AK105" s="310">
        <v>0</v>
      </c>
      <c r="AL105" s="310">
        <v>0</v>
      </c>
      <c r="AM105" s="310">
        <v>0</v>
      </c>
      <c r="AN105" s="310">
        <v>0</v>
      </c>
      <c r="AO105" s="310">
        <v>1080</v>
      </c>
      <c r="AP105" s="308">
        <v>0</v>
      </c>
      <c r="AQ105" s="310">
        <v>0</v>
      </c>
      <c r="AR105" s="310">
        <v>1620</v>
      </c>
      <c r="AS105" s="308">
        <v>0</v>
      </c>
      <c r="AT105" s="310">
        <f t="shared" si="43"/>
        <v>8700</v>
      </c>
      <c r="AU105" s="313">
        <f t="shared" si="52"/>
        <v>15930</v>
      </c>
      <c r="AV105" s="310">
        <f>AH105+AJ105+AL105+AM105+AN105+AO105+AP105+AQ105+AR105+AS105+AT105+AU105</f>
        <v>27330</v>
      </c>
    </row>
    <row r="106" spans="1:48" s="13" customFormat="1" ht="12.75" hidden="1" customHeight="1" x14ac:dyDescent="0.2">
      <c r="A106" s="273" t="s">
        <v>52</v>
      </c>
      <c r="B106" s="269" t="s">
        <v>64</v>
      </c>
      <c r="C106" s="157" t="s">
        <v>59</v>
      </c>
      <c r="D106" s="312"/>
      <c r="E106" s="275" t="s">
        <v>307</v>
      </c>
      <c r="F106" s="312"/>
      <c r="G106" s="312"/>
      <c r="H106" s="305"/>
      <c r="I106" s="307"/>
      <c r="J106" s="307"/>
      <c r="K106" s="307"/>
      <c r="L106" s="307"/>
      <c r="M106" s="307"/>
      <c r="N106" s="307"/>
      <c r="O106" s="311"/>
      <c r="P106" s="353"/>
      <c r="Q106" s="353"/>
      <c r="R106" s="353"/>
      <c r="S106" s="395"/>
      <c r="T106" s="353"/>
      <c r="U106" s="353"/>
      <c r="V106" s="311"/>
      <c r="W106" s="353"/>
      <c r="X106" s="353"/>
      <c r="Y106" s="353"/>
      <c r="Z106" s="353"/>
      <c r="AA106" s="353"/>
      <c r="AB106" s="315"/>
      <c r="AC106" s="315"/>
      <c r="AD106" s="316"/>
      <c r="AE106" s="315"/>
      <c r="AF106" s="315"/>
      <c r="AG106" s="311"/>
      <c r="AH106" s="312"/>
      <c r="AI106" s="312"/>
      <c r="AJ106" s="311"/>
      <c r="AK106" s="311"/>
      <c r="AL106" s="311"/>
      <c r="AM106" s="311"/>
      <c r="AN106" s="311"/>
      <c r="AO106" s="311"/>
      <c r="AP106" s="315"/>
      <c r="AQ106" s="311"/>
      <c r="AR106" s="311"/>
      <c r="AS106" s="315"/>
      <c r="AT106" s="312"/>
      <c r="AU106" s="316"/>
      <c r="AV106" s="312"/>
    </row>
    <row r="107" spans="1:48" ht="12.75" hidden="1" customHeight="1" x14ac:dyDescent="0.2">
      <c r="A107" s="273" t="s">
        <v>52</v>
      </c>
      <c r="B107" s="269" t="s">
        <v>64</v>
      </c>
      <c r="C107" s="3" t="s">
        <v>59</v>
      </c>
      <c r="D107" s="49" t="s">
        <v>308</v>
      </c>
      <c r="E107" s="277" t="s">
        <v>309</v>
      </c>
      <c r="F107" s="8">
        <v>41696</v>
      </c>
      <c r="G107" s="8">
        <v>41697</v>
      </c>
      <c r="H107" s="143">
        <f t="shared" ref="H107:H124" si="55">DAY(G:G-F107+1-1)</f>
        <v>1</v>
      </c>
      <c r="I107" s="142">
        <v>0</v>
      </c>
      <c r="J107" s="142">
        <v>0</v>
      </c>
      <c r="K107" s="142">
        <v>0</v>
      </c>
      <c r="L107" s="142">
        <v>0</v>
      </c>
      <c r="M107" s="142">
        <v>0</v>
      </c>
      <c r="N107" s="142">
        <v>0</v>
      </c>
      <c r="O107" s="44">
        <v>13500</v>
      </c>
      <c r="P107" s="45">
        <v>0</v>
      </c>
      <c r="Q107" s="45">
        <v>0</v>
      </c>
      <c r="R107" s="45">
        <v>0</v>
      </c>
      <c r="S107" s="50">
        <f xml:space="preserve"> H107*708</f>
        <v>708</v>
      </c>
      <c r="T107" s="45">
        <v>0</v>
      </c>
      <c r="U107" s="45">
        <v>0</v>
      </c>
      <c r="V107" s="23">
        <f t="shared" ref="V107" si="56">(O107*0.18)+O107+P107+Q107+(R107*0.18)+R107+S107+T107+U107</f>
        <v>16638</v>
      </c>
      <c r="W107" s="45">
        <v>0</v>
      </c>
      <c r="X107" s="45">
        <v>0</v>
      </c>
      <c r="Y107" s="45">
        <v>0</v>
      </c>
      <c r="Z107" s="45">
        <v>0</v>
      </c>
      <c r="AA107" s="45">
        <v>0</v>
      </c>
      <c r="AB107" s="45">
        <v>0</v>
      </c>
      <c r="AC107" s="45">
        <v>0</v>
      </c>
      <c r="AD107" s="141">
        <f t="shared" ref="AD107:AD114" si="57">SUM(W107:AC107)</f>
        <v>0</v>
      </c>
      <c r="AE107" s="54" t="s">
        <v>323</v>
      </c>
      <c r="AF107" s="45">
        <v>6000</v>
      </c>
      <c r="AG107" s="54" t="s">
        <v>377</v>
      </c>
      <c r="AH107" s="45">
        <v>0</v>
      </c>
      <c r="AI107" s="155" t="s">
        <v>22</v>
      </c>
      <c r="AJ107" s="45">
        <v>0</v>
      </c>
      <c r="AK107" s="45">
        <v>0</v>
      </c>
      <c r="AL107" s="45">
        <v>0</v>
      </c>
      <c r="AM107" s="45">
        <v>0</v>
      </c>
      <c r="AN107" s="45">
        <v>0</v>
      </c>
      <c r="AO107" s="45">
        <v>1080</v>
      </c>
      <c r="AP107" s="180">
        <v>0</v>
      </c>
      <c r="AQ107" s="45">
        <v>0</v>
      </c>
      <c r="AR107" s="45">
        <v>1620</v>
      </c>
      <c r="AS107" s="45">
        <v>0</v>
      </c>
      <c r="AT107" s="23">
        <f>AF107+AH107+AJ107+AK107+AL107+AM107+AN107+AO107+AP107+AQ107+AR107+AS107</f>
        <v>8700</v>
      </c>
      <c r="AU107" s="141">
        <f t="shared" ref="AU107:AU109" si="58">V107+AD107</f>
        <v>16638</v>
      </c>
      <c r="AV107" s="144">
        <f t="shared" ref="AV107:AV109" si="59">(AU107-AT107)</f>
        <v>7938</v>
      </c>
    </row>
    <row r="108" spans="1:48" ht="12.75" hidden="1" customHeight="1" x14ac:dyDescent="0.2">
      <c r="A108" s="273" t="s">
        <v>52</v>
      </c>
      <c r="B108" s="269" t="s">
        <v>64</v>
      </c>
      <c r="C108" s="3" t="s">
        <v>59</v>
      </c>
      <c r="D108" s="49" t="s">
        <v>310</v>
      </c>
      <c r="E108" s="277" t="s">
        <v>311</v>
      </c>
      <c r="F108" s="8">
        <v>41697</v>
      </c>
      <c r="G108" s="8">
        <v>41697</v>
      </c>
      <c r="H108" s="158">
        <f t="shared" si="55"/>
        <v>0</v>
      </c>
      <c r="I108" s="142">
        <v>0</v>
      </c>
      <c r="J108" s="142">
        <v>0</v>
      </c>
      <c r="K108" s="142">
        <v>0</v>
      </c>
      <c r="L108" s="142">
        <v>0</v>
      </c>
      <c r="M108" s="142">
        <v>0</v>
      </c>
      <c r="N108" s="142">
        <v>0</v>
      </c>
      <c r="O108" s="44">
        <v>13500</v>
      </c>
      <c r="P108" s="45">
        <v>0</v>
      </c>
      <c r="Q108" s="45">
        <v>0</v>
      </c>
      <c r="R108" s="45">
        <v>0</v>
      </c>
      <c r="S108" s="36">
        <f xml:space="preserve"> H108*708</f>
        <v>0</v>
      </c>
      <c r="T108" s="45">
        <v>0</v>
      </c>
      <c r="U108" s="45">
        <v>0</v>
      </c>
      <c r="V108" s="23">
        <f t="shared" ref="V108:V114" si="60">(O108*0.18)+O108+P108+Q108+(R108*0.18)+R108+S108+T108+U108</f>
        <v>15930</v>
      </c>
      <c r="W108" s="45">
        <v>0</v>
      </c>
      <c r="X108" s="45">
        <v>0</v>
      </c>
      <c r="Y108" s="45">
        <v>0</v>
      </c>
      <c r="Z108" s="45">
        <v>0</v>
      </c>
      <c r="AA108" s="45">
        <v>0</v>
      </c>
      <c r="AB108" s="45">
        <v>0</v>
      </c>
      <c r="AC108" s="45">
        <v>0</v>
      </c>
      <c r="AD108" s="141">
        <f t="shared" si="57"/>
        <v>0</v>
      </c>
      <c r="AE108" s="54" t="s">
        <v>323</v>
      </c>
      <c r="AF108" s="45">
        <v>6000</v>
      </c>
      <c r="AG108" s="54" t="s">
        <v>377</v>
      </c>
      <c r="AH108" s="45">
        <v>0</v>
      </c>
      <c r="AI108" s="155" t="s">
        <v>22</v>
      </c>
      <c r="AJ108" s="45">
        <v>0</v>
      </c>
      <c r="AK108" s="45">
        <v>0</v>
      </c>
      <c r="AL108" s="45">
        <v>0</v>
      </c>
      <c r="AM108" s="45">
        <v>0</v>
      </c>
      <c r="AN108" s="45">
        <v>0</v>
      </c>
      <c r="AO108" s="45">
        <v>1080</v>
      </c>
      <c r="AP108" s="180">
        <v>0</v>
      </c>
      <c r="AQ108" s="45">
        <v>0</v>
      </c>
      <c r="AR108" s="45">
        <v>1620</v>
      </c>
      <c r="AS108" s="45">
        <v>0</v>
      </c>
      <c r="AT108" s="23">
        <f>AF108+AH108+AJ108+AK108+AL108+AM108+AN108+AO108+AP108+AQ108+AR108+AS108</f>
        <v>8700</v>
      </c>
      <c r="AU108" s="141">
        <f t="shared" si="58"/>
        <v>15930</v>
      </c>
      <c r="AV108" s="144">
        <f t="shared" si="59"/>
        <v>7230</v>
      </c>
    </row>
    <row r="109" spans="1:48" ht="12.75" hidden="1" customHeight="1" x14ac:dyDescent="0.2">
      <c r="A109" s="273" t="s">
        <v>52</v>
      </c>
      <c r="B109" s="269" t="s">
        <v>64</v>
      </c>
      <c r="C109" s="3" t="s">
        <v>59</v>
      </c>
      <c r="D109" s="49" t="s">
        <v>312</v>
      </c>
      <c r="E109" s="277" t="s">
        <v>313</v>
      </c>
      <c r="F109" s="8">
        <v>41696</v>
      </c>
      <c r="G109" s="8">
        <v>41697</v>
      </c>
      <c r="H109" s="158">
        <f t="shared" si="55"/>
        <v>1</v>
      </c>
      <c r="I109" s="142">
        <v>0</v>
      </c>
      <c r="J109" s="142">
        <v>0</v>
      </c>
      <c r="K109" s="142">
        <v>0</v>
      </c>
      <c r="L109" s="142">
        <v>0</v>
      </c>
      <c r="M109" s="142">
        <v>0</v>
      </c>
      <c r="N109" s="142">
        <v>0</v>
      </c>
      <c r="O109" s="44">
        <v>13500</v>
      </c>
      <c r="P109" s="45">
        <v>0</v>
      </c>
      <c r="Q109" s="45">
        <v>0</v>
      </c>
      <c r="R109" s="45">
        <v>0</v>
      </c>
      <c r="S109" s="50">
        <v>708</v>
      </c>
      <c r="T109" s="45">
        <v>0</v>
      </c>
      <c r="U109" s="45">
        <v>0</v>
      </c>
      <c r="V109" s="23">
        <f t="shared" si="60"/>
        <v>16638</v>
      </c>
      <c r="W109" s="45">
        <v>0</v>
      </c>
      <c r="X109" s="45">
        <v>0</v>
      </c>
      <c r="Y109" s="45">
        <v>0</v>
      </c>
      <c r="Z109" s="45">
        <v>0</v>
      </c>
      <c r="AA109" s="45">
        <v>0</v>
      </c>
      <c r="AB109" s="45">
        <v>0</v>
      </c>
      <c r="AC109" s="45">
        <v>0</v>
      </c>
      <c r="AD109" s="141">
        <f t="shared" si="57"/>
        <v>0</v>
      </c>
      <c r="AE109" s="54" t="s">
        <v>323</v>
      </c>
      <c r="AF109" s="45">
        <v>6000</v>
      </c>
      <c r="AG109" s="54" t="s">
        <v>377</v>
      </c>
      <c r="AH109" s="45">
        <v>0</v>
      </c>
      <c r="AI109" s="155" t="s">
        <v>22</v>
      </c>
      <c r="AJ109" s="45">
        <v>0</v>
      </c>
      <c r="AK109" s="45">
        <v>0</v>
      </c>
      <c r="AL109" s="45">
        <v>0</v>
      </c>
      <c r="AM109" s="45">
        <v>0</v>
      </c>
      <c r="AN109" s="45">
        <v>0</v>
      </c>
      <c r="AO109" s="45">
        <v>1080</v>
      </c>
      <c r="AP109" s="180">
        <v>0</v>
      </c>
      <c r="AQ109" s="45">
        <v>0</v>
      </c>
      <c r="AR109" s="45">
        <v>1620</v>
      </c>
      <c r="AS109" s="45">
        <v>0</v>
      </c>
      <c r="AT109" s="23">
        <f>AF109+AH109+AJ109+AK109+AL109+AM109+AN109+AO109+AP109+AQ109+AR109+AS109</f>
        <v>8700</v>
      </c>
      <c r="AU109" s="141">
        <f t="shared" si="58"/>
        <v>16638</v>
      </c>
      <c r="AV109" s="144">
        <f t="shared" si="59"/>
        <v>7938</v>
      </c>
    </row>
    <row r="110" spans="1:48" ht="12.75" hidden="1" customHeight="1" x14ac:dyDescent="0.2">
      <c r="A110" s="233" t="s">
        <v>73</v>
      </c>
      <c r="B110" s="147" t="s">
        <v>64</v>
      </c>
      <c r="C110" s="3" t="s">
        <v>60</v>
      </c>
      <c r="D110" s="49" t="s">
        <v>314</v>
      </c>
      <c r="E110" s="333" t="s">
        <v>315</v>
      </c>
      <c r="F110" s="8">
        <v>41695</v>
      </c>
      <c r="G110" s="8">
        <v>41696</v>
      </c>
      <c r="H110" s="159">
        <f t="shared" si="55"/>
        <v>1</v>
      </c>
      <c r="I110" s="142">
        <v>0</v>
      </c>
      <c r="J110" s="142">
        <v>0</v>
      </c>
      <c r="K110" s="142">
        <v>0</v>
      </c>
      <c r="L110" s="142">
        <v>0</v>
      </c>
      <c r="M110" s="142">
        <v>0</v>
      </c>
      <c r="N110" s="142">
        <v>0</v>
      </c>
      <c r="O110" s="44">
        <v>13500</v>
      </c>
      <c r="P110" s="45">
        <v>0</v>
      </c>
      <c r="Q110" s="45">
        <v>0</v>
      </c>
      <c r="R110" s="45">
        <v>0</v>
      </c>
      <c r="S110" s="36">
        <v>0</v>
      </c>
      <c r="T110" s="45">
        <v>0</v>
      </c>
      <c r="U110" s="45">
        <v>0</v>
      </c>
      <c r="V110" s="23">
        <f t="shared" si="60"/>
        <v>15930</v>
      </c>
      <c r="W110" s="45">
        <v>0</v>
      </c>
      <c r="X110" s="45">
        <v>0</v>
      </c>
      <c r="Y110" s="45">
        <v>0</v>
      </c>
      <c r="Z110" s="45">
        <v>0</v>
      </c>
      <c r="AA110" s="45">
        <v>0</v>
      </c>
      <c r="AB110" s="45">
        <v>0</v>
      </c>
      <c r="AC110" s="45">
        <v>0</v>
      </c>
      <c r="AD110" s="141">
        <f t="shared" si="57"/>
        <v>0</v>
      </c>
      <c r="AE110" s="54" t="s">
        <v>330</v>
      </c>
      <c r="AF110" s="45">
        <v>8500</v>
      </c>
      <c r="AG110" s="54" t="s">
        <v>378</v>
      </c>
      <c r="AH110" s="45">
        <v>0</v>
      </c>
      <c r="AI110" s="45" t="s">
        <v>22</v>
      </c>
      <c r="AJ110" s="45">
        <v>0</v>
      </c>
      <c r="AK110" s="45">
        <v>0</v>
      </c>
      <c r="AL110" s="45">
        <v>0</v>
      </c>
      <c r="AM110" s="45">
        <v>0</v>
      </c>
      <c r="AN110" s="45">
        <v>0</v>
      </c>
      <c r="AO110" s="45">
        <v>0</v>
      </c>
      <c r="AP110" s="45">
        <v>4000</v>
      </c>
      <c r="AQ110" s="45">
        <v>0</v>
      </c>
      <c r="AR110" s="45">
        <v>1620</v>
      </c>
      <c r="AS110" s="45">
        <v>0</v>
      </c>
      <c r="AT110" s="141">
        <f t="shared" ref="AT110:AT124" si="61">SUM(AF110:AH110,AJ110:AS110)</f>
        <v>14120</v>
      </c>
      <c r="AU110" s="141">
        <f t="shared" ref="AU110:AU114" si="62">V110+AD110</f>
        <v>15930</v>
      </c>
      <c r="AV110" s="144">
        <f t="shared" ref="AV110:AV114" si="63">(AU110-AT110)</f>
        <v>1810</v>
      </c>
    </row>
    <row r="111" spans="1:48" ht="12.75" hidden="1" customHeight="1" x14ac:dyDescent="0.2">
      <c r="A111" s="233" t="s">
        <v>73</v>
      </c>
      <c r="B111" s="147" t="s">
        <v>64</v>
      </c>
      <c r="C111" s="3" t="s">
        <v>60</v>
      </c>
      <c r="D111" s="49" t="s">
        <v>316</v>
      </c>
      <c r="E111" s="334"/>
      <c r="F111" s="8">
        <v>41695</v>
      </c>
      <c r="G111" s="8">
        <v>41696</v>
      </c>
      <c r="H111" s="159">
        <f t="shared" si="55"/>
        <v>1</v>
      </c>
      <c r="I111" s="142">
        <v>0</v>
      </c>
      <c r="J111" s="142">
        <v>0</v>
      </c>
      <c r="K111" s="142">
        <v>0</v>
      </c>
      <c r="L111" s="142">
        <v>0</v>
      </c>
      <c r="M111" s="142">
        <v>0</v>
      </c>
      <c r="N111" s="142">
        <v>0</v>
      </c>
      <c r="O111" s="44">
        <v>13500</v>
      </c>
      <c r="P111" s="45">
        <v>0</v>
      </c>
      <c r="Q111" s="45">
        <v>0</v>
      </c>
      <c r="R111" s="45">
        <v>0</v>
      </c>
      <c r="S111" s="36">
        <v>0</v>
      </c>
      <c r="T111" s="45">
        <v>0</v>
      </c>
      <c r="U111" s="45">
        <v>0</v>
      </c>
      <c r="V111" s="23">
        <f t="shared" si="60"/>
        <v>15930</v>
      </c>
      <c r="W111" s="45">
        <v>0</v>
      </c>
      <c r="X111" s="45">
        <v>0</v>
      </c>
      <c r="Y111" s="45">
        <v>0</v>
      </c>
      <c r="Z111" s="45">
        <v>0</v>
      </c>
      <c r="AA111" s="45">
        <v>0</v>
      </c>
      <c r="AB111" s="45">
        <v>0</v>
      </c>
      <c r="AC111" s="45">
        <v>0</v>
      </c>
      <c r="AD111" s="141">
        <f t="shared" si="57"/>
        <v>0</v>
      </c>
      <c r="AE111" s="54" t="s">
        <v>330</v>
      </c>
      <c r="AF111" s="45">
        <v>8500</v>
      </c>
      <c r="AG111" s="54" t="s">
        <v>378</v>
      </c>
      <c r="AH111" s="45">
        <v>0</v>
      </c>
      <c r="AI111" s="45" t="s">
        <v>22</v>
      </c>
      <c r="AJ111" s="45">
        <v>0</v>
      </c>
      <c r="AK111" s="45">
        <v>0</v>
      </c>
      <c r="AL111" s="45">
        <v>0</v>
      </c>
      <c r="AM111" s="45">
        <v>0</v>
      </c>
      <c r="AN111" s="45">
        <v>0</v>
      </c>
      <c r="AO111" s="45">
        <v>0</v>
      </c>
      <c r="AP111" s="45">
        <v>0</v>
      </c>
      <c r="AQ111" s="45">
        <v>0</v>
      </c>
      <c r="AR111" s="45">
        <v>1620</v>
      </c>
      <c r="AS111" s="45">
        <v>0</v>
      </c>
      <c r="AT111" s="141">
        <f t="shared" si="61"/>
        <v>10120</v>
      </c>
      <c r="AU111" s="141">
        <f t="shared" si="62"/>
        <v>15930</v>
      </c>
      <c r="AV111" s="144">
        <f t="shared" si="63"/>
        <v>5810</v>
      </c>
    </row>
    <row r="112" spans="1:48" ht="12.75" hidden="1" customHeight="1" x14ac:dyDescent="0.2">
      <c r="A112" s="233" t="s">
        <v>73</v>
      </c>
      <c r="B112" s="147" t="s">
        <v>64</v>
      </c>
      <c r="C112" s="3" t="s">
        <v>60</v>
      </c>
      <c r="D112" s="49" t="s">
        <v>317</v>
      </c>
      <c r="E112" s="334"/>
      <c r="F112" s="8">
        <v>41695</v>
      </c>
      <c r="G112" s="8">
        <v>41696</v>
      </c>
      <c r="H112" s="159">
        <f t="shared" si="55"/>
        <v>1</v>
      </c>
      <c r="I112" s="142">
        <v>0</v>
      </c>
      <c r="J112" s="142">
        <v>0</v>
      </c>
      <c r="K112" s="142">
        <v>0</v>
      </c>
      <c r="L112" s="142">
        <v>0</v>
      </c>
      <c r="M112" s="142">
        <v>0</v>
      </c>
      <c r="N112" s="142">
        <v>0</v>
      </c>
      <c r="O112" s="44">
        <v>13500</v>
      </c>
      <c r="P112" s="45">
        <v>0</v>
      </c>
      <c r="Q112" s="45">
        <v>0</v>
      </c>
      <c r="R112" s="45">
        <v>0</v>
      </c>
      <c r="S112" s="36">
        <v>0</v>
      </c>
      <c r="T112" s="45">
        <v>0</v>
      </c>
      <c r="U112" s="45">
        <v>0</v>
      </c>
      <c r="V112" s="23">
        <f t="shared" si="60"/>
        <v>15930</v>
      </c>
      <c r="W112" s="45">
        <v>0</v>
      </c>
      <c r="X112" s="45">
        <v>0</v>
      </c>
      <c r="Y112" s="45">
        <v>0</v>
      </c>
      <c r="Z112" s="45">
        <v>0</v>
      </c>
      <c r="AA112" s="45">
        <v>0</v>
      </c>
      <c r="AB112" s="45">
        <v>0</v>
      </c>
      <c r="AC112" s="45">
        <v>0</v>
      </c>
      <c r="AD112" s="141">
        <f t="shared" si="57"/>
        <v>0</v>
      </c>
      <c r="AE112" s="54" t="s">
        <v>330</v>
      </c>
      <c r="AF112" s="45">
        <v>8500</v>
      </c>
      <c r="AG112" s="54" t="s">
        <v>378</v>
      </c>
      <c r="AH112" s="45">
        <v>0</v>
      </c>
      <c r="AI112" s="45" t="s">
        <v>22</v>
      </c>
      <c r="AJ112" s="45">
        <v>0</v>
      </c>
      <c r="AK112" s="45">
        <v>0</v>
      </c>
      <c r="AL112" s="45">
        <v>0</v>
      </c>
      <c r="AM112" s="45">
        <v>0</v>
      </c>
      <c r="AN112" s="45">
        <v>0</v>
      </c>
      <c r="AO112" s="45">
        <v>0</v>
      </c>
      <c r="AP112" s="45">
        <v>0</v>
      </c>
      <c r="AQ112" s="45">
        <v>0</v>
      </c>
      <c r="AR112" s="45">
        <v>1620</v>
      </c>
      <c r="AS112" s="45">
        <v>0</v>
      </c>
      <c r="AT112" s="141">
        <f t="shared" si="61"/>
        <v>10120</v>
      </c>
      <c r="AU112" s="141">
        <f t="shared" si="62"/>
        <v>15930</v>
      </c>
      <c r="AV112" s="144">
        <f t="shared" si="63"/>
        <v>5810</v>
      </c>
    </row>
    <row r="113" spans="1:48" ht="12.75" hidden="1" customHeight="1" x14ac:dyDescent="0.2">
      <c r="A113" s="233" t="s">
        <v>73</v>
      </c>
      <c r="B113" s="147" t="s">
        <v>64</v>
      </c>
      <c r="C113" s="3" t="s">
        <v>60</v>
      </c>
      <c r="D113" s="49" t="s">
        <v>318</v>
      </c>
      <c r="E113" s="334"/>
      <c r="F113" s="8">
        <v>41695</v>
      </c>
      <c r="G113" s="8">
        <v>41696</v>
      </c>
      <c r="H113" s="159">
        <f t="shared" si="55"/>
        <v>1</v>
      </c>
      <c r="I113" s="142">
        <v>0</v>
      </c>
      <c r="J113" s="142">
        <v>0</v>
      </c>
      <c r="K113" s="142">
        <v>0</v>
      </c>
      <c r="L113" s="142">
        <v>0</v>
      </c>
      <c r="M113" s="142">
        <v>0</v>
      </c>
      <c r="N113" s="142">
        <v>0</v>
      </c>
      <c r="O113" s="44">
        <v>13500</v>
      </c>
      <c r="P113" s="45">
        <v>0</v>
      </c>
      <c r="Q113" s="45">
        <v>0</v>
      </c>
      <c r="R113" s="45">
        <v>0</v>
      </c>
      <c r="S113" s="36">
        <v>0</v>
      </c>
      <c r="T113" s="45">
        <v>0</v>
      </c>
      <c r="U113" s="45">
        <v>0</v>
      </c>
      <c r="V113" s="23">
        <f t="shared" si="60"/>
        <v>15930</v>
      </c>
      <c r="W113" s="45">
        <v>0</v>
      </c>
      <c r="X113" s="45">
        <v>0</v>
      </c>
      <c r="Y113" s="45">
        <v>0</v>
      </c>
      <c r="Z113" s="45">
        <v>0</v>
      </c>
      <c r="AA113" s="45">
        <v>0</v>
      </c>
      <c r="AB113" s="45">
        <v>0</v>
      </c>
      <c r="AC113" s="45">
        <v>0</v>
      </c>
      <c r="AD113" s="141">
        <f t="shared" si="57"/>
        <v>0</v>
      </c>
      <c r="AE113" s="54" t="s">
        <v>330</v>
      </c>
      <c r="AF113" s="45">
        <v>8500</v>
      </c>
      <c r="AG113" s="54" t="s">
        <v>378</v>
      </c>
      <c r="AH113" s="45">
        <v>0</v>
      </c>
      <c r="AI113" s="45" t="s">
        <v>22</v>
      </c>
      <c r="AJ113" s="45">
        <v>0</v>
      </c>
      <c r="AK113" s="45">
        <v>0</v>
      </c>
      <c r="AL113" s="45">
        <v>0</v>
      </c>
      <c r="AM113" s="45">
        <v>0</v>
      </c>
      <c r="AN113" s="45">
        <v>0</v>
      </c>
      <c r="AO113" s="45">
        <v>0</v>
      </c>
      <c r="AP113" s="45">
        <v>0</v>
      </c>
      <c r="AQ113" s="45">
        <v>0</v>
      </c>
      <c r="AR113" s="45">
        <v>1620</v>
      </c>
      <c r="AS113" s="45">
        <v>0</v>
      </c>
      <c r="AT113" s="141">
        <f t="shared" si="61"/>
        <v>10120</v>
      </c>
      <c r="AU113" s="141">
        <f t="shared" si="62"/>
        <v>15930</v>
      </c>
      <c r="AV113" s="144">
        <f t="shared" si="63"/>
        <v>5810</v>
      </c>
    </row>
    <row r="114" spans="1:48" ht="12.75" hidden="1" customHeight="1" x14ac:dyDescent="0.2">
      <c r="A114" s="233" t="s">
        <v>73</v>
      </c>
      <c r="B114" s="147" t="s">
        <v>64</v>
      </c>
      <c r="C114" s="3" t="s">
        <v>60</v>
      </c>
      <c r="D114" s="49" t="s">
        <v>319</v>
      </c>
      <c r="E114" s="335"/>
      <c r="F114" s="8">
        <v>41695</v>
      </c>
      <c r="G114" s="8">
        <v>41696</v>
      </c>
      <c r="H114" s="159">
        <f t="shared" si="55"/>
        <v>1</v>
      </c>
      <c r="I114" s="142">
        <v>0</v>
      </c>
      <c r="J114" s="142">
        <v>0</v>
      </c>
      <c r="K114" s="142">
        <v>0</v>
      </c>
      <c r="L114" s="142">
        <v>0</v>
      </c>
      <c r="M114" s="142">
        <v>0</v>
      </c>
      <c r="N114" s="142">
        <v>0</v>
      </c>
      <c r="O114" s="44">
        <v>13500</v>
      </c>
      <c r="P114" s="164">
        <v>0</v>
      </c>
      <c r="Q114" s="164">
        <v>0</v>
      </c>
      <c r="R114" s="164">
        <v>0</v>
      </c>
      <c r="S114" s="36">
        <v>0</v>
      </c>
      <c r="T114" s="164">
        <v>0</v>
      </c>
      <c r="U114" s="164">
        <v>0</v>
      </c>
      <c r="V114" s="23">
        <f t="shared" si="60"/>
        <v>15930</v>
      </c>
      <c r="W114" s="164">
        <v>0</v>
      </c>
      <c r="X114" s="164">
        <v>0</v>
      </c>
      <c r="Y114" s="164">
        <v>0</v>
      </c>
      <c r="Z114" s="164">
        <v>0</v>
      </c>
      <c r="AA114" s="164">
        <v>0</v>
      </c>
      <c r="AB114" s="164">
        <v>0</v>
      </c>
      <c r="AC114" s="164">
        <v>0</v>
      </c>
      <c r="AD114" s="160">
        <f t="shared" si="57"/>
        <v>0</v>
      </c>
      <c r="AE114" s="54" t="s">
        <v>330</v>
      </c>
      <c r="AF114" s="45">
        <v>8500</v>
      </c>
      <c r="AG114" s="54" t="s">
        <v>378</v>
      </c>
      <c r="AH114" s="45">
        <v>0</v>
      </c>
      <c r="AI114" s="45" t="s">
        <v>22</v>
      </c>
      <c r="AJ114" s="45">
        <v>0</v>
      </c>
      <c r="AK114" s="45">
        <v>0</v>
      </c>
      <c r="AL114" s="45">
        <v>0</v>
      </c>
      <c r="AM114" s="45">
        <v>0</v>
      </c>
      <c r="AN114" s="45">
        <v>0</v>
      </c>
      <c r="AO114" s="45">
        <v>0</v>
      </c>
      <c r="AP114" s="45">
        <v>0</v>
      </c>
      <c r="AQ114" s="45">
        <v>0</v>
      </c>
      <c r="AR114" s="45">
        <v>1620</v>
      </c>
      <c r="AS114" s="45">
        <v>0</v>
      </c>
      <c r="AT114" s="141">
        <f t="shared" si="61"/>
        <v>10120</v>
      </c>
      <c r="AU114" s="141">
        <f t="shared" si="62"/>
        <v>15930</v>
      </c>
      <c r="AV114" s="144">
        <f t="shared" si="63"/>
        <v>5810</v>
      </c>
    </row>
    <row r="115" spans="1:48" ht="15" hidden="1" customHeight="1" x14ac:dyDescent="0.2">
      <c r="A115" s="273" t="s">
        <v>52</v>
      </c>
      <c r="B115" s="269" t="s">
        <v>64</v>
      </c>
      <c r="C115" s="3" t="s">
        <v>59</v>
      </c>
      <c r="D115" s="49" t="s">
        <v>331</v>
      </c>
      <c r="E115" s="277" t="s">
        <v>332</v>
      </c>
      <c r="F115" s="35">
        <v>41701</v>
      </c>
      <c r="G115" s="165">
        <v>41701</v>
      </c>
      <c r="H115" s="162">
        <f t="shared" si="55"/>
        <v>0</v>
      </c>
      <c r="I115" s="161">
        <v>0</v>
      </c>
      <c r="J115" s="161">
        <v>0</v>
      </c>
      <c r="K115" s="161">
        <v>0</v>
      </c>
      <c r="L115" s="161">
        <v>0</v>
      </c>
      <c r="M115" s="161">
        <v>0</v>
      </c>
      <c r="N115" s="161">
        <v>0</v>
      </c>
      <c r="O115" s="44">
        <v>13500</v>
      </c>
      <c r="P115" s="164">
        <v>0</v>
      </c>
      <c r="Q115" s="164">
        <v>0</v>
      </c>
      <c r="R115" s="164">
        <v>0</v>
      </c>
      <c r="S115" s="36">
        <f t="shared" ref="S115:S123" si="64" xml:space="preserve"> H115*708</f>
        <v>0</v>
      </c>
      <c r="T115" s="164">
        <v>0</v>
      </c>
      <c r="U115" s="164">
        <v>0</v>
      </c>
      <c r="V115" s="23">
        <f t="shared" ref="V115:V123" si="65">(O115*0.18)+O115+P115+Q115+(R115*0.18)+R115+S115+T115+U115</f>
        <v>15930</v>
      </c>
      <c r="W115" s="164">
        <v>0</v>
      </c>
      <c r="X115" s="164">
        <v>0</v>
      </c>
      <c r="Y115" s="164">
        <v>0</v>
      </c>
      <c r="Z115" s="164">
        <v>0</v>
      </c>
      <c r="AA115" s="164">
        <v>0</v>
      </c>
      <c r="AB115" s="164">
        <v>0</v>
      </c>
      <c r="AC115" s="164">
        <v>0</v>
      </c>
      <c r="AD115" s="160">
        <f t="shared" ref="AD115:AD123" si="66">SUM(W115:AC115)</f>
        <v>0</v>
      </c>
      <c r="AE115" s="54" t="s">
        <v>350</v>
      </c>
      <c r="AF115" s="45">
        <v>6000</v>
      </c>
      <c r="AG115" s="54" t="s">
        <v>379</v>
      </c>
      <c r="AH115" s="45">
        <v>0</v>
      </c>
      <c r="AI115" s="180" t="s">
        <v>22</v>
      </c>
      <c r="AJ115" s="45">
        <v>0</v>
      </c>
      <c r="AK115" s="45">
        <v>0</v>
      </c>
      <c r="AL115" s="45">
        <v>0</v>
      </c>
      <c r="AM115" s="45">
        <v>0</v>
      </c>
      <c r="AN115" s="45">
        <v>0</v>
      </c>
      <c r="AO115" s="45">
        <v>1080</v>
      </c>
      <c r="AP115" s="180">
        <v>0</v>
      </c>
      <c r="AQ115" s="45">
        <v>0</v>
      </c>
      <c r="AR115" s="45">
        <v>1620</v>
      </c>
      <c r="AS115" s="45">
        <v>0</v>
      </c>
      <c r="AT115" s="160">
        <f t="shared" si="61"/>
        <v>8700</v>
      </c>
      <c r="AU115" s="160">
        <f t="shared" ref="AU115:AU123" si="67">V115+AD115</f>
        <v>15930</v>
      </c>
      <c r="AV115" s="163">
        <f t="shared" ref="AV115:AV123" si="68">(AU115-AT115)</f>
        <v>7230</v>
      </c>
    </row>
    <row r="116" spans="1:48" s="13" customFormat="1" ht="15.75" hidden="1" customHeight="1" x14ac:dyDescent="0.2">
      <c r="A116" s="273" t="s">
        <v>52</v>
      </c>
      <c r="B116" s="269" t="s">
        <v>64</v>
      </c>
      <c r="C116" s="161" t="s">
        <v>59</v>
      </c>
      <c r="D116" s="22" t="s">
        <v>333</v>
      </c>
      <c r="E116" s="279" t="s">
        <v>334</v>
      </c>
      <c r="F116" s="168">
        <v>41703</v>
      </c>
      <c r="G116" s="165">
        <v>41703</v>
      </c>
      <c r="H116" s="162">
        <f t="shared" si="55"/>
        <v>0</v>
      </c>
      <c r="I116" s="161">
        <v>0</v>
      </c>
      <c r="J116" s="161">
        <v>0</v>
      </c>
      <c r="K116" s="161">
        <v>0</v>
      </c>
      <c r="L116" s="161">
        <v>0</v>
      </c>
      <c r="M116" s="161">
        <v>0</v>
      </c>
      <c r="N116" s="161">
        <v>0</v>
      </c>
      <c r="O116" s="23">
        <v>13500</v>
      </c>
      <c r="P116" s="164">
        <v>0</v>
      </c>
      <c r="Q116" s="164">
        <v>0</v>
      </c>
      <c r="R116" s="164">
        <v>0</v>
      </c>
      <c r="S116" s="36">
        <f t="shared" si="64"/>
        <v>0</v>
      </c>
      <c r="T116" s="164">
        <v>0</v>
      </c>
      <c r="U116" s="164">
        <v>0</v>
      </c>
      <c r="V116" s="23">
        <f t="shared" si="65"/>
        <v>15930</v>
      </c>
      <c r="W116" s="164">
        <v>0</v>
      </c>
      <c r="X116" s="164">
        <v>0</v>
      </c>
      <c r="Y116" s="164">
        <v>0</v>
      </c>
      <c r="Z116" s="164">
        <v>0</v>
      </c>
      <c r="AA116" s="164">
        <v>0</v>
      </c>
      <c r="AB116" s="164">
        <v>0</v>
      </c>
      <c r="AC116" s="164">
        <v>0</v>
      </c>
      <c r="AD116" s="160">
        <f t="shared" si="66"/>
        <v>0</v>
      </c>
      <c r="AE116" s="54" t="s">
        <v>349</v>
      </c>
      <c r="AF116" s="164">
        <v>6000</v>
      </c>
      <c r="AG116" s="54" t="s">
        <v>379</v>
      </c>
      <c r="AH116" s="164">
        <v>0</v>
      </c>
      <c r="AI116" s="180" t="s">
        <v>22</v>
      </c>
      <c r="AJ116" s="45">
        <v>0</v>
      </c>
      <c r="AK116" s="45">
        <v>0</v>
      </c>
      <c r="AL116" s="45">
        <v>0</v>
      </c>
      <c r="AM116" s="45">
        <v>0</v>
      </c>
      <c r="AN116" s="45">
        <v>0</v>
      </c>
      <c r="AO116" s="45">
        <v>1080</v>
      </c>
      <c r="AP116" s="180">
        <v>0</v>
      </c>
      <c r="AQ116" s="45">
        <v>0</v>
      </c>
      <c r="AR116" s="45">
        <v>1620</v>
      </c>
      <c r="AS116" s="45">
        <v>0</v>
      </c>
      <c r="AT116" s="160">
        <f t="shared" si="61"/>
        <v>8700</v>
      </c>
      <c r="AU116" s="160">
        <f t="shared" si="67"/>
        <v>15930</v>
      </c>
      <c r="AV116" s="163">
        <f t="shared" si="68"/>
        <v>7230</v>
      </c>
    </row>
    <row r="117" spans="1:48" ht="12.75" hidden="1" customHeight="1" x14ac:dyDescent="0.2">
      <c r="A117" s="233" t="s">
        <v>81</v>
      </c>
      <c r="B117" s="161" t="s">
        <v>64</v>
      </c>
      <c r="C117" s="3" t="s">
        <v>60</v>
      </c>
      <c r="D117" s="49" t="s">
        <v>335</v>
      </c>
      <c r="E117" s="217" t="s">
        <v>336</v>
      </c>
      <c r="F117" s="35">
        <v>41704</v>
      </c>
      <c r="G117" s="165">
        <v>41704</v>
      </c>
      <c r="H117" s="162">
        <f t="shared" si="55"/>
        <v>0</v>
      </c>
      <c r="I117" s="161">
        <v>0</v>
      </c>
      <c r="J117" s="161">
        <v>0</v>
      </c>
      <c r="K117" s="161">
        <v>0</v>
      </c>
      <c r="L117" s="161">
        <v>0</v>
      </c>
      <c r="M117" s="161">
        <v>0</v>
      </c>
      <c r="N117" s="161">
        <v>0</v>
      </c>
      <c r="O117" s="44">
        <v>13500</v>
      </c>
      <c r="P117" s="164">
        <v>0</v>
      </c>
      <c r="Q117" s="164">
        <v>0</v>
      </c>
      <c r="R117" s="164">
        <v>0</v>
      </c>
      <c r="S117" s="36">
        <f t="shared" si="64"/>
        <v>0</v>
      </c>
      <c r="T117" s="164">
        <v>0</v>
      </c>
      <c r="U117" s="164">
        <v>0</v>
      </c>
      <c r="V117" s="23">
        <f t="shared" si="65"/>
        <v>15930</v>
      </c>
      <c r="W117" s="164">
        <v>0</v>
      </c>
      <c r="X117" s="164">
        <v>0</v>
      </c>
      <c r="Y117" s="164">
        <v>0</v>
      </c>
      <c r="Z117" s="164">
        <v>0</v>
      </c>
      <c r="AA117" s="164">
        <v>0</v>
      </c>
      <c r="AB117" s="164">
        <v>0</v>
      </c>
      <c r="AC117" s="164">
        <v>0</v>
      </c>
      <c r="AD117" s="160">
        <f t="shared" si="66"/>
        <v>0</v>
      </c>
      <c r="AE117" s="170" t="s">
        <v>63</v>
      </c>
      <c r="AF117" s="45">
        <v>0</v>
      </c>
      <c r="AG117" s="54" t="s">
        <v>380</v>
      </c>
      <c r="AH117" s="45">
        <v>0</v>
      </c>
      <c r="AI117" s="180" t="s">
        <v>22</v>
      </c>
      <c r="AJ117" s="45">
        <v>0</v>
      </c>
      <c r="AK117" s="45">
        <v>0</v>
      </c>
      <c r="AL117" s="45">
        <v>0</v>
      </c>
      <c r="AM117" s="45">
        <v>0</v>
      </c>
      <c r="AN117" s="45">
        <v>0</v>
      </c>
      <c r="AO117" s="45">
        <v>1620</v>
      </c>
      <c r="AP117" s="45">
        <v>4000</v>
      </c>
      <c r="AQ117" s="45">
        <v>0</v>
      </c>
      <c r="AR117" s="45">
        <v>1620</v>
      </c>
      <c r="AS117" s="45">
        <v>0</v>
      </c>
      <c r="AT117" s="160">
        <f t="shared" si="61"/>
        <v>7240</v>
      </c>
      <c r="AU117" s="160">
        <f t="shared" si="67"/>
        <v>15930</v>
      </c>
      <c r="AV117" s="163">
        <f t="shared" si="68"/>
        <v>8690</v>
      </c>
    </row>
    <row r="118" spans="1:48" ht="12.75" hidden="1" customHeight="1" x14ac:dyDescent="0.2">
      <c r="A118" s="273" t="s">
        <v>52</v>
      </c>
      <c r="B118" s="269" t="s">
        <v>64</v>
      </c>
      <c r="C118" s="3" t="s">
        <v>59</v>
      </c>
      <c r="D118" s="49" t="s">
        <v>339</v>
      </c>
      <c r="E118" s="277" t="s">
        <v>340</v>
      </c>
      <c r="F118" s="35">
        <v>41703</v>
      </c>
      <c r="G118" s="165">
        <v>41704</v>
      </c>
      <c r="H118" s="162">
        <f t="shared" si="55"/>
        <v>1</v>
      </c>
      <c r="I118" s="161">
        <v>0</v>
      </c>
      <c r="J118" s="161">
        <v>0</v>
      </c>
      <c r="K118" s="161">
        <v>0</v>
      </c>
      <c r="L118" s="161">
        <v>0</v>
      </c>
      <c r="M118" s="161">
        <v>0</v>
      </c>
      <c r="N118" s="161">
        <v>0</v>
      </c>
      <c r="O118" s="44">
        <v>13500</v>
      </c>
      <c r="P118" s="164">
        <v>0</v>
      </c>
      <c r="Q118" s="164">
        <v>0</v>
      </c>
      <c r="R118" s="164">
        <v>0</v>
      </c>
      <c r="S118" s="50">
        <f t="shared" si="64"/>
        <v>708</v>
      </c>
      <c r="T118" s="164">
        <v>0</v>
      </c>
      <c r="U118" s="164">
        <v>0</v>
      </c>
      <c r="V118" s="23">
        <f t="shared" si="65"/>
        <v>16638</v>
      </c>
      <c r="W118" s="164">
        <v>0</v>
      </c>
      <c r="X118" s="164">
        <v>0</v>
      </c>
      <c r="Y118" s="164">
        <v>0</v>
      </c>
      <c r="Z118" s="164">
        <v>0</v>
      </c>
      <c r="AA118" s="164">
        <v>0</v>
      </c>
      <c r="AB118" s="164">
        <v>0</v>
      </c>
      <c r="AC118" s="164">
        <v>0</v>
      </c>
      <c r="AD118" s="160">
        <f t="shared" si="66"/>
        <v>0</v>
      </c>
      <c r="AE118" s="54" t="s">
        <v>349</v>
      </c>
      <c r="AF118" s="45">
        <v>6000</v>
      </c>
      <c r="AG118" s="54" t="s">
        <v>379</v>
      </c>
      <c r="AH118" s="45">
        <v>0</v>
      </c>
      <c r="AI118" s="180" t="s">
        <v>22</v>
      </c>
      <c r="AJ118" s="45">
        <v>0</v>
      </c>
      <c r="AK118" s="45">
        <v>0</v>
      </c>
      <c r="AL118" s="45">
        <v>0</v>
      </c>
      <c r="AM118" s="45">
        <v>0</v>
      </c>
      <c r="AN118" s="45">
        <v>0</v>
      </c>
      <c r="AO118" s="45">
        <v>1080</v>
      </c>
      <c r="AP118" s="180">
        <v>0</v>
      </c>
      <c r="AQ118" s="45">
        <v>0</v>
      </c>
      <c r="AR118" s="45">
        <v>1620</v>
      </c>
      <c r="AS118" s="45">
        <v>0</v>
      </c>
      <c r="AT118" s="160">
        <f t="shared" si="61"/>
        <v>8700</v>
      </c>
      <c r="AU118" s="160">
        <f t="shared" si="67"/>
        <v>16638</v>
      </c>
      <c r="AV118" s="163">
        <f t="shared" si="68"/>
        <v>7938</v>
      </c>
    </row>
    <row r="119" spans="1:48" ht="12.75" hidden="1" customHeight="1" x14ac:dyDescent="0.2">
      <c r="A119" s="233" t="s">
        <v>81</v>
      </c>
      <c r="B119" s="161" t="s">
        <v>64</v>
      </c>
      <c r="C119" s="3" t="s">
        <v>60</v>
      </c>
      <c r="D119" s="49" t="s">
        <v>341</v>
      </c>
      <c r="E119" s="223" t="s">
        <v>464</v>
      </c>
      <c r="F119" s="35">
        <v>41704</v>
      </c>
      <c r="G119" s="165">
        <v>41704</v>
      </c>
      <c r="H119" s="162">
        <f t="shared" si="55"/>
        <v>0</v>
      </c>
      <c r="I119" s="161">
        <v>0</v>
      </c>
      <c r="J119" s="161">
        <v>0</v>
      </c>
      <c r="K119" s="161">
        <v>0</v>
      </c>
      <c r="L119" s="161">
        <v>0</v>
      </c>
      <c r="M119" s="161">
        <v>0</v>
      </c>
      <c r="N119" s="161">
        <v>0</v>
      </c>
      <c r="O119" s="44">
        <v>13500</v>
      </c>
      <c r="P119" s="164">
        <v>0</v>
      </c>
      <c r="Q119" s="164">
        <v>0</v>
      </c>
      <c r="R119" s="164">
        <v>0</v>
      </c>
      <c r="S119" s="36">
        <f t="shared" si="64"/>
        <v>0</v>
      </c>
      <c r="T119" s="164">
        <v>0</v>
      </c>
      <c r="U119" s="164">
        <v>0</v>
      </c>
      <c r="V119" s="23">
        <f>(O119*0.18)+O119+P119+Q119+(R119*0.18)+R119+S119+T119+U119</f>
        <v>15930</v>
      </c>
      <c r="W119" s="164">
        <v>0</v>
      </c>
      <c r="X119" s="164">
        <v>0</v>
      </c>
      <c r="Y119" s="164">
        <v>0</v>
      </c>
      <c r="Z119" s="164">
        <v>0</v>
      </c>
      <c r="AA119" s="164">
        <v>0</v>
      </c>
      <c r="AB119" s="164">
        <v>0</v>
      </c>
      <c r="AC119" s="164">
        <v>0</v>
      </c>
      <c r="AD119" s="160">
        <f>SUM(W119:AC119)</f>
        <v>0</v>
      </c>
      <c r="AE119" s="170" t="s">
        <v>63</v>
      </c>
      <c r="AF119" s="45">
        <v>0</v>
      </c>
      <c r="AG119" s="54" t="s">
        <v>380</v>
      </c>
      <c r="AH119" s="45">
        <v>0</v>
      </c>
      <c r="AI119" s="180" t="s">
        <v>22</v>
      </c>
      <c r="AJ119" s="45">
        <v>0</v>
      </c>
      <c r="AK119" s="45">
        <v>0</v>
      </c>
      <c r="AL119" s="45">
        <v>0</v>
      </c>
      <c r="AM119" s="45">
        <v>0</v>
      </c>
      <c r="AN119" s="45">
        <v>0</v>
      </c>
      <c r="AO119" s="45">
        <v>1620</v>
      </c>
      <c r="AP119" s="45">
        <v>0</v>
      </c>
      <c r="AQ119" s="45">
        <v>0</v>
      </c>
      <c r="AR119" s="45">
        <v>1620</v>
      </c>
      <c r="AS119" s="45">
        <v>0</v>
      </c>
      <c r="AT119" s="160">
        <f t="shared" si="61"/>
        <v>3240</v>
      </c>
      <c r="AU119" s="160">
        <f>V119+AD119</f>
        <v>15930</v>
      </c>
      <c r="AV119" s="163">
        <f>(AU119-AT119)</f>
        <v>12690</v>
      </c>
    </row>
    <row r="120" spans="1:48" ht="12.75" hidden="1" customHeight="1" x14ac:dyDescent="0.2">
      <c r="A120" s="233" t="s">
        <v>81</v>
      </c>
      <c r="B120" s="161" t="s">
        <v>64</v>
      </c>
      <c r="C120" s="3" t="s">
        <v>60</v>
      </c>
      <c r="D120" s="49" t="s">
        <v>87</v>
      </c>
      <c r="E120" s="217" t="s">
        <v>343</v>
      </c>
      <c r="F120" s="35">
        <v>41704</v>
      </c>
      <c r="G120" s="165">
        <v>41704</v>
      </c>
      <c r="H120" s="162">
        <f t="shared" si="55"/>
        <v>0</v>
      </c>
      <c r="I120" s="161">
        <v>0</v>
      </c>
      <c r="J120" s="161">
        <v>0</v>
      </c>
      <c r="K120" s="161">
        <v>0</v>
      </c>
      <c r="L120" s="161">
        <v>0</v>
      </c>
      <c r="M120" s="161">
        <v>0</v>
      </c>
      <c r="N120" s="161">
        <v>0</v>
      </c>
      <c r="O120" s="44">
        <v>13500</v>
      </c>
      <c r="P120" s="164">
        <v>0</v>
      </c>
      <c r="Q120" s="164">
        <v>0</v>
      </c>
      <c r="R120" s="164">
        <v>0</v>
      </c>
      <c r="S120" s="36">
        <f t="shared" si="64"/>
        <v>0</v>
      </c>
      <c r="T120" s="164">
        <v>0</v>
      </c>
      <c r="U120" s="164">
        <v>0</v>
      </c>
      <c r="V120" s="23">
        <f t="shared" si="65"/>
        <v>15930</v>
      </c>
      <c r="W120" s="164">
        <v>0</v>
      </c>
      <c r="X120" s="164">
        <v>0</v>
      </c>
      <c r="Y120" s="164">
        <v>0</v>
      </c>
      <c r="Z120" s="164">
        <v>0</v>
      </c>
      <c r="AA120" s="164">
        <v>0</v>
      </c>
      <c r="AB120" s="164">
        <v>0</v>
      </c>
      <c r="AC120" s="164">
        <v>0</v>
      </c>
      <c r="AD120" s="160">
        <f t="shared" si="66"/>
        <v>0</v>
      </c>
      <c r="AE120" s="170" t="s">
        <v>63</v>
      </c>
      <c r="AF120" s="45">
        <v>0</v>
      </c>
      <c r="AG120" s="54" t="s">
        <v>380</v>
      </c>
      <c r="AH120" s="45">
        <v>0</v>
      </c>
      <c r="AI120" s="180" t="s">
        <v>22</v>
      </c>
      <c r="AJ120" s="45">
        <v>0</v>
      </c>
      <c r="AK120" s="45">
        <v>0</v>
      </c>
      <c r="AL120" s="45">
        <v>0</v>
      </c>
      <c r="AM120" s="45">
        <v>0</v>
      </c>
      <c r="AN120" s="45">
        <v>0</v>
      </c>
      <c r="AO120" s="45">
        <v>1620</v>
      </c>
      <c r="AP120" s="45">
        <v>0</v>
      </c>
      <c r="AQ120" s="45">
        <v>0</v>
      </c>
      <c r="AR120" s="45">
        <v>1620</v>
      </c>
      <c r="AS120" s="45">
        <v>0</v>
      </c>
      <c r="AT120" s="160">
        <f t="shared" si="61"/>
        <v>3240</v>
      </c>
      <c r="AU120" s="160">
        <f t="shared" si="67"/>
        <v>15930</v>
      </c>
      <c r="AV120" s="163">
        <f t="shared" si="68"/>
        <v>12690</v>
      </c>
    </row>
    <row r="121" spans="1:48" ht="12.75" hidden="1" customHeight="1" x14ac:dyDescent="0.2">
      <c r="A121" s="233" t="s">
        <v>81</v>
      </c>
      <c r="B121" s="161" t="s">
        <v>64</v>
      </c>
      <c r="C121" s="3" t="s">
        <v>60</v>
      </c>
      <c r="D121" s="49" t="s">
        <v>344</v>
      </c>
      <c r="E121" s="217" t="s">
        <v>345</v>
      </c>
      <c r="F121" s="35">
        <v>41704</v>
      </c>
      <c r="G121" s="165">
        <v>41704</v>
      </c>
      <c r="H121" s="162">
        <f t="shared" si="55"/>
        <v>0</v>
      </c>
      <c r="I121" s="161">
        <v>0</v>
      </c>
      <c r="J121" s="161">
        <v>0</v>
      </c>
      <c r="K121" s="161">
        <v>0</v>
      </c>
      <c r="L121" s="161">
        <v>0</v>
      </c>
      <c r="M121" s="161">
        <v>0</v>
      </c>
      <c r="N121" s="161">
        <v>0</v>
      </c>
      <c r="O121" s="44">
        <v>13500</v>
      </c>
      <c r="P121" s="164">
        <v>0</v>
      </c>
      <c r="Q121" s="164">
        <v>0</v>
      </c>
      <c r="R121" s="164">
        <v>0</v>
      </c>
      <c r="S121" s="36">
        <f t="shared" si="64"/>
        <v>0</v>
      </c>
      <c r="T121" s="164">
        <v>0</v>
      </c>
      <c r="U121" s="164">
        <v>0</v>
      </c>
      <c r="V121" s="23">
        <f t="shared" si="65"/>
        <v>15930</v>
      </c>
      <c r="W121" s="164">
        <v>0</v>
      </c>
      <c r="X121" s="164">
        <v>0</v>
      </c>
      <c r="Y121" s="164">
        <v>0</v>
      </c>
      <c r="Z121" s="164">
        <v>0</v>
      </c>
      <c r="AA121" s="164">
        <v>0</v>
      </c>
      <c r="AB121" s="164">
        <v>0</v>
      </c>
      <c r="AC121" s="164">
        <v>0</v>
      </c>
      <c r="AD121" s="160">
        <f t="shared" si="66"/>
        <v>0</v>
      </c>
      <c r="AE121" s="170" t="s">
        <v>63</v>
      </c>
      <c r="AF121" s="45">
        <v>0</v>
      </c>
      <c r="AG121" s="54" t="s">
        <v>380</v>
      </c>
      <c r="AH121" s="45">
        <v>0</v>
      </c>
      <c r="AI121" s="180" t="s">
        <v>22</v>
      </c>
      <c r="AJ121" s="45">
        <v>0</v>
      </c>
      <c r="AK121" s="45">
        <v>0</v>
      </c>
      <c r="AL121" s="45">
        <v>0</v>
      </c>
      <c r="AM121" s="45">
        <v>0</v>
      </c>
      <c r="AN121" s="45">
        <v>0</v>
      </c>
      <c r="AO121" s="45">
        <v>1620</v>
      </c>
      <c r="AP121" s="45">
        <v>0</v>
      </c>
      <c r="AQ121" s="45">
        <v>0</v>
      </c>
      <c r="AR121" s="45">
        <v>1620</v>
      </c>
      <c r="AS121" s="45">
        <v>0</v>
      </c>
      <c r="AT121" s="160">
        <f t="shared" si="61"/>
        <v>3240</v>
      </c>
      <c r="AU121" s="160">
        <f t="shared" si="67"/>
        <v>15930</v>
      </c>
      <c r="AV121" s="163">
        <f t="shared" si="68"/>
        <v>12690</v>
      </c>
    </row>
    <row r="122" spans="1:48" ht="12.75" hidden="1" customHeight="1" x14ac:dyDescent="0.2">
      <c r="A122" s="273" t="s">
        <v>52</v>
      </c>
      <c r="B122" s="269" t="s">
        <v>64</v>
      </c>
      <c r="C122" s="3" t="s">
        <v>59</v>
      </c>
      <c r="D122" s="49" t="s">
        <v>65</v>
      </c>
      <c r="E122" s="277" t="s">
        <v>346</v>
      </c>
      <c r="F122" s="35">
        <v>41704</v>
      </c>
      <c r="G122" s="165">
        <v>41704</v>
      </c>
      <c r="H122" s="162">
        <f t="shared" si="55"/>
        <v>0</v>
      </c>
      <c r="I122" s="161">
        <v>0</v>
      </c>
      <c r="J122" s="161">
        <v>0</v>
      </c>
      <c r="K122" s="161">
        <v>0</v>
      </c>
      <c r="L122" s="161">
        <v>0</v>
      </c>
      <c r="M122" s="161">
        <v>0</v>
      </c>
      <c r="N122" s="161">
        <v>0</v>
      </c>
      <c r="O122" s="44">
        <v>13500</v>
      </c>
      <c r="P122" s="164">
        <v>0</v>
      </c>
      <c r="Q122" s="164">
        <v>0</v>
      </c>
      <c r="R122" s="164">
        <v>0</v>
      </c>
      <c r="S122" s="36">
        <f t="shared" si="64"/>
        <v>0</v>
      </c>
      <c r="T122" s="164">
        <v>0</v>
      </c>
      <c r="U122" s="164">
        <v>0</v>
      </c>
      <c r="V122" s="23">
        <f t="shared" si="65"/>
        <v>15930</v>
      </c>
      <c r="W122" s="164">
        <v>0</v>
      </c>
      <c r="X122" s="164">
        <v>0</v>
      </c>
      <c r="Y122" s="164">
        <v>0</v>
      </c>
      <c r="Z122" s="164">
        <v>0</v>
      </c>
      <c r="AA122" s="164">
        <v>0</v>
      </c>
      <c r="AB122" s="164">
        <v>0</v>
      </c>
      <c r="AC122" s="164">
        <v>0</v>
      </c>
      <c r="AD122" s="160">
        <f t="shared" si="66"/>
        <v>0</v>
      </c>
      <c r="AE122" s="54" t="s">
        <v>349</v>
      </c>
      <c r="AF122" s="45">
        <v>6000</v>
      </c>
      <c r="AG122" s="54" t="s">
        <v>379</v>
      </c>
      <c r="AH122" s="45">
        <v>0</v>
      </c>
      <c r="AI122" s="180" t="s">
        <v>22</v>
      </c>
      <c r="AJ122" s="45">
        <v>0</v>
      </c>
      <c r="AK122" s="45">
        <v>0</v>
      </c>
      <c r="AL122" s="45">
        <v>0</v>
      </c>
      <c r="AM122" s="45">
        <v>0</v>
      </c>
      <c r="AN122" s="45">
        <v>0</v>
      </c>
      <c r="AO122" s="45">
        <v>1080</v>
      </c>
      <c r="AP122" s="180">
        <v>0</v>
      </c>
      <c r="AQ122" s="45">
        <v>0</v>
      </c>
      <c r="AR122" s="45">
        <v>1620</v>
      </c>
      <c r="AS122" s="45">
        <v>0</v>
      </c>
      <c r="AT122" s="160">
        <f t="shared" si="61"/>
        <v>8700</v>
      </c>
      <c r="AU122" s="160">
        <f t="shared" si="67"/>
        <v>15930</v>
      </c>
      <c r="AV122" s="163">
        <f t="shared" si="68"/>
        <v>7230</v>
      </c>
    </row>
    <row r="123" spans="1:48" ht="12.75" hidden="1" customHeight="1" x14ac:dyDescent="0.2">
      <c r="A123" s="273" t="s">
        <v>52</v>
      </c>
      <c r="B123" s="269" t="s">
        <v>64</v>
      </c>
      <c r="C123" s="3" t="s">
        <v>59</v>
      </c>
      <c r="D123" s="49" t="s">
        <v>347</v>
      </c>
      <c r="E123" s="277" t="s">
        <v>348</v>
      </c>
      <c r="F123" s="35">
        <v>41705</v>
      </c>
      <c r="G123" s="165">
        <v>41705</v>
      </c>
      <c r="H123" s="162">
        <f t="shared" si="55"/>
        <v>0</v>
      </c>
      <c r="I123" s="161">
        <v>0</v>
      </c>
      <c r="J123" s="161">
        <v>0</v>
      </c>
      <c r="K123" s="161">
        <v>0</v>
      </c>
      <c r="L123" s="161">
        <v>0</v>
      </c>
      <c r="M123" s="161">
        <v>0</v>
      </c>
      <c r="N123" s="161">
        <v>0</v>
      </c>
      <c r="O123" s="44">
        <v>13500</v>
      </c>
      <c r="P123" s="164">
        <v>0</v>
      </c>
      <c r="Q123" s="164">
        <v>0</v>
      </c>
      <c r="R123" s="164">
        <v>0</v>
      </c>
      <c r="S123" s="36">
        <f t="shared" si="64"/>
        <v>0</v>
      </c>
      <c r="T123" s="164">
        <v>0</v>
      </c>
      <c r="U123" s="164">
        <v>0</v>
      </c>
      <c r="V123" s="23">
        <f t="shared" si="65"/>
        <v>15930</v>
      </c>
      <c r="W123" s="164">
        <v>0</v>
      </c>
      <c r="X123" s="164">
        <v>0</v>
      </c>
      <c r="Y123" s="164">
        <v>0</v>
      </c>
      <c r="Z123" s="164">
        <v>0</v>
      </c>
      <c r="AA123" s="164">
        <v>0</v>
      </c>
      <c r="AB123" s="164">
        <v>0</v>
      </c>
      <c r="AC123" s="164">
        <v>0</v>
      </c>
      <c r="AD123" s="160">
        <f t="shared" si="66"/>
        <v>0</v>
      </c>
      <c r="AE123" s="54" t="s">
        <v>349</v>
      </c>
      <c r="AF123" s="45">
        <v>6000</v>
      </c>
      <c r="AG123" s="54" t="s">
        <v>379</v>
      </c>
      <c r="AH123" s="45">
        <v>0</v>
      </c>
      <c r="AI123" s="180" t="s">
        <v>22</v>
      </c>
      <c r="AJ123" s="45">
        <v>0</v>
      </c>
      <c r="AK123" s="45">
        <v>0</v>
      </c>
      <c r="AL123" s="45">
        <v>0</v>
      </c>
      <c r="AM123" s="45">
        <v>0</v>
      </c>
      <c r="AN123" s="45">
        <v>0</v>
      </c>
      <c r="AO123" s="45">
        <v>1080</v>
      </c>
      <c r="AP123" s="180">
        <v>0</v>
      </c>
      <c r="AQ123" s="45">
        <v>0</v>
      </c>
      <c r="AR123" s="45">
        <v>1620</v>
      </c>
      <c r="AS123" s="45">
        <v>0</v>
      </c>
      <c r="AT123" s="160">
        <f t="shared" si="61"/>
        <v>8700</v>
      </c>
      <c r="AU123" s="160">
        <f t="shared" si="67"/>
        <v>15930</v>
      </c>
      <c r="AV123" s="163">
        <f t="shared" si="68"/>
        <v>7230</v>
      </c>
    </row>
    <row r="124" spans="1:48" ht="12.75" hidden="1" customHeight="1" x14ac:dyDescent="0.2">
      <c r="A124" s="233" t="s">
        <v>81</v>
      </c>
      <c r="B124" s="167" t="s">
        <v>64</v>
      </c>
      <c r="C124" s="3" t="s">
        <v>60</v>
      </c>
      <c r="D124" s="318" t="s">
        <v>337</v>
      </c>
      <c r="E124" s="217" t="s">
        <v>338</v>
      </c>
      <c r="F124" s="321">
        <v>41704</v>
      </c>
      <c r="G124" s="322">
        <v>41704</v>
      </c>
      <c r="H124" s="304">
        <f t="shared" si="55"/>
        <v>0</v>
      </c>
      <c r="I124" s="304">
        <v>0</v>
      </c>
      <c r="J124" s="304">
        <v>0</v>
      </c>
      <c r="K124" s="304">
        <v>0</v>
      </c>
      <c r="L124" s="304">
        <v>0</v>
      </c>
      <c r="M124" s="304">
        <v>0</v>
      </c>
      <c r="N124" s="304">
        <v>0</v>
      </c>
      <c r="O124" s="310">
        <v>13500</v>
      </c>
      <c r="P124" s="308">
        <v>0</v>
      </c>
      <c r="Q124" s="308">
        <v>0</v>
      </c>
      <c r="R124" s="308">
        <v>0</v>
      </c>
      <c r="S124" s="308">
        <v>0</v>
      </c>
      <c r="T124" s="308">
        <v>0</v>
      </c>
      <c r="U124" s="308">
        <v>0</v>
      </c>
      <c r="V124" s="310">
        <f t="shared" ref="V124" si="69">(O124*0.18)+O124+P124+Q124+(R124*0.18)+R124+S124+T124+U124</f>
        <v>15930</v>
      </c>
      <c r="W124" s="308">
        <v>0</v>
      </c>
      <c r="X124" s="308">
        <v>0</v>
      </c>
      <c r="Y124" s="308">
        <v>0</v>
      </c>
      <c r="Z124" s="308">
        <v>0</v>
      </c>
      <c r="AA124" s="308">
        <v>0</v>
      </c>
      <c r="AB124" s="308">
        <v>0</v>
      </c>
      <c r="AC124" s="308">
        <v>0</v>
      </c>
      <c r="AD124" s="313">
        <f t="shared" ref="AD124" si="70">SUM(W124:AC124)</f>
        <v>0</v>
      </c>
      <c r="AE124" s="308" t="s">
        <v>63</v>
      </c>
      <c r="AF124" s="308">
        <v>0</v>
      </c>
      <c r="AG124" s="308" t="s">
        <v>380</v>
      </c>
      <c r="AH124" s="308">
        <v>0</v>
      </c>
      <c r="AI124" s="308" t="s">
        <v>22</v>
      </c>
      <c r="AJ124" s="308">
        <v>0</v>
      </c>
      <c r="AK124" s="308">
        <v>0</v>
      </c>
      <c r="AL124" s="308">
        <v>0</v>
      </c>
      <c r="AM124" s="308">
        <v>0</v>
      </c>
      <c r="AN124" s="308">
        <v>0</v>
      </c>
      <c r="AO124" s="308">
        <v>3240</v>
      </c>
      <c r="AP124" s="308">
        <v>0</v>
      </c>
      <c r="AQ124" s="308">
        <v>0</v>
      </c>
      <c r="AR124" s="308">
        <v>1620</v>
      </c>
      <c r="AS124" s="308">
        <v>0</v>
      </c>
      <c r="AT124" s="313">
        <f t="shared" si="61"/>
        <v>4860</v>
      </c>
      <c r="AU124" s="313">
        <f>V124+AD124</f>
        <v>15930</v>
      </c>
      <c r="AV124" s="314">
        <f>(AU124-AT124)</f>
        <v>11070</v>
      </c>
    </row>
    <row r="125" spans="1:48" ht="12.75" hidden="1" customHeight="1" x14ac:dyDescent="0.2">
      <c r="A125" s="233" t="s">
        <v>81</v>
      </c>
      <c r="B125" s="173" t="s">
        <v>64</v>
      </c>
      <c r="C125" s="3" t="s">
        <v>60</v>
      </c>
      <c r="D125" s="320"/>
      <c r="E125" s="217" t="s">
        <v>342</v>
      </c>
      <c r="F125" s="320"/>
      <c r="G125" s="312"/>
      <c r="H125" s="305"/>
      <c r="I125" s="305"/>
      <c r="J125" s="305"/>
      <c r="K125" s="305"/>
      <c r="L125" s="305"/>
      <c r="M125" s="305"/>
      <c r="N125" s="305"/>
      <c r="O125" s="311"/>
      <c r="P125" s="312"/>
      <c r="Q125" s="312"/>
      <c r="R125" s="312"/>
      <c r="S125" s="309"/>
      <c r="T125" s="312"/>
      <c r="U125" s="312"/>
      <c r="V125" s="312"/>
      <c r="W125" s="312"/>
      <c r="X125" s="312"/>
      <c r="Y125" s="312"/>
      <c r="Z125" s="312"/>
      <c r="AA125" s="312"/>
      <c r="AB125" s="312"/>
      <c r="AC125" s="312"/>
      <c r="AD125" s="312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2"/>
      <c r="AU125" s="312"/>
      <c r="AV125" s="312"/>
    </row>
    <row r="126" spans="1:48" ht="12.75" hidden="1" customHeight="1" x14ac:dyDescent="0.2">
      <c r="A126" s="273" t="s">
        <v>52</v>
      </c>
      <c r="B126" s="269" t="s">
        <v>64</v>
      </c>
      <c r="C126" s="3" t="s">
        <v>59</v>
      </c>
      <c r="D126" s="49" t="s">
        <v>351</v>
      </c>
      <c r="E126" s="275" t="s">
        <v>352</v>
      </c>
      <c r="F126" s="8">
        <v>41709</v>
      </c>
      <c r="G126" s="176">
        <v>41709</v>
      </c>
      <c r="H126" s="174">
        <f t="shared" ref="H126:H156" si="71">DAY(G:G-F126+1-1)</f>
        <v>0</v>
      </c>
      <c r="I126" s="173">
        <v>0</v>
      </c>
      <c r="J126" s="173">
        <v>0</v>
      </c>
      <c r="K126" s="173">
        <v>0</v>
      </c>
      <c r="L126" s="173">
        <v>0</v>
      </c>
      <c r="M126" s="173">
        <v>0</v>
      </c>
      <c r="N126" s="173">
        <v>0</v>
      </c>
      <c r="O126" s="44">
        <v>13500</v>
      </c>
      <c r="P126" s="45">
        <v>0</v>
      </c>
      <c r="Q126" s="45">
        <v>0</v>
      </c>
      <c r="R126" s="45">
        <v>0</v>
      </c>
      <c r="S126" s="36">
        <f t="shared" ref="S126:S131" si="72" xml:space="preserve"> H126*708</f>
        <v>0</v>
      </c>
      <c r="T126" s="45">
        <v>0</v>
      </c>
      <c r="U126" s="45">
        <v>0</v>
      </c>
      <c r="V126" s="23">
        <f t="shared" ref="V126:V130" si="73">(O126*0.18)+O126+P126+Q126+(R126*0.18)+R126+S126+T126+U126</f>
        <v>15930</v>
      </c>
      <c r="W126" s="45">
        <v>0</v>
      </c>
      <c r="X126" s="45">
        <v>0</v>
      </c>
      <c r="Y126" s="45">
        <v>0</v>
      </c>
      <c r="Z126" s="45">
        <v>0</v>
      </c>
      <c r="AA126" s="45">
        <v>0</v>
      </c>
      <c r="AB126" s="45">
        <v>0</v>
      </c>
      <c r="AC126" s="45">
        <v>0</v>
      </c>
      <c r="AD126" s="172">
        <f t="shared" ref="AD126:AD136" si="74">SUM(W126:AC126)</f>
        <v>0</v>
      </c>
      <c r="AE126" s="54" t="s">
        <v>373</v>
      </c>
      <c r="AF126" s="45">
        <v>6000</v>
      </c>
      <c r="AG126" s="54" t="s">
        <v>381</v>
      </c>
      <c r="AH126" s="45">
        <v>0</v>
      </c>
      <c r="AI126" s="180" t="s">
        <v>22</v>
      </c>
      <c r="AJ126" s="45">
        <v>0</v>
      </c>
      <c r="AK126" s="45">
        <v>0</v>
      </c>
      <c r="AL126" s="45">
        <v>0</v>
      </c>
      <c r="AM126" s="45">
        <v>0</v>
      </c>
      <c r="AN126" s="45">
        <v>0</v>
      </c>
      <c r="AO126" s="45">
        <v>1080</v>
      </c>
      <c r="AP126" s="180">
        <v>0</v>
      </c>
      <c r="AQ126" s="45">
        <v>0</v>
      </c>
      <c r="AR126" s="45">
        <v>1620</v>
      </c>
      <c r="AS126" s="45">
        <v>0</v>
      </c>
      <c r="AT126" s="169">
        <f t="shared" ref="AT126:AT156" si="75">SUM(AF126:AH126,AJ126:AS126)</f>
        <v>8700</v>
      </c>
      <c r="AU126" s="169">
        <f t="shared" ref="AU126:AU136" si="76">V126+AD126</f>
        <v>15930</v>
      </c>
      <c r="AV126" s="171">
        <f t="shared" ref="AV126:AV136" si="77">(AU126-AT126)</f>
        <v>7230</v>
      </c>
    </row>
    <row r="127" spans="1:48" ht="12.75" hidden="1" customHeight="1" x14ac:dyDescent="0.2">
      <c r="A127" s="273" t="s">
        <v>52</v>
      </c>
      <c r="B127" s="269" t="s">
        <v>64</v>
      </c>
      <c r="C127" s="3" t="s">
        <v>59</v>
      </c>
      <c r="D127" s="49" t="s">
        <v>353</v>
      </c>
      <c r="E127" s="277" t="s">
        <v>354</v>
      </c>
      <c r="F127" s="8">
        <v>41709</v>
      </c>
      <c r="G127" s="176">
        <v>41710</v>
      </c>
      <c r="H127" s="174">
        <f t="shared" si="71"/>
        <v>1</v>
      </c>
      <c r="I127" s="173">
        <v>0</v>
      </c>
      <c r="J127" s="173">
        <v>0</v>
      </c>
      <c r="K127" s="173">
        <v>0</v>
      </c>
      <c r="L127" s="173">
        <v>0</v>
      </c>
      <c r="M127" s="173">
        <v>0</v>
      </c>
      <c r="N127" s="173">
        <v>0</v>
      </c>
      <c r="O127" s="44">
        <v>13500</v>
      </c>
      <c r="P127" s="45">
        <v>0</v>
      </c>
      <c r="Q127" s="45">
        <v>0</v>
      </c>
      <c r="R127" s="45">
        <v>0</v>
      </c>
      <c r="S127" s="183">
        <f t="shared" si="72"/>
        <v>708</v>
      </c>
      <c r="T127" s="45">
        <v>0</v>
      </c>
      <c r="U127" s="45">
        <v>0</v>
      </c>
      <c r="V127" s="23">
        <f t="shared" si="73"/>
        <v>16638</v>
      </c>
      <c r="W127" s="45">
        <v>0</v>
      </c>
      <c r="X127" s="45">
        <v>0</v>
      </c>
      <c r="Y127" s="45">
        <v>0</v>
      </c>
      <c r="Z127" s="45">
        <v>0</v>
      </c>
      <c r="AA127" s="45">
        <v>0</v>
      </c>
      <c r="AB127" s="45">
        <v>0</v>
      </c>
      <c r="AC127" s="45">
        <v>0</v>
      </c>
      <c r="AD127" s="172">
        <f t="shared" si="74"/>
        <v>0</v>
      </c>
      <c r="AE127" s="54" t="s">
        <v>373</v>
      </c>
      <c r="AF127" s="45">
        <v>6000</v>
      </c>
      <c r="AG127" s="54" t="s">
        <v>381</v>
      </c>
      <c r="AH127" s="45">
        <v>0</v>
      </c>
      <c r="AI127" s="180" t="s">
        <v>22</v>
      </c>
      <c r="AJ127" s="45">
        <v>0</v>
      </c>
      <c r="AK127" s="45">
        <v>0</v>
      </c>
      <c r="AL127" s="45">
        <v>0</v>
      </c>
      <c r="AM127" s="45">
        <v>0</v>
      </c>
      <c r="AN127" s="45">
        <v>0</v>
      </c>
      <c r="AO127" s="45">
        <v>1080</v>
      </c>
      <c r="AP127" s="180">
        <v>0</v>
      </c>
      <c r="AQ127" s="45">
        <v>0</v>
      </c>
      <c r="AR127" s="45">
        <v>1620</v>
      </c>
      <c r="AS127" s="45">
        <v>0</v>
      </c>
      <c r="AT127" s="169">
        <f t="shared" si="75"/>
        <v>8700</v>
      </c>
      <c r="AU127" s="169">
        <f t="shared" si="76"/>
        <v>16638</v>
      </c>
      <c r="AV127" s="171">
        <f t="shared" si="77"/>
        <v>7938</v>
      </c>
    </row>
    <row r="128" spans="1:48" ht="12.75" hidden="1" customHeight="1" x14ac:dyDescent="0.2">
      <c r="A128" s="273" t="s">
        <v>52</v>
      </c>
      <c r="B128" s="269" t="s">
        <v>64</v>
      </c>
      <c r="C128" s="3" t="s">
        <v>59</v>
      </c>
      <c r="D128" s="49" t="s">
        <v>355</v>
      </c>
      <c r="E128" s="277" t="s">
        <v>356</v>
      </c>
      <c r="F128" s="8">
        <v>41709</v>
      </c>
      <c r="G128" s="176">
        <v>41710</v>
      </c>
      <c r="H128" s="174">
        <f t="shared" si="71"/>
        <v>1</v>
      </c>
      <c r="I128" s="173">
        <v>0</v>
      </c>
      <c r="J128" s="173">
        <v>0</v>
      </c>
      <c r="K128" s="173">
        <v>0</v>
      </c>
      <c r="L128" s="173">
        <v>0</v>
      </c>
      <c r="M128" s="173">
        <v>0</v>
      </c>
      <c r="N128" s="173">
        <v>0</v>
      </c>
      <c r="O128" s="44">
        <v>13500</v>
      </c>
      <c r="P128" s="45">
        <v>0</v>
      </c>
      <c r="Q128" s="45">
        <v>0</v>
      </c>
      <c r="R128" s="45">
        <v>0</v>
      </c>
      <c r="S128" s="183">
        <f t="shared" si="72"/>
        <v>708</v>
      </c>
      <c r="T128" s="45">
        <v>0</v>
      </c>
      <c r="U128" s="45">
        <v>0</v>
      </c>
      <c r="V128" s="23">
        <f t="shared" si="73"/>
        <v>16638</v>
      </c>
      <c r="W128" s="45">
        <v>0</v>
      </c>
      <c r="X128" s="45">
        <v>0</v>
      </c>
      <c r="Y128" s="45">
        <v>0</v>
      </c>
      <c r="Z128" s="45">
        <v>0</v>
      </c>
      <c r="AA128" s="45">
        <v>0</v>
      </c>
      <c r="AB128" s="45">
        <v>0</v>
      </c>
      <c r="AC128" s="45">
        <v>0</v>
      </c>
      <c r="AD128" s="172">
        <f t="shared" si="74"/>
        <v>0</v>
      </c>
      <c r="AE128" s="54" t="s">
        <v>373</v>
      </c>
      <c r="AF128" s="45">
        <v>6000</v>
      </c>
      <c r="AG128" s="54" t="s">
        <v>381</v>
      </c>
      <c r="AH128" s="45">
        <v>0</v>
      </c>
      <c r="AI128" s="180" t="s">
        <v>22</v>
      </c>
      <c r="AJ128" s="45">
        <v>0</v>
      </c>
      <c r="AK128" s="45">
        <v>0</v>
      </c>
      <c r="AL128" s="45">
        <v>0</v>
      </c>
      <c r="AM128" s="45">
        <v>0</v>
      </c>
      <c r="AN128" s="45">
        <v>0</v>
      </c>
      <c r="AO128" s="45">
        <v>1080</v>
      </c>
      <c r="AP128" s="180">
        <v>0</v>
      </c>
      <c r="AQ128" s="45">
        <v>0</v>
      </c>
      <c r="AR128" s="45">
        <v>1620</v>
      </c>
      <c r="AS128" s="45">
        <v>0</v>
      </c>
      <c r="AT128" s="169">
        <f t="shared" si="75"/>
        <v>8700</v>
      </c>
      <c r="AU128" s="169">
        <f t="shared" si="76"/>
        <v>16638</v>
      </c>
      <c r="AV128" s="171">
        <f t="shared" si="77"/>
        <v>7938</v>
      </c>
    </row>
    <row r="129" spans="1:48" s="13" customFormat="1" ht="14.25" hidden="1" customHeight="1" x14ac:dyDescent="0.2">
      <c r="A129" s="273" t="s">
        <v>52</v>
      </c>
      <c r="B129" s="269" t="s">
        <v>64</v>
      </c>
      <c r="C129" s="173" t="s">
        <v>59</v>
      </c>
      <c r="D129" s="22" t="s">
        <v>357</v>
      </c>
      <c r="E129" s="277" t="s">
        <v>358</v>
      </c>
      <c r="F129" s="176">
        <v>41710</v>
      </c>
      <c r="G129" s="176">
        <v>41710</v>
      </c>
      <c r="H129" s="174">
        <f t="shared" si="71"/>
        <v>0</v>
      </c>
      <c r="I129" s="173">
        <v>0</v>
      </c>
      <c r="J129" s="173">
        <v>0</v>
      </c>
      <c r="K129" s="173">
        <v>0</v>
      </c>
      <c r="L129" s="173">
        <v>0</v>
      </c>
      <c r="M129" s="173">
        <v>0</v>
      </c>
      <c r="N129" s="173">
        <v>0</v>
      </c>
      <c r="O129" s="23">
        <v>13500</v>
      </c>
      <c r="P129" s="45">
        <v>0</v>
      </c>
      <c r="Q129" s="45">
        <v>0</v>
      </c>
      <c r="R129" s="45">
        <v>0</v>
      </c>
      <c r="S129" s="36">
        <f t="shared" si="72"/>
        <v>0</v>
      </c>
      <c r="T129" s="45">
        <v>0</v>
      </c>
      <c r="U129" s="45">
        <v>0</v>
      </c>
      <c r="V129" s="23">
        <f t="shared" si="73"/>
        <v>15930</v>
      </c>
      <c r="W129" s="45">
        <v>0</v>
      </c>
      <c r="X129" s="45">
        <v>0</v>
      </c>
      <c r="Y129" s="45">
        <v>0</v>
      </c>
      <c r="Z129" s="45">
        <v>0</v>
      </c>
      <c r="AA129" s="45">
        <v>0</v>
      </c>
      <c r="AB129" s="175">
        <v>0</v>
      </c>
      <c r="AC129" s="175">
        <v>0</v>
      </c>
      <c r="AD129" s="172">
        <f t="shared" si="74"/>
        <v>0</v>
      </c>
      <c r="AE129" s="54" t="s">
        <v>373</v>
      </c>
      <c r="AF129" s="175">
        <v>6000</v>
      </c>
      <c r="AG129" s="54" t="s">
        <v>381</v>
      </c>
      <c r="AH129" s="45">
        <v>0</v>
      </c>
      <c r="AI129" s="180" t="s">
        <v>22</v>
      </c>
      <c r="AJ129" s="45">
        <v>0</v>
      </c>
      <c r="AK129" s="45">
        <v>0</v>
      </c>
      <c r="AL129" s="45">
        <v>0</v>
      </c>
      <c r="AM129" s="45">
        <v>0</v>
      </c>
      <c r="AN129" s="45">
        <v>0</v>
      </c>
      <c r="AO129" s="45">
        <v>1080</v>
      </c>
      <c r="AP129" s="180">
        <v>0</v>
      </c>
      <c r="AQ129" s="45">
        <v>0</v>
      </c>
      <c r="AR129" s="45">
        <v>1620</v>
      </c>
      <c r="AS129" s="45">
        <v>0</v>
      </c>
      <c r="AT129" s="169">
        <f t="shared" si="75"/>
        <v>8700</v>
      </c>
      <c r="AU129" s="169">
        <f t="shared" si="76"/>
        <v>15930</v>
      </c>
      <c r="AV129" s="171">
        <f t="shared" si="77"/>
        <v>7230</v>
      </c>
    </row>
    <row r="130" spans="1:48" ht="12.75" hidden="1" customHeight="1" x14ac:dyDescent="0.2">
      <c r="A130" s="273" t="s">
        <v>52</v>
      </c>
      <c r="B130" s="269" t="s">
        <v>64</v>
      </c>
      <c r="C130" s="3" t="s">
        <v>59</v>
      </c>
      <c r="D130" s="49" t="s">
        <v>359</v>
      </c>
      <c r="E130" s="277" t="s">
        <v>360</v>
      </c>
      <c r="F130" s="8">
        <v>41711</v>
      </c>
      <c r="G130" s="176">
        <v>41711</v>
      </c>
      <c r="H130" s="174">
        <f t="shared" si="71"/>
        <v>0</v>
      </c>
      <c r="I130" s="173">
        <v>0</v>
      </c>
      <c r="J130" s="173">
        <v>0</v>
      </c>
      <c r="K130" s="173">
        <v>0</v>
      </c>
      <c r="L130" s="173">
        <v>0</v>
      </c>
      <c r="M130" s="173">
        <v>0</v>
      </c>
      <c r="N130" s="173">
        <v>0</v>
      </c>
      <c r="O130" s="44">
        <v>13500</v>
      </c>
      <c r="P130" s="45">
        <v>0</v>
      </c>
      <c r="Q130" s="45">
        <v>0</v>
      </c>
      <c r="R130" s="45">
        <v>0</v>
      </c>
      <c r="S130" s="36">
        <f t="shared" si="72"/>
        <v>0</v>
      </c>
      <c r="T130" s="45">
        <v>0</v>
      </c>
      <c r="U130" s="45">
        <v>0</v>
      </c>
      <c r="V130" s="23">
        <f t="shared" si="73"/>
        <v>15930</v>
      </c>
      <c r="W130" s="45">
        <v>0</v>
      </c>
      <c r="X130" s="45">
        <v>0</v>
      </c>
      <c r="Y130" s="45">
        <v>0</v>
      </c>
      <c r="Z130" s="45">
        <v>0</v>
      </c>
      <c r="AA130" s="45">
        <v>0</v>
      </c>
      <c r="AB130" s="45">
        <v>0</v>
      </c>
      <c r="AC130" s="45">
        <v>0</v>
      </c>
      <c r="AD130" s="172">
        <f t="shared" si="74"/>
        <v>0</v>
      </c>
      <c r="AE130" s="54" t="s">
        <v>374</v>
      </c>
      <c r="AF130" s="45">
        <v>6000</v>
      </c>
      <c r="AG130" s="54" t="s">
        <v>381</v>
      </c>
      <c r="AH130" s="45">
        <v>0</v>
      </c>
      <c r="AI130" s="180" t="s">
        <v>22</v>
      </c>
      <c r="AJ130" s="45">
        <v>0</v>
      </c>
      <c r="AK130" s="45">
        <v>0</v>
      </c>
      <c r="AL130" s="45">
        <v>0</v>
      </c>
      <c r="AM130" s="45">
        <v>0</v>
      </c>
      <c r="AN130" s="45">
        <v>0</v>
      </c>
      <c r="AO130" s="45">
        <v>1080</v>
      </c>
      <c r="AP130" s="180">
        <v>0</v>
      </c>
      <c r="AQ130" s="45">
        <v>0</v>
      </c>
      <c r="AR130" s="45">
        <v>1620</v>
      </c>
      <c r="AS130" s="45">
        <v>0</v>
      </c>
      <c r="AT130" s="169">
        <f t="shared" si="75"/>
        <v>8700</v>
      </c>
      <c r="AU130" s="169">
        <f t="shared" si="76"/>
        <v>15930</v>
      </c>
      <c r="AV130" s="171">
        <f t="shared" si="77"/>
        <v>7230</v>
      </c>
    </row>
    <row r="131" spans="1:48" ht="12.75" hidden="1" customHeight="1" x14ac:dyDescent="0.2">
      <c r="A131" s="233" t="s">
        <v>81</v>
      </c>
      <c r="B131" s="173" t="s">
        <v>64</v>
      </c>
      <c r="C131" s="3" t="s">
        <v>60</v>
      </c>
      <c r="D131" s="49" t="s">
        <v>361</v>
      </c>
      <c r="E131" s="217" t="s">
        <v>362</v>
      </c>
      <c r="F131" s="8">
        <v>41711</v>
      </c>
      <c r="G131" s="176">
        <v>41711</v>
      </c>
      <c r="H131" s="174">
        <f t="shared" si="71"/>
        <v>0</v>
      </c>
      <c r="I131" s="173">
        <v>0</v>
      </c>
      <c r="J131" s="173">
        <v>0</v>
      </c>
      <c r="K131" s="173">
        <v>0</v>
      </c>
      <c r="L131" s="173">
        <v>0</v>
      </c>
      <c r="M131" s="173">
        <v>0</v>
      </c>
      <c r="N131" s="173">
        <v>0</v>
      </c>
      <c r="O131" s="44">
        <v>13500</v>
      </c>
      <c r="P131" s="178">
        <v>0</v>
      </c>
      <c r="Q131" s="178">
        <v>0</v>
      </c>
      <c r="R131" s="178">
        <v>0</v>
      </c>
      <c r="S131" s="36">
        <f t="shared" si="72"/>
        <v>0</v>
      </c>
      <c r="T131" s="178">
        <v>0</v>
      </c>
      <c r="U131" s="178">
        <v>0</v>
      </c>
      <c r="V131" s="23">
        <f t="shared" ref="V131" si="78">(O131*0.18)+O131+P131+Q131+(R131*0.18)+R131+S131+T131+U131</f>
        <v>15930</v>
      </c>
      <c r="W131" s="178">
        <v>0</v>
      </c>
      <c r="X131" s="178">
        <v>0</v>
      </c>
      <c r="Y131" s="178">
        <v>0</v>
      </c>
      <c r="Z131" s="178">
        <v>0</v>
      </c>
      <c r="AA131" s="178">
        <v>0</v>
      </c>
      <c r="AB131" s="178">
        <v>0</v>
      </c>
      <c r="AC131" s="178">
        <v>0</v>
      </c>
      <c r="AD131" s="172">
        <f t="shared" si="74"/>
        <v>0</v>
      </c>
      <c r="AE131" s="177" t="s">
        <v>63</v>
      </c>
      <c r="AF131" s="45">
        <v>0</v>
      </c>
      <c r="AG131" s="54" t="s">
        <v>382</v>
      </c>
      <c r="AH131" s="45">
        <v>0</v>
      </c>
      <c r="AI131" s="45" t="s">
        <v>22</v>
      </c>
      <c r="AJ131" s="45">
        <v>0</v>
      </c>
      <c r="AK131" s="45">
        <v>0</v>
      </c>
      <c r="AL131" s="45">
        <v>0</v>
      </c>
      <c r="AM131" s="45">
        <v>0</v>
      </c>
      <c r="AN131" s="45">
        <v>0</v>
      </c>
      <c r="AO131" s="45">
        <v>1620</v>
      </c>
      <c r="AP131" s="45">
        <v>4000</v>
      </c>
      <c r="AQ131" s="45">
        <v>0</v>
      </c>
      <c r="AR131" s="45">
        <v>1620</v>
      </c>
      <c r="AS131" s="45">
        <v>0</v>
      </c>
      <c r="AT131" s="169">
        <f t="shared" si="75"/>
        <v>7240</v>
      </c>
      <c r="AU131" s="169">
        <f t="shared" si="76"/>
        <v>15930</v>
      </c>
      <c r="AV131" s="171">
        <f t="shared" si="77"/>
        <v>8690</v>
      </c>
    </row>
    <row r="132" spans="1:48" ht="12.75" hidden="1" customHeight="1" x14ac:dyDescent="0.2">
      <c r="A132" s="273" t="s">
        <v>52</v>
      </c>
      <c r="B132" s="173" t="s">
        <v>76</v>
      </c>
      <c r="C132" s="3" t="s">
        <v>59</v>
      </c>
      <c r="D132" s="49" t="s">
        <v>363</v>
      </c>
      <c r="E132" s="278" t="s">
        <v>364</v>
      </c>
      <c r="F132" s="8">
        <v>41709</v>
      </c>
      <c r="G132" s="176">
        <v>41710</v>
      </c>
      <c r="H132" s="174">
        <f t="shared" si="71"/>
        <v>1</v>
      </c>
      <c r="I132" s="173">
        <v>0</v>
      </c>
      <c r="J132" s="173">
        <v>0</v>
      </c>
      <c r="K132" s="173">
        <v>0</v>
      </c>
      <c r="L132" s="173">
        <v>0</v>
      </c>
      <c r="M132" s="173">
        <v>0</v>
      </c>
      <c r="N132" s="173">
        <v>0</v>
      </c>
      <c r="O132" s="44">
        <v>17576.189999999999</v>
      </c>
      <c r="P132" s="181">
        <v>0</v>
      </c>
      <c r="Q132" s="181">
        <v>0</v>
      </c>
      <c r="R132" s="181">
        <v>0</v>
      </c>
      <c r="S132" s="181">
        <v>0</v>
      </c>
      <c r="T132" s="181">
        <v>0</v>
      </c>
      <c r="U132" s="181">
        <v>0</v>
      </c>
      <c r="V132" s="23">
        <f t="shared" ref="V132:V133" si="79">(O132*0.18)+O132+P132+Q132+(R132*0.18)+R132+S132+T132+U132</f>
        <v>20739.904199999997</v>
      </c>
      <c r="W132" s="181">
        <v>0</v>
      </c>
      <c r="X132" s="181">
        <v>0</v>
      </c>
      <c r="Y132" s="181">
        <v>0</v>
      </c>
      <c r="Z132" s="181">
        <v>0</v>
      </c>
      <c r="AA132" s="181">
        <v>0</v>
      </c>
      <c r="AB132" s="45">
        <v>2006</v>
      </c>
      <c r="AC132" s="45">
        <v>0</v>
      </c>
      <c r="AD132" s="172">
        <f t="shared" si="74"/>
        <v>2006</v>
      </c>
      <c r="AE132" s="54" t="s">
        <v>372</v>
      </c>
      <c r="AF132" s="45">
        <v>6000</v>
      </c>
      <c r="AG132" s="54" t="s">
        <v>376</v>
      </c>
      <c r="AH132" s="45">
        <v>0</v>
      </c>
      <c r="AI132" s="45" t="s">
        <v>22</v>
      </c>
      <c r="AJ132" s="45">
        <v>0</v>
      </c>
      <c r="AK132" s="45">
        <v>0</v>
      </c>
      <c r="AL132" s="45">
        <v>0</v>
      </c>
      <c r="AM132" s="45">
        <v>0</v>
      </c>
      <c r="AN132" s="45">
        <v>0</v>
      </c>
      <c r="AO132" s="45">
        <v>1080</v>
      </c>
      <c r="AP132" s="195">
        <v>0</v>
      </c>
      <c r="AQ132" s="45">
        <v>0</v>
      </c>
      <c r="AR132" s="45">
        <v>1620</v>
      </c>
      <c r="AS132" s="45">
        <v>0</v>
      </c>
      <c r="AT132" s="169">
        <f t="shared" si="75"/>
        <v>8700</v>
      </c>
      <c r="AU132" s="169">
        <f t="shared" si="76"/>
        <v>22745.904199999997</v>
      </c>
      <c r="AV132" s="171">
        <f t="shared" si="77"/>
        <v>14045.904199999997</v>
      </c>
    </row>
    <row r="133" spans="1:48" ht="12.75" hidden="1" customHeight="1" x14ac:dyDescent="0.2">
      <c r="A133" s="273" t="s">
        <v>52</v>
      </c>
      <c r="B133" s="173" t="s">
        <v>76</v>
      </c>
      <c r="C133" s="3" t="s">
        <v>59</v>
      </c>
      <c r="D133" s="49" t="s">
        <v>365</v>
      </c>
      <c r="E133" s="279" t="s">
        <v>366</v>
      </c>
      <c r="F133" s="8">
        <v>41712</v>
      </c>
      <c r="G133" s="176">
        <v>41712</v>
      </c>
      <c r="H133" s="174">
        <f t="shared" si="71"/>
        <v>0</v>
      </c>
      <c r="I133" s="173">
        <v>0</v>
      </c>
      <c r="J133" s="173">
        <v>0</v>
      </c>
      <c r="K133" s="173">
        <v>0</v>
      </c>
      <c r="L133" s="173">
        <v>0</v>
      </c>
      <c r="M133" s="173">
        <v>0</v>
      </c>
      <c r="N133" s="173">
        <v>0</v>
      </c>
      <c r="O133" s="44">
        <v>17576.189999999999</v>
      </c>
      <c r="P133" s="181">
        <v>0</v>
      </c>
      <c r="Q133" s="181">
        <v>0</v>
      </c>
      <c r="R133" s="181">
        <v>0</v>
      </c>
      <c r="S133" s="181">
        <v>0</v>
      </c>
      <c r="T133" s="181">
        <v>0</v>
      </c>
      <c r="U133" s="181">
        <v>0</v>
      </c>
      <c r="V133" s="23">
        <f t="shared" si="79"/>
        <v>20739.904199999997</v>
      </c>
      <c r="W133" s="181">
        <v>0</v>
      </c>
      <c r="X133" s="181">
        <v>0</v>
      </c>
      <c r="Y133" s="181">
        <v>0</v>
      </c>
      <c r="Z133" s="181">
        <v>0</v>
      </c>
      <c r="AA133" s="181">
        <v>0</v>
      </c>
      <c r="AB133" s="45">
        <v>8024</v>
      </c>
      <c r="AC133" s="45">
        <v>0</v>
      </c>
      <c r="AD133" s="172">
        <f t="shared" si="74"/>
        <v>8024</v>
      </c>
      <c r="AE133" s="54" t="s">
        <v>371</v>
      </c>
      <c r="AF133" s="45">
        <v>6000</v>
      </c>
      <c r="AG133" s="54" t="s">
        <v>375</v>
      </c>
      <c r="AH133" s="45">
        <v>0</v>
      </c>
      <c r="AI133" s="45" t="s">
        <v>22</v>
      </c>
      <c r="AJ133" s="45">
        <v>0</v>
      </c>
      <c r="AK133" s="45">
        <v>0</v>
      </c>
      <c r="AL133" s="45">
        <v>0</v>
      </c>
      <c r="AM133" s="45">
        <v>0</v>
      </c>
      <c r="AN133" s="45">
        <v>0</v>
      </c>
      <c r="AO133" s="45">
        <v>1080</v>
      </c>
      <c r="AP133" s="195">
        <v>0</v>
      </c>
      <c r="AQ133" s="45">
        <v>0</v>
      </c>
      <c r="AR133" s="45">
        <v>1620</v>
      </c>
      <c r="AS133" s="45">
        <v>0</v>
      </c>
      <c r="AT133" s="169">
        <f t="shared" si="75"/>
        <v>8700</v>
      </c>
      <c r="AU133" s="169">
        <f t="shared" si="76"/>
        <v>28763.904199999997</v>
      </c>
      <c r="AV133" s="171">
        <f t="shared" si="77"/>
        <v>20063.904199999997</v>
      </c>
    </row>
    <row r="134" spans="1:48" hidden="1" x14ac:dyDescent="0.2">
      <c r="A134" s="274" t="s">
        <v>82</v>
      </c>
      <c r="B134" s="173" t="s">
        <v>64</v>
      </c>
      <c r="C134" s="3" t="s">
        <v>60</v>
      </c>
      <c r="D134" s="49" t="s">
        <v>367</v>
      </c>
      <c r="E134" s="343" t="s">
        <v>368</v>
      </c>
      <c r="F134" s="8">
        <v>41712</v>
      </c>
      <c r="G134" s="176">
        <v>41712</v>
      </c>
      <c r="H134" s="174">
        <f t="shared" si="71"/>
        <v>0</v>
      </c>
      <c r="I134" s="173">
        <v>0</v>
      </c>
      <c r="J134" s="173">
        <v>0</v>
      </c>
      <c r="K134" s="173">
        <v>0</v>
      </c>
      <c r="L134" s="173">
        <v>0</v>
      </c>
      <c r="M134" s="173">
        <v>0</v>
      </c>
      <c r="N134" s="173">
        <v>0</v>
      </c>
      <c r="O134" s="44">
        <v>13500</v>
      </c>
      <c r="P134" s="178">
        <v>0</v>
      </c>
      <c r="Q134" s="178">
        <v>0</v>
      </c>
      <c r="R134" s="178">
        <v>0</v>
      </c>
      <c r="S134" s="36">
        <f t="shared" ref="S134:S152" si="80" xml:space="preserve"> H134*708</f>
        <v>0</v>
      </c>
      <c r="T134" s="178">
        <v>0</v>
      </c>
      <c r="U134" s="178">
        <v>0</v>
      </c>
      <c r="V134" s="23">
        <f t="shared" ref="V134:V136" si="81">(O134*0.18)+O134+P134+Q134+(R134*0.18)+R134+S134+T134+U134</f>
        <v>15930</v>
      </c>
      <c r="W134" s="181">
        <v>0</v>
      </c>
      <c r="X134" s="181">
        <v>0</v>
      </c>
      <c r="Y134" s="181">
        <v>0</v>
      </c>
      <c r="Z134" s="181">
        <v>0</v>
      </c>
      <c r="AA134" s="181">
        <v>0</v>
      </c>
      <c r="AB134" s="178">
        <v>0</v>
      </c>
      <c r="AC134" s="178">
        <v>0</v>
      </c>
      <c r="AD134" s="172">
        <f t="shared" si="74"/>
        <v>0</v>
      </c>
      <c r="AE134" s="177" t="s">
        <v>63</v>
      </c>
      <c r="AF134" s="45">
        <v>0</v>
      </c>
      <c r="AG134" s="54" t="s">
        <v>382</v>
      </c>
      <c r="AH134" s="45">
        <v>0</v>
      </c>
      <c r="AI134" s="45" t="s">
        <v>22</v>
      </c>
      <c r="AJ134" s="45">
        <v>0</v>
      </c>
      <c r="AK134" s="45">
        <v>0</v>
      </c>
      <c r="AL134" s="45">
        <v>0</v>
      </c>
      <c r="AM134" s="45">
        <v>0</v>
      </c>
      <c r="AN134" s="45">
        <v>0</v>
      </c>
      <c r="AO134" s="45">
        <v>2997</v>
      </c>
      <c r="AP134" s="45">
        <v>4000</v>
      </c>
      <c r="AQ134" s="45">
        <v>0</v>
      </c>
      <c r="AR134" s="45">
        <v>1620</v>
      </c>
      <c r="AS134" s="45">
        <v>0</v>
      </c>
      <c r="AT134" s="169">
        <f t="shared" si="75"/>
        <v>8617</v>
      </c>
      <c r="AU134" s="169">
        <f t="shared" si="76"/>
        <v>15930</v>
      </c>
      <c r="AV134" s="171">
        <f t="shared" si="77"/>
        <v>7313</v>
      </c>
    </row>
    <row r="135" spans="1:48" hidden="1" x14ac:dyDescent="0.2">
      <c r="A135" s="274" t="s">
        <v>82</v>
      </c>
      <c r="B135" s="173" t="s">
        <v>64</v>
      </c>
      <c r="C135" s="3" t="s">
        <v>60</v>
      </c>
      <c r="D135" s="49" t="s">
        <v>369</v>
      </c>
      <c r="E135" s="396"/>
      <c r="F135" s="8">
        <v>41712</v>
      </c>
      <c r="G135" s="176">
        <v>41712</v>
      </c>
      <c r="H135" s="174">
        <f t="shared" si="71"/>
        <v>0</v>
      </c>
      <c r="I135" s="173">
        <v>0</v>
      </c>
      <c r="J135" s="173">
        <v>0</v>
      </c>
      <c r="K135" s="173">
        <v>0</v>
      </c>
      <c r="L135" s="173">
        <v>0</v>
      </c>
      <c r="M135" s="173">
        <v>0</v>
      </c>
      <c r="N135" s="173">
        <v>0</v>
      </c>
      <c r="O135" s="44">
        <v>13500</v>
      </c>
      <c r="P135" s="178">
        <v>0</v>
      </c>
      <c r="Q135" s="178">
        <v>0</v>
      </c>
      <c r="R135" s="178">
        <v>0</v>
      </c>
      <c r="S135" s="36">
        <f t="shared" si="80"/>
        <v>0</v>
      </c>
      <c r="T135" s="178">
        <v>0</v>
      </c>
      <c r="U135" s="178">
        <v>0</v>
      </c>
      <c r="V135" s="23">
        <f t="shared" si="81"/>
        <v>15930</v>
      </c>
      <c r="W135" s="178">
        <v>0</v>
      </c>
      <c r="X135" s="178">
        <v>0</v>
      </c>
      <c r="Y135" s="178">
        <v>0</v>
      </c>
      <c r="Z135" s="178">
        <v>0</v>
      </c>
      <c r="AA135" s="178">
        <v>0</v>
      </c>
      <c r="AB135" s="178">
        <v>0</v>
      </c>
      <c r="AC135" s="178">
        <v>0</v>
      </c>
      <c r="AD135" s="172">
        <f t="shared" si="74"/>
        <v>0</v>
      </c>
      <c r="AE135" s="177" t="s">
        <v>63</v>
      </c>
      <c r="AF135" s="45">
        <v>0</v>
      </c>
      <c r="AG135" s="54" t="s">
        <v>382</v>
      </c>
      <c r="AH135" s="45">
        <v>0</v>
      </c>
      <c r="AI135" s="45" t="s">
        <v>22</v>
      </c>
      <c r="AJ135" s="45">
        <v>0</v>
      </c>
      <c r="AK135" s="45">
        <v>0</v>
      </c>
      <c r="AL135" s="45">
        <v>0</v>
      </c>
      <c r="AM135" s="45">
        <v>0</v>
      </c>
      <c r="AN135" s="45">
        <v>0</v>
      </c>
      <c r="AO135" s="45">
        <v>2997</v>
      </c>
      <c r="AP135" s="45">
        <v>0</v>
      </c>
      <c r="AQ135" s="45">
        <v>0</v>
      </c>
      <c r="AR135" s="45">
        <v>1620</v>
      </c>
      <c r="AS135" s="45">
        <v>0</v>
      </c>
      <c r="AT135" s="169">
        <f t="shared" si="75"/>
        <v>4617</v>
      </c>
      <c r="AU135" s="169">
        <f t="shared" si="76"/>
        <v>15930</v>
      </c>
      <c r="AV135" s="171">
        <f t="shared" si="77"/>
        <v>11313</v>
      </c>
    </row>
    <row r="136" spans="1:48" hidden="1" x14ac:dyDescent="0.2">
      <c r="A136" s="284" t="s">
        <v>82</v>
      </c>
      <c r="B136" s="173" t="s">
        <v>64</v>
      </c>
      <c r="C136" s="3" t="s">
        <v>60</v>
      </c>
      <c r="D136" s="49" t="s">
        <v>370</v>
      </c>
      <c r="E136" s="397"/>
      <c r="F136" s="8">
        <v>41712</v>
      </c>
      <c r="G136" s="176">
        <v>41712</v>
      </c>
      <c r="H136" s="174">
        <f t="shared" si="71"/>
        <v>0</v>
      </c>
      <c r="I136" s="173">
        <v>0</v>
      </c>
      <c r="J136" s="173">
        <v>0</v>
      </c>
      <c r="K136" s="173">
        <v>0</v>
      </c>
      <c r="L136" s="173">
        <v>0</v>
      </c>
      <c r="M136" s="173">
        <v>0</v>
      </c>
      <c r="N136" s="173">
        <v>0</v>
      </c>
      <c r="O136" s="44">
        <v>13500</v>
      </c>
      <c r="P136" s="178">
        <v>0</v>
      </c>
      <c r="Q136" s="178">
        <v>0</v>
      </c>
      <c r="R136" s="178">
        <v>0</v>
      </c>
      <c r="S136" s="36">
        <f t="shared" si="80"/>
        <v>0</v>
      </c>
      <c r="T136" s="178">
        <v>0</v>
      </c>
      <c r="U136" s="178">
        <v>0</v>
      </c>
      <c r="V136" s="23">
        <f t="shared" si="81"/>
        <v>15930</v>
      </c>
      <c r="W136" s="178">
        <v>0</v>
      </c>
      <c r="X136" s="178">
        <v>0</v>
      </c>
      <c r="Y136" s="178">
        <v>0</v>
      </c>
      <c r="Z136" s="178">
        <v>0</v>
      </c>
      <c r="AA136" s="178">
        <v>0</v>
      </c>
      <c r="AB136" s="178">
        <v>0</v>
      </c>
      <c r="AC136" s="178">
        <v>0</v>
      </c>
      <c r="AD136" s="172">
        <f t="shared" si="74"/>
        <v>0</v>
      </c>
      <c r="AE136" s="177" t="s">
        <v>63</v>
      </c>
      <c r="AF136" s="45">
        <v>0</v>
      </c>
      <c r="AG136" s="54" t="s">
        <v>382</v>
      </c>
      <c r="AH136" s="45">
        <v>0</v>
      </c>
      <c r="AI136" s="45" t="s">
        <v>22</v>
      </c>
      <c r="AJ136" s="45">
        <v>0</v>
      </c>
      <c r="AK136" s="45">
        <v>0</v>
      </c>
      <c r="AL136" s="45">
        <v>0</v>
      </c>
      <c r="AM136" s="45">
        <v>0</v>
      </c>
      <c r="AN136" s="45">
        <v>0</v>
      </c>
      <c r="AO136" s="45">
        <v>2997</v>
      </c>
      <c r="AP136" s="45">
        <v>0</v>
      </c>
      <c r="AQ136" s="45">
        <v>0</v>
      </c>
      <c r="AR136" s="45">
        <v>1620</v>
      </c>
      <c r="AS136" s="45">
        <v>0</v>
      </c>
      <c r="AT136" s="169">
        <f t="shared" si="75"/>
        <v>4617</v>
      </c>
      <c r="AU136" s="169">
        <f t="shared" si="76"/>
        <v>15930</v>
      </c>
      <c r="AV136" s="171">
        <f t="shared" si="77"/>
        <v>11313</v>
      </c>
    </row>
    <row r="137" spans="1:48" hidden="1" x14ac:dyDescent="0.2">
      <c r="A137" s="233" t="s">
        <v>79</v>
      </c>
      <c r="B137" s="191" t="s">
        <v>64</v>
      </c>
      <c r="C137" s="3" t="s">
        <v>59</v>
      </c>
      <c r="D137" s="49" t="s">
        <v>383</v>
      </c>
      <c r="E137" s="217" t="s">
        <v>384</v>
      </c>
      <c r="F137" s="8">
        <v>41714</v>
      </c>
      <c r="G137" s="8">
        <v>41715</v>
      </c>
      <c r="H137" s="189">
        <f t="shared" si="71"/>
        <v>1</v>
      </c>
      <c r="I137" s="188">
        <v>0</v>
      </c>
      <c r="J137" s="188">
        <v>0</v>
      </c>
      <c r="K137" s="188">
        <v>0</v>
      </c>
      <c r="L137" s="188">
        <v>0</v>
      </c>
      <c r="M137" s="188">
        <v>0</v>
      </c>
      <c r="N137" s="188">
        <v>0</v>
      </c>
      <c r="O137" s="44">
        <v>13500</v>
      </c>
      <c r="P137" s="190">
        <v>0</v>
      </c>
      <c r="Q137" s="190">
        <v>0</v>
      </c>
      <c r="R137" s="190">
        <v>0</v>
      </c>
      <c r="S137" s="215">
        <f t="shared" si="80"/>
        <v>708</v>
      </c>
      <c r="T137" s="190">
        <v>0</v>
      </c>
      <c r="U137" s="190">
        <v>0</v>
      </c>
      <c r="V137" s="23">
        <f t="shared" ref="V137:V152" si="82">(O137*0.18)+O137+P137+Q137+(R137*0.18)+R137+S137+T137+U137</f>
        <v>16638</v>
      </c>
      <c r="W137" s="190">
        <v>0</v>
      </c>
      <c r="X137" s="190">
        <v>0</v>
      </c>
      <c r="Y137" s="190">
        <v>0</v>
      </c>
      <c r="Z137" s="190">
        <v>0</v>
      </c>
      <c r="AA137" s="190">
        <v>0</v>
      </c>
      <c r="AB137" s="190">
        <v>0</v>
      </c>
      <c r="AC137" s="190">
        <v>0</v>
      </c>
      <c r="AD137" s="187">
        <f t="shared" ref="AD137:AD152" si="83">SUM(W137:AC137)</f>
        <v>0</v>
      </c>
      <c r="AE137" s="54" t="s">
        <v>414</v>
      </c>
      <c r="AF137" s="45">
        <v>9080</v>
      </c>
      <c r="AG137" s="54" t="s">
        <v>420</v>
      </c>
      <c r="AH137" s="45">
        <v>0</v>
      </c>
      <c r="AI137" s="45" t="s">
        <v>22</v>
      </c>
      <c r="AJ137" s="45">
        <v>0</v>
      </c>
      <c r="AK137" s="45">
        <v>0</v>
      </c>
      <c r="AL137" s="45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1620</v>
      </c>
      <c r="AS137" s="45">
        <v>0</v>
      </c>
      <c r="AT137" s="185">
        <f t="shared" si="75"/>
        <v>10700</v>
      </c>
      <c r="AU137" s="185">
        <f t="shared" ref="AU137:AU152" si="84">V137+AD137</f>
        <v>16638</v>
      </c>
      <c r="AV137" s="186">
        <f t="shared" ref="AV137:AV152" si="85">(AU137-AT137)</f>
        <v>5938</v>
      </c>
    </row>
    <row r="138" spans="1:48" hidden="1" x14ac:dyDescent="0.2">
      <c r="A138" s="273" t="s">
        <v>52</v>
      </c>
      <c r="B138" s="269" t="s">
        <v>64</v>
      </c>
      <c r="C138" s="3" t="s">
        <v>59</v>
      </c>
      <c r="D138" s="49" t="s">
        <v>385</v>
      </c>
      <c r="E138" s="277" t="s">
        <v>386</v>
      </c>
      <c r="F138" s="35">
        <v>41715</v>
      </c>
      <c r="G138" s="8">
        <v>41715</v>
      </c>
      <c r="H138" s="189">
        <f t="shared" si="71"/>
        <v>0</v>
      </c>
      <c r="I138" s="188">
        <v>0</v>
      </c>
      <c r="J138" s="188">
        <v>0</v>
      </c>
      <c r="K138" s="188">
        <v>0</v>
      </c>
      <c r="L138" s="188">
        <v>0</v>
      </c>
      <c r="M138" s="188">
        <v>0</v>
      </c>
      <c r="N138" s="188">
        <v>0</v>
      </c>
      <c r="O138" s="44">
        <v>13500</v>
      </c>
      <c r="P138" s="190">
        <v>0</v>
      </c>
      <c r="Q138" s="190">
        <v>0</v>
      </c>
      <c r="R138" s="190">
        <v>0</v>
      </c>
      <c r="S138" s="36">
        <f t="shared" si="80"/>
        <v>0</v>
      </c>
      <c r="T138" s="190">
        <v>0</v>
      </c>
      <c r="U138" s="190">
        <v>0</v>
      </c>
      <c r="V138" s="23">
        <f t="shared" si="82"/>
        <v>15930</v>
      </c>
      <c r="W138" s="190">
        <v>0</v>
      </c>
      <c r="X138" s="190">
        <v>0</v>
      </c>
      <c r="Y138" s="190">
        <v>0</v>
      </c>
      <c r="Z138" s="190">
        <v>0</v>
      </c>
      <c r="AA138" s="190">
        <v>0</v>
      </c>
      <c r="AB138" s="190">
        <v>0</v>
      </c>
      <c r="AC138" s="190">
        <v>0</v>
      </c>
      <c r="AD138" s="187">
        <f t="shared" si="83"/>
        <v>0</v>
      </c>
      <c r="AE138" s="54" t="s">
        <v>418</v>
      </c>
      <c r="AF138" s="45">
        <v>6000</v>
      </c>
      <c r="AG138" s="54" t="s">
        <v>419</v>
      </c>
      <c r="AH138" s="45">
        <v>0</v>
      </c>
      <c r="AI138" s="45" t="s">
        <v>22</v>
      </c>
      <c r="AJ138" s="45">
        <v>0</v>
      </c>
      <c r="AK138" s="45">
        <v>0</v>
      </c>
      <c r="AL138" s="45">
        <v>0</v>
      </c>
      <c r="AM138" s="45">
        <v>0</v>
      </c>
      <c r="AN138" s="45">
        <v>0</v>
      </c>
      <c r="AO138" s="45">
        <v>1080</v>
      </c>
      <c r="AP138" s="195">
        <v>0</v>
      </c>
      <c r="AQ138" s="45">
        <v>0</v>
      </c>
      <c r="AR138" s="45">
        <v>1620</v>
      </c>
      <c r="AS138" s="45">
        <v>0</v>
      </c>
      <c r="AT138" s="185">
        <f t="shared" si="75"/>
        <v>8700</v>
      </c>
      <c r="AU138" s="185">
        <f t="shared" si="84"/>
        <v>15930</v>
      </c>
      <c r="AV138" s="186">
        <f t="shared" si="85"/>
        <v>7230</v>
      </c>
    </row>
    <row r="139" spans="1:48" hidden="1" x14ac:dyDescent="0.2">
      <c r="A139" s="273" t="s">
        <v>52</v>
      </c>
      <c r="B139" s="269" t="s">
        <v>64</v>
      </c>
      <c r="C139" s="3" t="s">
        <v>59</v>
      </c>
      <c r="D139" s="49" t="s">
        <v>387</v>
      </c>
      <c r="E139" s="277" t="s">
        <v>388</v>
      </c>
      <c r="F139" s="35">
        <v>41715</v>
      </c>
      <c r="G139" s="8">
        <v>41715</v>
      </c>
      <c r="H139" s="189">
        <f t="shared" si="71"/>
        <v>0</v>
      </c>
      <c r="I139" s="188">
        <v>0</v>
      </c>
      <c r="J139" s="188">
        <v>0</v>
      </c>
      <c r="K139" s="188">
        <v>0</v>
      </c>
      <c r="L139" s="188">
        <v>0</v>
      </c>
      <c r="M139" s="188">
        <v>0</v>
      </c>
      <c r="N139" s="188">
        <v>0</v>
      </c>
      <c r="O139" s="44">
        <v>13500</v>
      </c>
      <c r="P139" s="190">
        <v>0</v>
      </c>
      <c r="Q139" s="190">
        <v>0</v>
      </c>
      <c r="R139" s="190">
        <v>0</v>
      </c>
      <c r="S139" s="36">
        <f t="shared" si="80"/>
        <v>0</v>
      </c>
      <c r="T139" s="190">
        <v>0</v>
      </c>
      <c r="U139" s="190">
        <v>0</v>
      </c>
      <c r="V139" s="23">
        <f t="shared" si="82"/>
        <v>15930</v>
      </c>
      <c r="W139" s="190">
        <v>0</v>
      </c>
      <c r="X139" s="190">
        <v>0</v>
      </c>
      <c r="Y139" s="190">
        <v>0</v>
      </c>
      <c r="Z139" s="190">
        <v>0</v>
      </c>
      <c r="AA139" s="190">
        <v>0</v>
      </c>
      <c r="AB139" s="190">
        <v>0</v>
      </c>
      <c r="AC139" s="190">
        <v>0</v>
      </c>
      <c r="AD139" s="187">
        <f t="shared" si="83"/>
        <v>0</v>
      </c>
      <c r="AE139" s="54" t="s">
        <v>418</v>
      </c>
      <c r="AF139" s="45">
        <v>6000</v>
      </c>
      <c r="AG139" s="54" t="s">
        <v>419</v>
      </c>
      <c r="AH139" s="45">
        <v>0</v>
      </c>
      <c r="AI139" s="45" t="s">
        <v>22</v>
      </c>
      <c r="AJ139" s="45">
        <v>0</v>
      </c>
      <c r="AK139" s="45">
        <v>0</v>
      </c>
      <c r="AL139" s="45">
        <v>0</v>
      </c>
      <c r="AM139" s="45">
        <v>0</v>
      </c>
      <c r="AN139" s="45">
        <v>0</v>
      </c>
      <c r="AO139" s="45">
        <v>1080</v>
      </c>
      <c r="AP139" s="195">
        <v>0</v>
      </c>
      <c r="AQ139" s="45">
        <v>0</v>
      </c>
      <c r="AR139" s="45">
        <v>1620</v>
      </c>
      <c r="AS139" s="45">
        <v>0</v>
      </c>
      <c r="AT139" s="185">
        <f t="shared" si="75"/>
        <v>8700</v>
      </c>
      <c r="AU139" s="185">
        <f t="shared" si="84"/>
        <v>15930</v>
      </c>
      <c r="AV139" s="186">
        <f t="shared" si="85"/>
        <v>7230</v>
      </c>
    </row>
    <row r="140" spans="1:48" hidden="1" x14ac:dyDescent="0.2">
      <c r="A140" s="273" t="s">
        <v>52</v>
      </c>
      <c r="B140" s="269" t="s">
        <v>64</v>
      </c>
      <c r="C140" s="3" t="s">
        <v>59</v>
      </c>
      <c r="D140" s="49" t="s">
        <v>389</v>
      </c>
      <c r="E140" s="277" t="s">
        <v>390</v>
      </c>
      <c r="F140" s="35">
        <v>41715</v>
      </c>
      <c r="G140" s="8">
        <v>41716</v>
      </c>
      <c r="H140" s="189">
        <f t="shared" si="71"/>
        <v>1</v>
      </c>
      <c r="I140" s="188">
        <v>0</v>
      </c>
      <c r="J140" s="188">
        <v>0</v>
      </c>
      <c r="K140" s="188">
        <v>0</v>
      </c>
      <c r="L140" s="188">
        <v>0</v>
      </c>
      <c r="M140" s="188">
        <v>0</v>
      </c>
      <c r="N140" s="188">
        <v>0</v>
      </c>
      <c r="O140" s="44">
        <v>13500</v>
      </c>
      <c r="P140" s="190">
        <v>0</v>
      </c>
      <c r="Q140" s="190">
        <v>0</v>
      </c>
      <c r="R140" s="190">
        <v>0</v>
      </c>
      <c r="S140" s="194">
        <f t="shared" si="80"/>
        <v>708</v>
      </c>
      <c r="T140" s="190">
        <v>0</v>
      </c>
      <c r="U140" s="190">
        <v>0</v>
      </c>
      <c r="V140" s="23">
        <f t="shared" si="82"/>
        <v>16638</v>
      </c>
      <c r="W140" s="190">
        <v>0</v>
      </c>
      <c r="X140" s="190">
        <v>0</v>
      </c>
      <c r="Y140" s="190">
        <v>0</v>
      </c>
      <c r="Z140" s="190">
        <v>0</v>
      </c>
      <c r="AA140" s="190">
        <v>0</v>
      </c>
      <c r="AB140" s="190">
        <v>0</v>
      </c>
      <c r="AC140" s="190">
        <v>0</v>
      </c>
      <c r="AD140" s="187">
        <f t="shared" si="83"/>
        <v>0</v>
      </c>
      <c r="AE140" s="54" t="s">
        <v>417</v>
      </c>
      <c r="AF140" s="45">
        <v>6000</v>
      </c>
      <c r="AG140" s="54" t="s">
        <v>419</v>
      </c>
      <c r="AH140" s="45">
        <v>0</v>
      </c>
      <c r="AI140" s="45" t="s">
        <v>22</v>
      </c>
      <c r="AJ140" s="45">
        <v>0</v>
      </c>
      <c r="AK140" s="45">
        <v>0</v>
      </c>
      <c r="AL140" s="45">
        <v>0</v>
      </c>
      <c r="AM140" s="45">
        <v>0</v>
      </c>
      <c r="AN140" s="45">
        <v>0</v>
      </c>
      <c r="AO140" s="45">
        <v>1080</v>
      </c>
      <c r="AP140" s="195">
        <v>0</v>
      </c>
      <c r="AQ140" s="45">
        <v>0</v>
      </c>
      <c r="AR140" s="45">
        <v>1620</v>
      </c>
      <c r="AS140" s="45">
        <v>0</v>
      </c>
      <c r="AT140" s="185">
        <f t="shared" si="75"/>
        <v>8700</v>
      </c>
      <c r="AU140" s="185">
        <f t="shared" si="84"/>
        <v>16638</v>
      </c>
      <c r="AV140" s="186">
        <f t="shared" si="85"/>
        <v>7938</v>
      </c>
    </row>
    <row r="141" spans="1:48" hidden="1" x14ac:dyDescent="0.2">
      <c r="A141" s="273" t="s">
        <v>52</v>
      </c>
      <c r="B141" s="269" t="s">
        <v>64</v>
      </c>
      <c r="C141" s="3" t="s">
        <v>59</v>
      </c>
      <c r="D141" s="49" t="s">
        <v>391</v>
      </c>
      <c r="E141" s="277" t="s">
        <v>392</v>
      </c>
      <c r="F141" s="35">
        <v>41717</v>
      </c>
      <c r="G141" s="8">
        <v>41717</v>
      </c>
      <c r="H141" s="189">
        <f t="shared" si="71"/>
        <v>0</v>
      </c>
      <c r="I141" s="188">
        <v>0</v>
      </c>
      <c r="J141" s="188">
        <v>0</v>
      </c>
      <c r="K141" s="188">
        <v>0</v>
      </c>
      <c r="L141" s="188">
        <v>0</v>
      </c>
      <c r="M141" s="188">
        <v>0</v>
      </c>
      <c r="N141" s="188">
        <v>0</v>
      </c>
      <c r="O141" s="44">
        <v>13500</v>
      </c>
      <c r="P141" s="190">
        <v>0</v>
      </c>
      <c r="Q141" s="190">
        <v>0</v>
      </c>
      <c r="R141" s="190">
        <v>0</v>
      </c>
      <c r="S141" s="36">
        <f t="shared" si="80"/>
        <v>0</v>
      </c>
      <c r="T141" s="190">
        <v>0</v>
      </c>
      <c r="U141" s="190">
        <v>0</v>
      </c>
      <c r="V141" s="23">
        <f t="shared" si="82"/>
        <v>15930</v>
      </c>
      <c r="W141" s="190">
        <v>0</v>
      </c>
      <c r="X141" s="190">
        <v>0</v>
      </c>
      <c r="Y141" s="190">
        <v>0</v>
      </c>
      <c r="Z141" s="190">
        <v>0</v>
      </c>
      <c r="AA141" s="190">
        <v>0</v>
      </c>
      <c r="AB141" s="190">
        <v>0</v>
      </c>
      <c r="AC141" s="190">
        <v>0</v>
      </c>
      <c r="AD141" s="187">
        <f t="shared" si="83"/>
        <v>0</v>
      </c>
      <c r="AE141" s="54" t="s">
        <v>416</v>
      </c>
      <c r="AF141" s="45">
        <v>6000</v>
      </c>
      <c r="AG141" s="54" t="s">
        <v>419</v>
      </c>
      <c r="AH141" s="45">
        <v>0</v>
      </c>
      <c r="AI141" s="45" t="s">
        <v>22</v>
      </c>
      <c r="AJ141" s="45">
        <v>0</v>
      </c>
      <c r="AK141" s="45">
        <v>0</v>
      </c>
      <c r="AL141" s="45">
        <v>0</v>
      </c>
      <c r="AM141" s="45">
        <v>0</v>
      </c>
      <c r="AN141" s="45">
        <v>0</v>
      </c>
      <c r="AO141" s="45">
        <v>1080</v>
      </c>
      <c r="AP141" s="195">
        <v>0</v>
      </c>
      <c r="AQ141" s="45">
        <v>0</v>
      </c>
      <c r="AR141" s="45">
        <v>1620</v>
      </c>
      <c r="AS141" s="45">
        <v>0</v>
      </c>
      <c r="AT141" s="185">
        <f t="shared" si="75"/>
        <v>8700</v>
      </c>
      <c r="AU141" s="185">
        <f t="shared" si="84"/>
        <v>15930</v>
      </c>
      <c r="AV141" s="186">
        <f t="shared" si="85"/>
        <v>7230</v>
      </c>
    </row>
    <row r="142" spans="1:48" hidden="1" x14ac:dyDescent="0.2">
      <c r="A142" s="273" t="s">
        <v>52</v>
      </c>
      <c r="B142" s="269" t="s">
        <v>64</v>
      </c>
      <c r="C142" s="3" t="s">
        <v>59</v>
      </c>
      <c r="D142" s="49" t="s">
        <v>269</v>
      </c>
      <c r="E142" s="277" t="s">
        <v>393</v>
      </c>
      <c r="F142" s="35">
        <v>41717</v>
      </c>
      <c r="G142" s="8">
        <v>41717</v>
      </c>
      <c r="H142" s="189">
        <f t="shared" si="71"/>
        <v>0</v>
      </c>
      <c r="I142" s="188">
        <v>0</v>
      </c>
      <c r="J142" s="188">
        <v>0</v>
      </c>
      <c r="K142" s="188">
        <v>0</v>
      </c>
      <c r="L142" s="188">
        <v>0</v>
      </c>
      <c r="M142" s="188">
        <v>0</v>
      </c>
      <c r="N142" s="188">
        <v>0</v>
      </c>
      <c r="O142" s="44">
        <v>13500</v>
      </c>
      <c r="P142" s="190">
        <v>0</v>
      </c>
      <c r="Q142" s="190">
        <v>0</v>
      </c>
      <c r="R142" s="190">
        <v>0</v>
      </c>
      <c r="S142" s="36">
        <f t="shared" si="80"/>
        <v>0</v>
      </c>
      <c r="T142" s="190">
        <v>0</v>
      </c>
      <c r="U142" s="190">
        <v>0</v>
      </c>
      <c r="V142" s="23">
        <f t="shared" si="82"/>
        <v>15930</v>
      </c>
      <c r="W142" s="190">
        <v>0</v>
      </c>
      <c r="X142" s="190">
        <v>0</v>
      </c>
      <c r="Y142" s="190">
        <v>0</v>
      </c>
      <c r="Z142" s="190">
        <v>0</v>
      </c>
      <c r="AA142" s="190">
        <v>0</v>
      </c>
      <c r="AB142" s="190">
        <v>0</v>
      </c>
      <c r="AC142" s="190">
        <v>0</v>
      </c>
      <c r="AD142" s="187">
        <f t="shared" si="83"/>
        <v>0</v>
      </c>
      <c r="AE142" s="54" t="s">
        <v>416</v>
      </c>
      <c r="AF142" s="45">
        <v>6000</v>
      </c>
      <c r="AG142" s="54" t="s">
        <v>419</v>
      </c>
      <c r="AH142" s="45">
        <v>0</v>
      </c>
      <c r="AI142" s="45" t="s">
        <v>22</v>
      </c>
      <c r="AJ142" s="45">
        <v>0</v>
      </c>
      <c r="AK142" s="45">
        <v>0</v>
      </c>
      <c r="AL142" s="45">
        <v>0</v>
      </c>
      <c r="AM142" s="45">
        <v>0</v>
      </c>
      <c r="AN142" s="45">
        <v>0</v>
      </c>
      <c r="AO142" s="45">
        <v>1080</v>
      </c>
      <c r="AP142" s="195">
        <v>0</v>
      </c>
      <c r="AQ142" s="45">
        <v>0</v>
      </c>
      <c r="AR142" s="45">
        <v>1620</v>
      </c>
      <c r="AS142" s="45">
        <v>0</v>
      </c>
      <c r="AT142" s="185">
        <f t="shared" si="75"/>
        <v>8700</v>
      </c>
      <c r="AU142" s="185">
        <f t="shared" si="84"/>
        <v>15930</v>
      </c>
      <c r="AV142" s="186">
        <f t="shared" si="85"/>
        <v>7230</v>
      </c>
    </row>
    <row r="143" spans="1:48" hidden="1" x14ac:dyDescent="0.2">
      <c r="A143" s="273" t="s">
        <v>52</v>
      </c>
      <c r="B143" s="269" t="s">
        <v>64</v>
      </c>
      <c r="C143" s="3" t="s">
        <v>59</v>
      </c>
      <c r="D143" s="49" t="s">
        <v>394</v>
      </c>
      <c r="E143" s="277" t="s">
        <v>395</v>
      </c>
      <c r="F143" s="35">
        <v>41717</v>
      </c>
      <c r="G143" s="8">
        <v>41717</v>
      </c>
      <c r="H143" s="189">
        <f t="shared" si="71"/>
        <v>0</v>
      </c>
      <c r="I143" s="188">
        <v>0</v>
      </c>
      <c r="J143" s="188">
        <v>0</v>
      </c>
      <c r="K143" s="188">
        <v>0</v>
      </c>
      <c r="L143" s="188">
        <v>0</v>
      </c>
      <c r="M143" s="188">
        <v>0</v>
      </c>
      <c r="N143" s="188">
        <v>0</v>
      </c>
      <c r="O143" s="44">
        <v>13500</v>
      </c>
      <c r="P143" s="190">
        <v>0</v>
      </c>
      <c r="Q143" s="190">
        <v>0</v>
      </c>
      <c r="R143" s="190">
        <v>0</v>
      </c>
      <c r="S143" s="36">
        <f t="shared" si="80"/>
        <v>0</v>
      </c>
      <c r="T143" s="190">
        <v>0</v>
      </c>
      <c r="U143" s="190">
        <v>0</v>
      </c>
      <c r="V143" s="23">
        <f t="shared" si="82"/>
        <v>15930</v>
      </c>
      <c r="W143" s="190">
        <v>0</v>
      </c>
      <c r="X143" s="190">
        <v>0</v>
      </c>
      <c r="Y143" s="190">
        <v>0</v>
      </c>
      <c r="Z143" s="190">
        <v>0</v>
      </c>
      <c r="AA143" s="190">
        <v>0</v>
      </c>
      <c r="AB143" s="190">
        <v>0</v>
      </c>
      <c r="AC143" s="190">
        <v>0</v>
      </c>
      <c r="AD143" s="187">
        <f t="shared" si="83"/>
        <v>0</v>
      </c>
      <c r="AE143" s="54" t="s">
        <v>416</v>
      </c>
      <c r="AF143" s="45">
        <v>6000</v>
      </c>
      <c r="AG143" s="54" t="s">
        <v>419</v>
      </c>
      <c r="AH143" s="45">
        <v>0</v>
      </c>
      <c r="AI143" s="45" t="s">
        <v>22</v>
      </c>
      <c r="AJ143" s="45">
        <v>0</v>
      </c>
      <c r="AK143" s="45">
        <v>0</v>
      </c>
      <c r="AL143" s="45">
        <v>0</v>
      </c>
      <c r="AM143" s="45">
        <v>0</v>
      </c>
      <c r="AN143" s="45">
        <v>0</v>
      </c>
      <c r="AO143" s="45">
        <v>1080</v>
      </c>
      <c r="AP143" s="195">
        <v>0</v>
      </c>
      <c r="AQ143" s="45">
        <v>0</v>
      </c>
      <c r="AR143" s="45">
        <v>1620</v>
      </c>
      <c r="AS143" s="45">
        <v>0</v>
      </c>
      <c r="AT143" s="185">
        <f t="shared" si="75"/>
        <v>8700</v>
      </c>
      <c r="AU143" s="185">
        <f t="shared" si="84"/>
        <v>15930</v>
      </c>
      <c r="AV143" s="186">
        <f t="shared" si="85"/>
        <v>7230</v>
      </c>
    </row>
    <row r="144" spans="1:48" hidden="1" x14ac:dyDescent="0.2">
      <c r="A144" s="273" t="s">
        <v>52</v>
      </c>
      <c r="B144" s="269" t="s">
        <v>64</v>
      </c>
      <c r="C144" s="3" t="s">
        <v>59</v>
      </c>
      <c r="D144" s="49" t="s">
        <v>396</v>
      </c>
      <c r="E144" s="277" t="s">
        <v>397</v>
      </c>
      <c r="F144" s="35">
        <v>41717</v>
      </c>
      <c r="G144" s="8">
        <v>41717</v>
      </c>
      <c r="H144" s="189">
        <f t="shared" si="71"/>
        <v>0</v>
      </c>
      <c r="I144" s="188">
        <v>0</v>
      </c>
      <c r="J144" s="188">
        <v>0</v>
      </c>
      <c r="K144" s="188">
        <v>0</v>
      </c>
      <c r="L144" s="188">
        <v>0</v>
      </c>
      <c r="M144" s="188">
        <v>0</v>
      </c>
      <c r="N144" s="188">
        <v>0</v>
      </c>
      <c r="O144" s="44">
        <v>13500</v>
      </c>
      <c r="P144" s="190">
        <v>0</v>
      </c>
      <c r="Q144" s="190">
        <v>0</v>
      </c>
      <c r="R144" s="190">
        <v>0</v>
      </c>
      <c r="S144" s="36">
        <f t="shared" si="80"/>
        <v>0</v>
      </c>
      <c r="T144" s="190">
        <v>0</v>
      </c>
      <c r="U144" s="190">
        <v>0</v>
      </c>
      <c r="V144" s="23">
        <f t="shared" si="82"/>
        <v>15930</v>
      </c>
      <c r="W144" s="190">
        <v>0</v>
      </c>
      <c r="X144" s="190">
        <v>0</v>
      </c>
      <c r="Y144" s="190">
        <v>0</v>
      </c>
      <c r="Z144" s="190">
        <v>0</v>
      </c>
      <c r="AA144" s="190">
        <v>0</v>
      </c>
      <c r="AB144" s="190">
        <v>0</v>
      </c>
      <c r="AC144" s="190">
        <v>0</v>
      </c>
      <c r="AD144" s="187">
        <f t="shared" si="83"/>
        <v>0</v>
      </c>
      <c r="AE144" s="54" t="s">
        <v>416</v>
      </c>
      <c r="AF144" s="45">
        <v>6000</v>
      </c>
      <c r="AG144" s="54" t="s">
        <v>419</v>
      </c>
      <c r="AH144" s="45">
        <v>0</v>
      </c>
      <c r="AI144" s="45" t="s">
        <v>22</v>
      </c>
      <c r="AJ144" s="45">
        <v>0</v>
      </c>
      <c r="AK144" s="45">
        <v>0</v>
      </c>
      <c r="AL144" s="45">
        <v>0</v>
      </c>
      <c r="AM144" s="45">
        <v>0</v>
      </c>
      <c r="AN144" s="45">
        <v>0</v>
      </c>
      <c r="AO144" s="45">
        <v>1080</v>
      </c>
      <c r="AP144" s="195">
        <v>0</v>
      </c>
      <c r="AQ144" s="45">
        <v>0</v>
      </c>
      <c r="AR144" s="45">
        <v>1620</v>
      </c>
      <c r="AS144" s="45">
        <v>0</v>
      </c>
      <c r="AT144" s="185">
        <f t="shared" si="75"/>
        <v>8700</v>
      </c>
      <c r="AU144" s="185">
        <f t="shared" si="84"/>
        <v>15930</v>
      </c>
      <c r="AV144" s="186">
        <f t="shared" si="85"/>
        <v>7230</v>
      </c>
    </row>
    <row r="145" spans="1:48" hidden="1" x14ac:dyDescent="0.2">
      <c r="A145" s="233" t="s">
        <v>81</v>
      </c>
      <c r="B145" s="238" t="s">
        <v>64</v>
      </c>
      <c r="C145" s="3" t="s">
        <v>60</v>
      </c>
      <c r="D145" s="49" t="s">
        <v>398</v>
      </c>
      <c r="E145" s="217" t="s">
        <v>399</v>
      </c>
      <c r="F145" s="35">
        <v>41717</v>
      </c>
      <c r="G145" s="8">
        <v>41717</v>
      </c>
      <c r="H145" s="189">
        <f t="shared" si="71"/>
        <v>0</v>
      </c>
      <c r="I145" s="188">
        <v>0</v>
      </c>
      <c r="J145" s="188">
        <v>0</v>
      </c>
      <c r="K145" s="188">
        <v>0</v>
      </c>
      <c r="L145" s="188">
        <v>0</v>
      </c>
      <c r="M145" s="188">
        <v>0</v>
      </c>
      <c r="N145" s="188">
        <v>0</v>
      </c>
      <c r="O145" s="44">
        <v>13500</v>
      </c>
      <c r="P145" s="190">
        <v>0</v>
      </c>
      <c r="Q145" s="190">
        <v>0</v>
      </c>
      <c r="R145" s="190">
        <v>0</v>
      </c>
      <c r="S145" s="36">
        <f t="shared" si="80"/>
        <v>0</v>
      </c>
      <c r="T145" s="190">
        <v>0</v>
      </c>
      <c r="U145" s="190">
        <v>0</v>
      </c>
      <c r="V145" s="23">
        <f t="shared" si="82"/>
        <v>15930</v>
      </c>
      <c r="W145" s="190">
        <v>0</v>
      </c>
      <c r="X145" s="190">
        <v>0</v>
      </c>
      <c r="Y145" s="190">
        <v>0</v>
      </c>
      <c r="Z145" s="190">
        <v>0</v>
      </c>
      <c r="AA145" s="190">
        <v>0</v>
      </c>
      <c r="AB145" s="190">
        <v>0</v>
      </c>
      <c r="AC145" s="190">
        <v>0</v>
      </c>
      <c r="AD145" s="187">
        <f t="shared" si="83"/>
        <v>0</v>
      </c>
      <c r="AE145" s="184" t="s">
        <v>63</v>
      </c>
      <c r="AF145" s="45">
        <v>0</v>
      </c>
      <c r="AG145" s="52" t="s">
        <v>510</v>
      </c>
      <c r="AH145" s="45">
        <v>0</v>
      </c>
      <c r="AI145" s="45" t="s">
        <v>22</v>
      </c>
      <c r="AJ145" s="45">
        <v>0</v>
      </c>
      <c r="AK145" s="45">
        <v>0</v>
      </c>
      <c r="AL145" s="45">
        <v>0</v>
      </c>
      <c r="AM145" s="45">
        <v>0</v>
      </c>
      <c r="AN145" s="45">
        <v>0</v>
      </c>
      <c r="AO145" s="45">
        <v>1620</v>
      </c>
      <c r="AP145" s="45">
        <v>4000</v>
      </c>
      <c r="AQ145" s="45">
        <v>0</v>
      </c>
      <c r="AR145" s="45">
        <v>1620</v>
      </c>
      <c r="AS145" s="45">
        <v>0</v>
      </c>
      <c r="AT145" s="185">
        <f t="shared" si="75"/>
        <v>7240</v>
      </c>
      <c r="AU145" s="185">
        <f t="shared" si="84"/>
        <v>15930</v>
      </c>
      <c r="AV145" s="186">
        <f t="shared" si="85"/>
        <v>8690</v>
      </c>
    </row>
    <row r="146" spans="1:48" hidden="1" x14ac:dyDescent="0.2">
      <c r="A146" s="233" t="s">
        <v>81</v>
      </c>
      <c r="B146" s="238" t="s">
        <v>64</v>
      </c>
      <c r="C146" s="3" t="s">
        <v>60</v>
      </c>
      <c r="D146" s="49" t="s">
        <v>400</v>
      </c>
      <c r="E146" s="333" t="s">
        <v>401</v>
      </c>
      <c r="F146" s="35">
        <v>41717</v>
      </c>
      <c r="G146" s="8">
        <v>41717</v>
      </c>
      <c r="H146" s="189">
        <f t="shared" si="71"/>
        <v>0</v>
      </c>
      <c r="I146" s="188">
        <v>0</v>
      </c>
      <c r="J146" s="188">
        <v>0</v>
      </c>
      <c r="K146" s="188">
        <v>0</v>
      </c>
      <c r="L146" s="188">
        <v>0</v>
      </c>
      <c r="M146" s="188">
        <v>0</v>
      </c>
      <c r="N146" s="188">
        <v>0</v>
      </c>
      <c r="O146" s="44">
        <v>13500</v>
      </c>
      <c r="P146" s="190">
        <v>0</v>
      </c>
      <c r="Q146" s="190">
        <v>0</v>
      </c>
      <c r="R146" s="190">
        <v>0</v>
      </c>
      <c r="S146" s="36">
        <f t="shared" si="80"/>
        <v>0</v>
      </c>
      <c r="T146" s="190">
        <v>0</v>
      </c>
      <c r="U146" s="190">
        <v>0</v>
      </c>
      <c r="V146" s="23">
        <f t="shared" si="82"/>
        <v>15930</v>
      </c>
      <c r="W146" s="190">
        <v>0</v>
      </c>
      <c r="X146" s="190">
        <v>0</v>
      </c>
      <c r="Y146" s="190">
        <v>0</v>
      </c>
      <c r="Z146" s="190">
        <v>0</v>
      </c>
      <c r="AA146" s="190">
        <v>0</v>
      </c>
      <c r="AB146" s="190">
        <v>0</v>
      </c>
      <c r="AC146" s="190">
        <v>0</v>
      </c>
      <c r="AD146" s="187">
        <f t="shared" si="83"/>
        <v>0</v>
      </c>
      <c r="AE146" s="184" t="s">
        <v>63</v>
      </c>
      <c r="AF146" s="45">
        <v>0</v>
      </c>
      <c r="AG146" s="247" t="s">
        <v>514</v>
      </c>
      <c r="AH146" s="45">
        <v>0</v>
      </c>
      <c r="AI146" s="45" t="s">
        <v>22</v>
      </c>
      <c r="AJ146" s="45">
        <v>0</v>
      </c>
      <c r="AK146" s="45">
        <v>0</v>
      </c>
      <c r="AL146" s="45">
        <v>0</v>
      </c>
      <c r="AM146" s="45">
        <v>0</v>
      </c>
      <c r="AN146" s="45">
        <v>0</v>
      </c>
      <c r="AO146" s="45">
        <v>810</v>
      </c>
      <c r="AP146" s="45">
        <v>0</v>
      </c>
      <c r="AQ146" s="45">
        <v>0</v>
      </c>
      <c r="AR146" s="45">
        <v>1620</v>
      </c>
      <c r="AS146" s="45">
        <v>0</v>
      </c>
      <c r="AT146" s="185">
        <f t="shared" si="75"/>
        <v>2430</v>
      </c>
      <c r="AU146" s="185">
        <f t="shared" si="84"/>
        <v>15930</v>
      </c>
      <c r="AV146" s="186">
        <f t="shared" si="85"/>
        <v>13500</v>
      </c>
    </row>
    <row r="147" spans="1:48" hidden="1" x14ac:dyDescent="0.2">
      <c r="A147" s="233" t="s">
        <v>81</v>
      </c>
      <c r="B147" s="238" t="s">
        <v>64</v>
      </c>
      <c r="C147" s="3" t="s">
        <v>60</v>
      </c>
      <c r="D147" s="49" t="s">
        <v>402</v>
      </c>
      <c r="E147" s="335"/>
      <c r="F147" s="35">
        <v>41717</v>
      </c>
      <c r="G147" s="8">
        <v>41717</v>
      </c>
      <c r="H147" s="189">
        <f t="shared" si="71"/>
        <v>0</v>
      </c>
      <c r="I147" s="188">
        <v>0</v>
      </c>
      <c r="J147" s="188">
        <v>0</v>
      </c>
      <c r="K147" s="188">
        <v>0</v>
      </c>
      <c r="L147" s="188">
        <v>0</v>
      </c>
      <c r="M147" s="188">
        <v>0</v>
      </c>
      <c r="N147" s="188">
        <v>0</v>
      </c>
      <c r="O147" s="44">
        <v>13500</v>
      </c>
      <c r="P147" s="190">
        <v>0</v>
      </c>
      <c r="Q147" s="190">
        <v>0</v>
      </c>
      <c r="R147" s="190">
        <v>0</v>
      </c>
      <c r="S147" s="36">
        <f t="shared" si="80"/>
        <v>0</v>
      </c>
      <c r="T147" s="190">
        <v>0</v>
      </c>
      <c r="U147" s="190">
        <v>0</v>
      </c>
      <c r="V147" s="23">
        <f t="shared" si="82"/>
        <v>15930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190">
        <v>0</v>
      </c>
      <c r="AD147" s="187">
        <f t="shared" si="83"/>
        <v>0</v>
      </c>
      <c r="AE147" s="184" t="s">
        <v>63</v>
      </c>
      <c r="AF147" s="45">
        <v>0</v>
      </c>
      <c r="AG147" s="247" t="s">
        <v>514</v>
      </c>
      <c r="AH147" s="45">
        <v>0</v>
      </c>
      <c r="AI147" s="45" t="s">
        <v>22</v>
      </c>
      <c r="AJ147" s="45">
        <v>0</v>
      </c>
      <c r="AK147" s="45">
        <v>0</v>
      </c>
      <c r="AL147" s="45">
        <v>0</v>
      </c>
      <c r="AM147" s="45">
        <v>0</v>
      </c>
      <c r="AN147" s="45">
        <v>0</v>
      </c>
      <c r="AO147" s="45">
        <v>810</v>
      </c>
      <c r="AP147" s="45">
        <v>0</v>
      </c>
      <c r="AQ147" s="45">
        <v>0</v>
      </c>
      <c r="AR147" s="45">
        <v>1620</v>
      </c>
      <c r="AS147" s="45">
        <v>0</v>
      </c>
      <c r="AT147" s="185">
        <f t="shared" si="75"/>
        <v>2430</v>
      </c>
      <c r="AU147" s="185">
        <f t="shared" si="84"/>
        <v>15930</v>
      </c>
      <c r="AV147" s="186">
        <f t="shared" si="85"/>
        <v>13500</v>
      </c>
    </row>
    <row r="148" spans="1:48" hidden="1" x14ac:dyDescent="0.2">
      <c r="A148" s="273" t="s">
        <v>52</v>
      </c>
      <c r="B148" s="269" t="s">
        <v>64</v>
      </c>
      <c r="C148" s="3" t="s">
        <v>59</v>
      </c>
      <c r="D148" s="49" t="s">
        <v>403</v>
      </c>
      <c r="E148" s="277" t="s">
        <v>404</v>
      </c>
      <c r="F148" s="35">
        <v>41718</v>
      </c>
      <c r="G148" s="8">
        <v>41718</v>
      </c>
      <c r="H148" s="189">
        <f t="shared" si="71"/>
        <v>0</v>
      </c>
      <c r="I148" s="188">
        <v>0</v>
      </c>
      <c r="J148" s="188">
        <v>0</v>
      </c>
      <c r="K148" s="188">
        <v>0</v>
      </c>
      <c r="L148" s="188">
        <v>0</v>
      </c>
      <c r="M148" s="188">
        <v>0</v>
      </c>
      <c r="N148" s="188">
        <v>0</v>
      </c>
      <c r="O148" s="44">
        <v>13500</v>
      </c>
      <c r="P148" s="190">
        <v>0</v>
      </c>
      <c r="Q148" s="190">
        <v>0</v>
      </c>
      <c r="R148" s="190">
        <v>0</v>
      </c>
      <c r="S148" s="36">
        <f t="shared" si="80"/>
        <v>0</v>
      </c>
      <c r="T148" s="190">
        <v>0</v>
      </c>
      <c r="U148" s="190">
        <v>0</v>
      </c>
      <c r="V148" s="23">
        <f t="shared" si="82"/>
        <v>15930</v>
      </c>
      <c r="W148" s="190">
        <v>0</v>
      </c>
      <c r="X148" s="190">
        <v>0</v>
      </c>
      <c r="Y148" s="190">
        <v>0</v>
      </c>
      <c r="Z148" s="190">
        <v>0</v>
      </c>
      <c r="AA148" s="190">
        <v>0</v>
      </c>
      <c r="AB148" s="190">
        <v>0</v>
      </c>
      <c r="AC148" s="190">
        <v>0</v>
      </c>
      <c r="AD148" s="187">
        <f t="shared" si="83"/>
        <v>0</v>
      </c>
      <c r="AE148" s="54" t="s">
        <v>415</v>
      </c>
      <c r="AF148" s="45">
        <v>6000</v>
      </c>
      <c r="AG148" s="54" t="s">
        <v>419</v>
      </c>
      <c r="AH148" s="45">
        <v>0</v>
      </c>
      <c r="AI148" s="45" t="s">
        <v>22</v>
      </c>
      <c r="AJ148" s="45">
        <v>0</v>
      </c>
      <c r="AK148" s="45">
        <v>0</v>
      </c>
      <c r="AL148" s="45">
        <v>0</v>
      </c>
      <c r="AM148" s="45">
        <v>0</v>
      </c>
      <c r="AN148" s="45">
        <v>0</v>
      </c>
      <c r="AO148" s="45">
        <v>1080</v>
      </c>
      <c r="AP148" s="195">
        <v>0</v>
      </c>
      <c r="AQ148" s="45">
        <v>0</v>
      </c>
      <c r="AR148" s="45">
        <v>1620</v>
      </c>
      <c r="AS148" s="45">
        <v>0</v>
      </c>
      <c r="AT148" s="185">
        <f t="shared" si="75"/>
        <v>8700</v>
      </c>
      <c r="AU148" s="185">
        <f t="shared" si="84"/>
        <v>15930</v>
      </c>
      <c r="AV148" s="186">
        <f t="shared" si="85"/>
        <v>7230</v>
      </c>
    </row>
    <row r="149" spans="1:48" hidden="1" x14ac:dyDescent="0.2">
      <c r="A149" s="273" t="s">
        <v>52</v>
      </c>
      <c r="B149" s="269" t="s">
        <v>64</v>
      </c>
      <c r="C149" s="3" t="s">
        <v>59</v>
      </c>
      <c r="D149" s="49" t="s">
        <v>405</v>
      </c>
      <c r="E149" s="277" t="s">
        <v>406</v>
      </c>
      <c r="F149" s="35">
        <v>41718</v>
      </c>
      <c r="G149" s="8">
        <v>41718</v>
      </c>
      <c r="H149" s="189">
        <f t="shared" si="71"/>
        <v>0</v>
      </c>
      <c r="I149" s="188">
        <v>0</v>
      </c>
      <c r="J149" s="188">
        <v>0</v>
      </c>
      <c r="K149" s="188">
        <v>0</v>
      </c>
      <c r="L149" s="188">
        <v>0</v>
      </c>
      <c r="M149" s="188">
        <v>0</v>
      </c>
      <c r="N149" s="188">
        <v>0</v>
      </c>
      <c r="O149" s="44">
        <v>13500</v>
      </c>
      <c r="P149" s="190">
        <v>0</v>
      </c>
      <c r="Q149" s="190">
        <v>0</v>
      </c>
      <c r="R149" s="190">
        <v>0</v>
      </c>
      <c r="S149" s="36">
        <f t="shared" si="80"/>
        <v>0</v>
      </c>
      <c r="T149" s="190">
        <v>0</v>
      </c>
      <c r="U149" s="190">
        <v>0</v>
      </c>
      <c r="V149" s="23">
        <f t="shared" si="82"/>
        <v>15930</v>
      </c>
      <c r="W149" s="190">
        <v>0</v>
      </c>
      <c r="X149" s="190">
        <v>0</v>
      </c>
      <c r="Y149" s="190">
        <v>0</v>
      </c>
      <c r="Z149" s="190">
        <v>0</v>
      </c>
      <c r="AA149" s="190">
        <v>0</v>
      </c>
      <c r="AB149" s="190">
        <v>0</v>
      </c>
      <c r="AC149" s="190">
        <v>0</v>
      </c>
      <c r="AD149" s="187">
        <f t="shared" si="83"/>
        <v>0</v>
      </c>
      <c r="AE149" s="54" t="s">
        <v>415</v>
      </c>
      <c r="AF149" s="45">
        <v>6000</v>
      </c>
      <c r="AG149" s="54" t="s">
        <v>419</v>
      </c>
      <c r="AH149" s="45">
        <v>0</v>
      </c>
      <c r="AI149" s="45" t="s">
        <v>22</v>
      </c>
      <c r="AJ149" s="45">
        <v>0</v>
      </c>
      <c r="AK149" s="45">
        <v>0</v>
      </c>
      <c r="AL149" s="45">
        <v>0</v>
      </c>
      <c r="AM149" s="45">
        <v>0</v>
      </c>
      <c r="AN149" s="45">
        <v>0</v>
      </c>
      <c r="AO149" s="45">
        <v>1080</v>
      </c>
      <c r="AP149" s="195">
        <v>0</v>
      </c>
      <c r="AQ149" s="45">
        <v>0</v>
      </c>
      <c r="AR149" s="45">
        <v>1620</v>
      </c>
      <c r="AS149" s="45">
        <v>0</v>
      </c>
      <c r="AT149" s="185">
        <f t="shared" si="75"/>
        <v>8700</v>
      </c>
      <c r="AU149" s="185">
        <f t="shared" si="84"/>
        <v>15930</v>
      </c>
      <c r="AV149" s="186">
        <f t="shared" si="85"/>
        <v>7230</v>
      </c>
    </row>
    <row r="150" spans="1:48" hidden="1" x14ac:dyDescent="0.2">
      <c r="A150" s="273" t="s">
        <v>52</v>
      </c>
      <c r="B150" s="269" t="s">
        <v>64</v>
      </c>
      <c r="C150" s="3" t="s">
        <v>59</v>
      </c>
      <c r="D150" s="49" t="s">
        <v>407</v>
      </c>
      <c r="E150" s="277" t="s">
        <v>408</v>
      </c>
      <c r="F150" s="35">
        <v>41718</v>
      </c>
      <c r="G150" s="8">
        <v>41718</v>
      </c>
      <c r="H150" s="189">
        <f t="shared" si="71"/>
        <v>0</v>
      </c>
      <c r="I150" s="188">
        <v>0</v>
      </c>
      <c r="J150" s="188">
        <v>0</v>
      </c>
      <c r="K150" s="188">
        <v>0</v>
      </c>
      <c r="L150" s="188">
        <v>0</v>
      </c>
      <c r="M150" s="188">
        <v>0</v>
      </c>
      <c r="N150" s="188">
        <v>0</v>
      </c>
      <c r="O150" s="44">
        <v>13500</v>
      </c>
      <c r="P150" s="190">
        <v>0</v>
      </c>
      <c r="Q150" s="190">
        <v>0</v>
      </c>
      <c r="R150" s="190">
        <v>0</v>
      </c>
      <c r="S150" s="36">
        <f t="shared" si="80"/>
        <v>0</v>
      </c>
      <c r="T150" s="190">
        <v>0</v>
      </c>
      <c r="U150" s="190">
        <v>0</v>
      </c>
      <c r="V150" s="23">
        <f t="shared" si="82"/>
        <v>15930</v>
      </c>
      <c r="W150" s="190">
        <v>0</v>
      </c>
      <c r="X150" s="190">
        <v>0</v>
      </c>
      <c r="Y150" s="190">
        <v>0</v>
      </c>
      <c r="Z150" s="190">
        <v>0</v>
      </c>
      <c r="AA150" s="190">
        <v>0</v>
      </c>
      <c r="AB150" s="190">
        <v>0</v>
      </c>
      <c r="AC150" s="190">
        <v>0</v>
      </c>
      <c r="AD150" s="187">
        <f t="shared" si="83"/>
        <v>0</v>
      </c>
      <c r="AE150" s="54" t="s">
        <v>415</v>
      </c>
      <c r="AF150" s="45">
        <v>6000</v>
      </c>
      <c r="AG150" s="54" t="s">
        <v>419</v>
      </c>
      <c r="AH150" s="45">
        <v>0</v>
      </c>
      <c r="AI150" s="45" t="s">
        <v>22</v>
      </c>
      <c r="AJ150" s="45">
        <v>0</v>
      </c>
      <c r="AK150" s="45">
        <v>0</v>
      </c>
      <c r="AL150" s="45">
        <v>0</v>
      </c>
      <c r="AM150" s="45">
        <v>0</v>
      </c>
      <c r="AN150" s="45">
        <v>0</v>
      </c>
      <c r="AO150" s="45">
        <v>1080</v>
      </c>
      <c r="AP150" s="195">
        <v>0</v>
      </c>
      <c r="AQ150" s="45">
        <v>0</v>
      </c>
      <c r="AR150" s="45">
        <v>1620</v>
      </c>
      <c r="AS150" s="45">
        <v>0</v>
      </c>
      <c r="AT150" s="185">
        <f t="shared" si="75"/>
        <v>8700</v>
      </c>
      <c r="AU150" s="185">
        <f t="shared" si="84"/>
        <v>15930</v>
      </c>
      <c r="AV150" s="186">
        <f t="shared" si="85"/>
        <v>7230</v>
      </c>
    </row>
    <row r="151" spans="1:48" hidden="1" x14ac:dyDescent="0.2">
      <c r="A151" s="273" t="s">
        <v>52</v>
      </c>
      <c r="B151" s="269" t="s">
        <v>64</v>
      </c>
      <c r="C151" s="3" t="s">
        <v>59</v>
      </c>
      <c r="D151" s="49" t="s">
        <v>409</v>
      </c>
      <c r="E151" s="277" t="s">
        <v>410</v>
      </c>
      <c r="F151" s="35">
        <v>41718</v>
      </c>
      <c r="G151" s="8">
        <v>41718</v>
      </c>
      <c r="H151" s="189">
        <f t="shared" si="71"/>
        <v>0</v>
      </c>
      <c r="I151" s="188">
        <v>0</v>
      </c>
      <c r="J151" s="188">
        <v>0</v>
      </c>
      <c r="K151" s="188">
        <v>0</v>
      </c>
      <c r="L151" s="188">
        <v>0</v>
      </c>
      <c r="M151" s="188">
        <v>0</v>
      </c>
      <c r="N151" s="188">
        <v>0</v>
      </c>
      <c r="O151" s="44">
        <v>13500</v>
      </c>
      <c r="P151" s="190">
        <v>0</v>
      </c>
      <c r="Q151" s="190">
        <v>0</v>
      </c>
      <c r="R151" s="190">
        <v>0</v>
      </c>
      <c r="S151" s="36">
        <f t="shared" si="80"/>
        <v>0</v>
      </c>
      <c r="T151" s="190">
        <v>0</v>
      </c>
      <c r="U151" s="190">
        <v>0</v>
      </c>
      <c r="V151" s="23">
        <f t="shared" si="82"/>
        <v>15930</v>
      </c>
      <c r="W151" s="190">
        <v>0</v>
      </c>
      <c r="X151" s="190">
        <v>0</v>
      </c>
      <c r="Y151" s="190">
        <v>0</v>
      </c>
      <c r="Z151" s="190">
        <v>0</v>
      </c>
      <c r="AA151" s="190">
        <v>0</v>
      </c>
      <c r="AB151" s="190">
        <v>0</v>
      </c>
      <c r="AC151" s="190">
        <v>0</v>
      </c>
      <c r="AD151" s="187">
        <f t="shared" si="83"/>
        <v>0</v>
      </c>
      <c r="AE151" s="54" t="s">
        <v>415</v>
      </c>
      <c r="AF151" s="45">
        <v>6000</v>
      </c>
      <c r="AG151" s="54" t="s">
        <v>419</v>
      </c>
      <c r="AH151" s="45">
        <v>0</v>
      </c>
      <c r="AI151" s="45" t="s">
        <v>22</v>
      </c>
      <c r="AJ151" s="45">
        <v>0</v>
      </c>
      <c r="AK151" s="45">
        <v>0</v>
      </c>
      <c r="AL151" s="45">
        <v>0</v>
      </c>
      <c r="AM151" s="45">
        <v>0</v>
      </c>
      <c r="AN151" s="45">
        <v>0</v>
      </c>
      <c r="AO151" s="45">
        <v>1080</v>
      </c>
      <c r="AP151" s="205">
        <v>0</v>
      </c>
      <c r="AQ151" s="45">
        <v>0</v>
      </c>
      <c r="AR151" s="45">
        <v>1620</v>
      </c>
      <c r="AS151" s="45">
        <v>0</v>
      </c>
      <c r="AT151" s="185">
        <f t="shared" si="75"/>
        <v>8700</v>
      </c>
      <c r="AU151" s="185">
        <f t="shared" si="84"/>
        <v>15930</v>
      </c>
      <c r="AV151" s="186">
        <f t="shared" si="85"/>
        <v>7230</v>
      </c>
    </row>
    <row r="152" spans="1:48" hidden="1" x14ac:dyDescent="0.2">
      <c r="A152" s="233" t="s">
        <v>81</v>
      </c>
      <c r="B152" s="238" t="s">
        <v>64</v>
      </c>
      <c r="C152" s="3" t="s">
        <v>60</v>
      </c>
      <c r="D152" s="49" t="s">
        <v>411</v>
      </c>
      <c r="E152" s="217" t="s">
        <v>412</v>
      </c>
      <c r="F152" s="35">
        <v>41718</v>
      </c>
      <c r="G152" s="8">
        <v>41718</v>
      </c>
      <c r="H152" s="189">
        <f t="shared" si="71"/>
        <v>0</v>
      </c>
      <c r="I152" s="188">
        <v>0</v>
      </c>
      <c r="J152" s="188">
        <v>0</v>
      </c>
      <c r="K152" s="188">
        <v>0</v>
      </c>
      <c r="L152" s="188">
        <v>0</v>
      </c>
      <c r="M152" s="188">
        <v>0</v>
      </c>
      <c r="N152" s="188">
        <v>0</v>
      </c>
      <c r="O152" s="44">
        <v>13500</v>
      </c>
      <c r="P152" s="190">
        <v>0</v>
      </c>
      <c r="Q152" s="190">
        <v>0</v>
      </c>
      <c r="R152" s="190">
        <v>0</v>
      </c>
      <c r="S152" s="36">
        <f t="shared" si="80"/>
        <v>0</v>
      </c>
      <c r="T152" s="190">
        <v>0</v>
      </c>
      <c r="U152" s="190">
        <v>0</v>
      </c>
      <c r="V152" s="23">
        <f t="shared" si="82"/>
        <v>15930</v>
      </c>
      <c r="W152" s="190">
        <v>0</v>
      </c>
      <c r="X152" s="190">
        <v>0</v>
      </c>
      <c r="Y152" s="190">
        <v>0</v>
      </c>
      <c r="Z152" s="190">
        <v>0</v>
      </c>
      <c r="AA152" s="190">
        <v>0</v>
      </c>
      <c r="AB152" s="190">
        <v>0</v>
      </c>
      <c r="AC152" s="190">
        <v>0</v>
      </c>
      <c r="AD152" s="187">
        <f t="shared" si="83"/>
        <v>0</v>
      </c>
      <c r="AE152" s="184" t="s">
        <v>63</v>
      </c>
      <c r="AF152" s="45">
        <v>0</v>
      </c>
      <c r="AG152" s="54" t="s">
        <v>421</v>
      </c>
      <c r="AH152" s="45">
        <v>0</v>
      </c>
      <c r="AI152" s="45" t="s">
        <v>22</v>
      </c>
      <c r="AJ152" s="45">
        <v>0</v>
      </c>
      <c r="AK152" s="45">
        <v>0</v>
      </c>
      <c r="AL152" s="45">
        <v>0</v>
      </c>
      <c r="AM152" s="45">
        <v>0</v>
      </c>
      <c r="AN152" s="45">
        <v>0</v>
      </c>
      <c r="AO152" s="45">
        <v>1620</v>
      </c>
      <c r="AP152" s="45">
        <v>4000</v>
      </c>
      <c r="AQ152" s="45">
        <v>0</v>
      </c>
      <c r="AR152" s="45">
        <v>1620</v>
      </c>
      <c r="AS152" s="45">
        <v>0</v>
      </c>
      <c r="AT152" s="185">
        <f t="shared" si="75"/>
        <v>7240</v>
      </c>
      <c r="AU152" s="185">
        <f t="shared" si="84"/>
        <v>15930</v>
      </c>
      <c r="AV152" s="186">
        <f t="shared" si="85"/>
        <v>8690</v>
      </c>
    </row>
    <row r="153" spans="1:48" hidden="1" x14ac:dyDescent="0.2">
      <c r="A153" s="233" t="s">
        <v>54</v>
      </c>
      <c r="B153" s="238" t="s">
        <v>64</v>
      </c>
      <c r="C153" s="3" t="s">
        <v>59</v>
      </c>
      <c r="D153" s="49" t="s">
        <v>86</v>
      </c>
      <c r="E153" s="217" t="s">
        <v>413</v>
      </c>
      <c r="F153" s="53">
        <v>41716</v>
      </c>
      <c r="G153" s="37">
        <v>41718</v>
      </c>
      <c r="H153" s="189">
        <f t="shared" si="71"/>
        <v>2</v>
      </c>
      <c r="I153" s="188">
        <v>0</v>
      </c>
      <c r="J153" s="188">
        <v>0</v>
      </c>
      <c r="K153" s="188">
        <v>0</v>
      </c>
      <c r="L153" s="188">
        <v>0</v>
      </c>
      <c r="M153" s="188">
        <v>0</v>
      </c>
      <c r="N153" s="188">
        <v>0</v>
      </c>
      <c r="O153" s="44">
        <v>13500</v>
      </c>
      <c r="P153" s="190">
        <v>0</v>
      </c>
      <c r="Q153" s="190">
        <v>0</v>
      </c>
      <c r="R153" s="190">
        <v>0</v>
      </c>
      <c r="S153" s="36">
        <v>0</v>
      </c>
      <c r="T153" s="190">
        <v>0</v>
      </c>
      <c r="U153" s="190">
        <v>0</v>
      </c>
      <c r="V153" s="23">
        <f t="shared" ref="V153" si="86">(O153*0.18)+O153+P153+Q153+(R153*0.18)+R153+S153+T153+U153</f>
        <v>15930</v>
      </c>
      <c r="W153" s="190">
        <v>0</v>
      </c>
      <c r="X153" s="190">
        <v>0</v>
      </c>
      <c r="Y153" s="190">
        <v>0</v>
      </c>
      <c r="Z153" s="190">
        <v>0</v>
      </c>
      <c r="AA153" s="190">
        <v>0</v>
      </c>
      <c r="AB153" s="190">
        <v>0</v>
      </c>
      <c r="AC153" s="190">
        <v>0</v>
      </c>
      <c r="AD153" s="187">
        <f t="shared" ref="AD153" si="87">SUM(W153:AC153)</f>
        <v>0</v>
      </c>
      <c r="AE153" s="193" t="s">
        <v>63</v>
      </c>
      <c r="AF153" s="45">
        <v>0</v>
      </c>
      <c r="AG153" s="271" t="s">
        <v>513</v>
      </c>
      <c r="AH153" s="45">
        <v>0</v>
      </c>
      <c r="AI153" s="45" t="s">
        <v>22</v>
      </c>
      <c r="AJ153" s="45">
        <v>0</v>
      </c>
      <c r="AK153" s="45">
        <v>0</v>
      </c>
      <c r="AL153" s="45">
        <v>0</v>
      </c>
      <c r="AM153" s="45">
        <v>0</v>
      </c>
      <c r="AN153" s="45">
        <v>0</v>
      </c>
      <c r="AO153" s="45">
        <v>2160</v>
      </c>
      <c r="AP153" s="45">
        <v>0</v>
      </c>
      <c r="AQ153" s="45">
        <v>0</v>
      </c>
      <c r="AR153" s="45">
        <v>1620</v>
      </c>
      <c r="AS153" s="45">
        <v>0</v>
      </c>
      <c r="AT153" s="185">
        <f t="shared" si="75"/>
        <v>3780</v>
      </c>
      <c r="AU153" s="185">
        <f t="shared" ref="AU153" si="88">V153+AD153</f>
        <v>15930</v>
      </c>
      <c r="AV153" s="186">
        <f t="shared" ref="AV153" si="89">(AU153-AT153)</f>
        <v>12150</v>
      </c>
    </row>
    <row r="154" spans="1:48" hidden="1" x14ac:dyDescent="0.2">
      <c r="A154" s="233" t="s">
        <v>54</v>
      </c>
      <c r="B154" s="202" t="s">
        <v>64</v>
      </c>
      <c r="C154" s="3" t="s">
        <v>59</v>
      </c>
      <c r="D154" s="49" t="s">
        <v>86</v>
      </c>
      <c r="E154" s="217" t="s">
        <v>422</v>
      </c>
      <c r="F154" s="53">
        <v>41719</v>
      </c>
      <c r="G154" s="37">
        <v>41723</v>
      </c>
      <c r="H154" s="203">
        <f t="shared" si="71"/>
        <v>4</v>
      </c>
      <c r="I154" s="202">
        <v>0</v>
      </c>
      <c r="J154" s="202">
        <v>0</v>
      </c>
      <c r="K154" s="202">
        <v>0</v>
      </c>
      <c r="L154" s="202">
        <v>0</v>
      </c>
      <c r="M154" s="202">
        <v>0</v>
      </c>
      <c r="N154" s="202">
        <v>0</v>
      </c>
      <c r="O154" s="44">
        <v>13500</v>
      </c>
      <c r="P154" s="204">
        <v>0</v>
      </c>
      <c r="Q154" s="204">
        <v>0</v>
      </c>
      <c r="R154" s="204">
        <v>0</v>
      </c>
      <c r="S154" s="36">
        <v>0</v>
      </c>
      <c r="T154" s="204">
        <v>0</v>
      </c>
      <c r="U154" s="204">
        <v>0</v>
      </c>
      <c r="V154" s="23">
        <f t="shared" ref="V154:V163" si="90">(O154*0.18)+O154+P154+Q154+(R154*0.18)+R154+S154+T154+U154</f>
        <v>15930</v>
      </c>
      <c r="W154" s="204">
        <v>0</v>
      </c>
      <c r="X154" s="204">
        <v>0</v>
      </c>
      <c r="Y154" s="204">
        <v>0</v>
      </c>
      <c r="Z154" s="204">
        <v>0</v>
      </c>
      <c r="AA154" s="204">
        <v>0</v>
      </c>
      <c r="AB154" s="204">
        <v>0</v>
      </c>
      <c r="AC154" s="204">
        <v>0</v>
      </c>
      <c r="AD154" s="201">
        <f t="shared" ref="AD154:AD163" si="91">SUM(W154:AC154)</f>
        <v>0</v>
      </c>
      <c r="AE154" s="204" t="s">
        <v>63</v>
      </c>
      <c r="AF154" s="45">
        <v>0</v>
      </c>
      <c r="AG154" s="270"/>
      <c r="AH154" s="45">
        <v>0</v>
      </c>
      <c r="AI154" s="45" t="s">
        <v>22</v>
      </c>
      <c r="AJ154" s="45">
        <v>0</v>
      </c>
      <c r="AK154" s="45">
        <v>0</v>
      </c>
      <c r="AL154" s="45">
        <v>0</v>
      </c>
      <c r="AM154" s="45">
        <v>0</v>
      </c>
      <c r="AN154" s="45">
        <v>0</v>
      </c>
      <c r="AO154" s="45">
        <v>2160</v>
      </c>
      <c r="AP154" s="45">
        <v>0</v>
      </c>
      <c r="AQ154" s="45">
        <v>0</v>
      </c>
      <c r="AR154" s="45">
        <v>1620</v>
      </c>
      <c r="AS154" s="45">
        <v>0</v>
      </c>
      <c r="AT154" s="199">
        <f t="shared" si="75"/>
        <v>3780</v>
      </c>
      <c r="AU154" s="199">
        <f t="shared" ref="AU154:AU164" si="92">V154+AD154</f>
        <v>15930</v>
      </c>
      <c r="AV154" s="200">
        <f t="shared" ref="AV154:AV164" si="93">(AU154-AT154)</f>
        <v>12150</v>
      </c>
    </row>
    <row r="155" spans="1:48" ht="12.75" hidden="1" customHeight="1" x14ac:dyDescent="0.2">
      <c r="A155" s="273" t="s">
        <v>52</v>
      </c>
      <c r="B155" s="269" t="s">
        <v>64</v>
      </c>
      <c r="C155" s="3" t="s">
        <v>59</v>
      </c>
      <c r="D155" s="49" t="s">
        <v>423</v>
      </c>
      <c r="E155" s="277" t="s">
        <v>424</v>
      </c>
      <c r="F155" s="53">
        <v>41722</v>
      </c>
      <c r="G155" s="37">
        <v>41722</v>
      </c>
      <c r="H155" s="203">
        <f t="shared" si="71"/>
        <v>0</v>
      </c>
      <c r="I155" s="202">
        <v>0</v>
      </c>
      <c r="J155" s="202">
        <v>0</v>
      </c>
      <c r="K155" s="202">
        <v>0</v>
      </c>
      <c r="L155" s="202">
        <v>0</v>
      </c>
      <c r="M155" s="202">
        <v>0</v>
      </c>
      <c r="N155" s="202">
        <v>0</v>
      </c>
      <c r="O155" s="44">
        <v>13500</v>
      </c>
      <c r="P155" s="204">
        <v>0</v>
      </c>
      <c r="Q155" s="204">
        <v>0</v>
      </c>
      <c r="R155" s="204">
        <v>0</v>
      </c>
      <c r="S155" s="36">
        <f xml:space="preserve"> H155*708</f>
        <v>0</v>
      </c>
      <c r="T155" s="204">
        <v>0</v>
      </c>
      <c r="U155" s="204">
        <v>0</v>
      </c>
      <c r="V155" s="23">
        <f t="shared" si="90"/>
        <v>15930</v>
      </c>
      <c r="W155" s="204">
        <v>0</v>
      </c>
      <c r="X155" s="204">
        <v>0</v>
      </c>
      <c r="Y155" s="204">
        <v>0</v>
      </c>
      <c r="Z155" s="204">
        <v>0</v>
      </c>
      <c r="AA155" s="204">
        <v>0</v>
      </c>
      <c r="AB155" s="204">
        <v>0</v>
      </c>
      <c r="AC155" s="204">
        <v>0</v>
      </c>
      <c r="AD155" s="201">
        <f t="shared" si="91"/>
        <v>0</v>
      </c>
      <c r="AE155" s="54" t="s">
        <v>443</v>
      </c>
      <c r="AF155" s="45">
        <v>6000</v>
      </c>
      <c r="AG155" s="54" t="s">
        <v>511</v>
      </c>
      <c r="AH155" s="45">
        <v>0</v>
      </c>
      <c r="AI155" s="45" t="s">
        <v>22</v>
      </c>
      <c r="AJ155" s="45">
        <v>0</v>
      </c>
      <c r="AK155" s="45">
        <v>0</v>
      </c>
      <c r="AL155" s="45">
        <v>0</v>
      </c>
      <c r="AM155" s="45">
        <v>0</v>
      </c>
      <c r="AN155" s="45">
        <v>0</v>
      </c>
      <c r="AO155" s="45">
        <v>1080</v>
      </c>
      <c r="AP155" s="205">
        <v>0</v>
      </c>
      <c r="AQ155" s="45">
        <v>0</v>
      </c>
      <c r="AR155" s="45">
        <v>1620</v>
      </c>
      <c r="AS155" s="45">
        <v>0</v>
      </c>
      <c r="AT155" s="199">
        <f t="shared" si="75"/>
        <v>8700</v>
      </c>
      <c r="AU155" s="199">
        <f t="shared" si="92"/>
        <v>15930</v>
      </c>
      <c r="AV155" s="200">
        <f t="shared" si="93"/>
        <v>7230</v>
      </c>
    </row>
    <row r="156" spans="1:48" ht="12.75" hidden="1" customHeight="1" x14ac:dyDescent="0.2">
      <c r="A156" s="273" t="s">
        <v>52</v>
      </c>
      <c r="B156" s="269" t="s">
        <v>64</v>
      </c>
      <c r="C156" s="3" t="s">
        <v>59</v>
      </c>
      <c r="D156" s="318" t="s">
        <v>425</v>
      </c>
      <c r="E156" s="277" t="s">
        <v>426</v>
      </c>
      <c r="F156" s="53">
        <v>41722</v>
      </c>
      <c r="G156" s="37">
        <v>41722</v>
      </c>
      <c r="H156" s="304">
        <f t="shared" si="71"/>
        <v>0</v>
      </c>
      <c r="I156" s="306">
        <v>0</v>
      </c>
      <c r="J156" s="306">
        <v>0</v>
      </c>
      <c r="K156" s="306">
        <v>0</v>
      </c>
      <c r="L156" s="306">
        <v>0</v>
      </c>
      <c r="M156" s="306">
        <v>0</v>
      </c>
      <c r="N156" s="306">
        <v>0</v>
      </c>
      <c r="O156" s="310">
        <v>13500</v>
      </c>
      <c r="P156" s="204">
        <v>0</v>
      </c>
      <c r="Q156" s="204">
        <v>0</v>
      </c>
      <c r="R156" s="204">
        <v>0</v>
      </c>
      <c r="S156" s="36">
        <f xml:space="preserve"> H156*708</f>
        <v>0</v>
      </c>
      <c r="T156" s="204">
        <v>0</v>
      </c>
      <c r="U156" s="204">
        <v>0</v>
      </c>
      <c r="V156" s="310">
        <f t="shared" si="90"/>
        <v>15930</v>
      </c>
      <c r="W156" s="308">
        <v>0</v>
      </c>
      <c r="X156" s="308">
        <v>0</v>
      </c>
      <c r="Y156" s="308">
        <v>0</v>
      </c>
      <c r="Z156" s="308">
        <v>0</v>
      </c>
      <c r="AA156" s="308">
        <v>0</v>
      </c>
      <c r="AB156" s="308">
        <v>0</v>
      </c>
      <c r="AC156" s="308">
        <v>0</v>
      </c>
      <c r="AD156" s="313">
        <f t="shared" si="91"/>
        <v>0</v>
      </c>
      <c r="AE156" s="326" t="s">
        <v>443</v>
      </c>
      <c r="AF156" s="308">
        <v>6000</v>
      </c>
      <c r="AG156" s="330" t="s">
        <v>511</v>
      </c>
      <c r="AH156" s="308">
        <v>0</v>
      </c>
      <c r="AI156" s="308" t="s">
        <v>22</v>
      </c>
      <c r="AJ156" s="308">
        <v>0</v>
      </c>
      <c r="AK156" s="308">
        <v>0</v>
      </c>
      <c r="AL156" s="308">
        <v>0</v>
      </c>
      <c r="AM156" s="308">
        <v>0</v>
      </c>
      <c r="AN156" s="308">
        <v>0</v>
      </c>
      <c r="AO156" s="308">
        <v>1080</v>
      </c>
      <c r="AP156" s="308">
        <v>0</v>
      </c>
      <c r="AQ156" s="308">
        <v>0</v>
      </c>
      <c r="AR156" s="308">
        <v>1620</v>
      </c>
      <c r="AS156" s="308">
        <v>0</v>
      </c>
      <c r="AT156" s="313">
        <f t="shared" si="75"/>
        <v>8700</v>
      </c>
      <c r="AU156" s="313">
        <f t="shared" si="92"/>
        <v>15930</v>
      </c>
      <c r="AV156" s="314">
        <f t="shared" si="93"/>
        <v>7230</v>
      </c>
    </row>
    <row r="157" spans="1:48" ht="12.75" hidden="1" customHeight="1" x14ac:dyDescent="0.2">
      <c r="A157" s="273" t="s">
        <v>52</v>
      </c>
      <c r="B157" s="269" t="s">
        <v>64</v>
      </c>
      <c r="C157" s="3" t="s">
        <v>59</v>
      </c>
      <c r="D157" s="319"/>
      <c r="E157" s="277" t="s">
        <v>427</v>
      </c>
      <c r="F157" s="53"/>
      <c r="G157" s="37"/>
      <c r="H157" s="305"/>
      <c r="I157" s="307"/>
      <c r="J157" s="307"/>
      <c r="K157" s="307"/>
      <c r="L157" s="307"/>
      <c r="M157" s="307"/>
      <c r="N157" s="307"/>
      <c r="O157" s="311"/>
      <c r="P157" s="204">
        <v>0</v>
      </c>
      <c r="Q157" s="204">
        <v>0</v>
      </c>
      <c r="R157" s="204">
        <v>0</v>
      </c>
      <c r="S157" s="36">
        <f xml:space="preserve"> H157*708</f>
        <v>0</v>
      </c>
      <c r="T157" s="204">
        <v>0</v>
      </c>
      <c r="U157" s="204">
        <v>0</v>
      </c>
      <c r="V157" s="312"/>
      <c r="W157" s="312"/>
      <c r="X157" s="312"/>
      <c r="Y157" s="312"/>
      <c r="Z157" s="312"/>
      <c r="AA157" s="312"/>
      <c r="AB157" s="312"/>
      <c r="AC157" s="312"/>
      <c r="AD157" s="312"/>
      <c r="AE157" s="312"/>
      <c r="AF157" s="312"/>
      <c r="AG157" s="332"/>
      <c r="AH157" s="312"/>
      <c r="AI157" s="312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2"/>
      <c r="AU157" s="312"/>
      <c r="AV157" s="312"/>
    </row>
    <row r="158" spans="1:48" ht="12.75" hidden="1" customHeight="1" x14ac:dyDescent="0.2">
      <c r="A158" s="273" t="s">
        <v>52</v>
      </c>
      <c r="B158" s="269" t="s">
        <v>64</v>
      </c>
      <c r="C158" s="3" t="s">
        <v>59</v>
      </c>
      <c r="D158" s="49" t="s">
        <v>428</v>
      </c>
      <c r="E158" s="277" t="s">
        <v>429</v>
      </c>
      <c r="F158" s="53">
        <v>41723</v>
      </c>
      <c r="G158" s="37">
        <v>41723</v>
      </c>
      <c r="H158" s="203">
        <f t="shared" ref="H158:H183" si="94">DAY(G:G-F158+1-1)</f>
        <v>0</v>
      </c>
      <c r="I158" s="202">
        <v>0</v>
      </c>
      <c r="J158" s="202">
        <v>0</v>
      </c>
      <c r="K158" s="202">
        <v>0</v>
      </c>
      <c r="L158" s="202">
        <v>0</v>
      </c>
      <c r="M158" s="202">
        <v>0</v>
      </c>
      <c r="N158" s="202">
        <v>0</v>
      </c>
      <c r="O158" s="44">
        <v>13500</v>
      </c>
      <c r="P158" s="204">
        <v>0</v>
      </c>
      <c r="Q158" s="204">
        <v>0</v>
      </c>
      <c r="R158" s="204">
        <v>0</v>
      </c>
      <c r="S158" s="36">
        <f xml:space="preserve"> H158*708</f>
        <v>0</v>
      </c>
      <c r="T158" s="204">
        <v>0</v>
      </c>
      <c r="U158" s="204">
        <v>0</v>
      </c>
      <c r="V158" s="23">
        <f t="shared" si="90"/>
        <v>15930</v>
      </c>
      <c r="W158" s="204">
        <v>0</v>
      </c>
      <c r="X158" s="204">
        <v>0</v>
      </c>
      <c r="Y158" s="204">
        <v>0</v>
      </c>
      <c r="Z158" s="204">
        <v>0</v>
      </c>
      <c r="AA158" s="204">
        <v>0</v>
      </c>
      <c r="AB158" s="204">
        <v>0</v>
      </c>
      <c r="AC158" s="204">
        <v>0</v>
      </c>
      <c r="AD158" s="201">
        <f t="shared" si="91"/>
        <v>0</v>
      </c>
      <c r="AE158" s="54" t="s">
        <v>444</v>
      </c>
      <c r="AF158" s="45">
        <v>6000</v>
      </c>
      <c r="AG158" s="54" t="s">
        <v>511</v>
      </c>
      <c r="AH158" s="45">
        <v>0</v>
      </c>
      <c r="AI158" s="45" t="s">
        <v>22</v>
      </c>
      <c r="AJ158" s="45">
        <v>0</v>
      </c>
      <c r="AK158" s="45">
        <v>0</v>
      </c>
      <c r="AL158" s="45">
        <v>0</v>
      </c>
      <c r="AM158" s="45">
        <v>0</v>
      </c>
      <c r="AN158" s="45">
        <v>0</v>
      </c>
      <c r="AO158" s="45">
        <v>1080</v>
      </c>
      <c r="AP158" s="205">
        <v>0</v>
      </c>
      <c r="AQ158" s="45">
        <v>0</v>
      </c>
      <c r="AR158" s="45">
        <v>1620</v>
      </c>
      <c r="AS158" s="45">
        <v>0</v>
      </c>
      <c r="AT158" s="199">
        <f t="shared" ref="AT158:AT205" si="95">SUM(AF158:AH158,AJ158:AS158)</f>
        <v>8700</v>
      </c>
      <c r="AU158" s="199">
        <f t="shared" si="92"/>
        <v>15930</v>
      </c>
      <c r="AV158" s="200">
        <f t="shared" si="93"/>
        <v>7230</v>
      </c>
    </row>
    <row r="159" spans="1:48" ht="12.75" hidden="1" customHeight="1" x14ac:dyDescent="0.2">
      <c r="A159" s="273" t="s">
        <v>52</v>
      </c>
      <c r="B159" s="269" t="s">
        <v>64</v>
      </c>
      <c r="C159" s="3" t="s">
        <v>59</v>
      </c>
      <c r="D159" s="49" t="s">
        <v>430</v>
      </c>
      <c r="E159" s="277" t="s">
        <v>431</v>
      </c>
      <c r="F159" s="53">
        <v>41723</v>
      </c>
      <c r="G159" s="37">
        <v>41723</v>
      </c>
      <c r="H159" s="203">
        <f t="shared" si="94"/>
        <v>0</v>
      </c>
      <c r="I159" s="202">
        <v>0</v>
      </c>
      <c r="J159" s="202">
        <v>0</v>
      </c>
      <c r="K159" s="202">
        <v>0</v>
      </c>
      <c r="L159" s="202">
        <v>0</v>
      </c>
      <c r="M159" s="202">
        <v>0</v>
      </c>
      <c r="N159" s="202">
        <v>0</v>
      </c>
      <c r="O159" s="44">
        <v>13500</v>
      </c>
      <c r="P159" s="204">
        <v>0</v>
      </c>
      <c r="Q159" s="204">
        <v>0</v>
      </c>
      <c r="R159" s="204">
        <v>0</v>
      </c>
      <c r="S159" s="36">
        <f xml:space="preserve"> H159*708</f>
        <v>0</v>
      </c>
      <c r="T159" s="204">
        <v>0</v>
      </c>
      <c r="U159" s="204">
        <v>0</v>
      </c>
      <c r="V159" s="23">
        <f t="shared" si="90"/>
        <v>15930</v>
      </c>
      <c r="W159" s="204">
        <v>0</v>
      </c>
      <c r="X159" s="204">
        <v>0</v>
      </c>
      <c r="Y159" s="204">
        <v>0</v>
      </c>
      <c r="Z159" s="204">
        <v>0</v>
      </c>
      <c r="AA159" s="204">
        <v>0</v>
      </c>
      <c r="AB159" s="204">
        <v>0</v>
      </c>
      <c r="AC159" s="204">
        <v>0</v>
      </c>
      <c r="AD159" s="201">
        <f t="shared" si="91"/>
        <v>0</v>
      </c>
      <c r="AE159" s="54" t="s">
        <v>444</v>
      </c>
      <c r="AF159" s="45">
        <v>6000</v>
      </c>
      <c r="AG159" s="54" t="s">
        <v>511</v>
      </c>
      <c r="AH159" s="45">
        <v>0</v>
      </c>
      <c r="AI159" s="45" t="s">
        <v>22</v>
      </c>
      <c r="AJ159" s="45">
        <v>0</v>
      </c>
      <c r="AK159" s="45">
        <v>0</v>
      </c>
      <c r="AL159" s="45">
        <v>0</v>
      </c>
      <c r="AM159" s="45">
        <v>0</v>
      </c>
      <c r="AN159" s="45">
        <v>0</v>
      </c>
      <c r="AO159" s="45">
        <v>1080</v>
      </c>
      <c r="AP159" s="205">
        <v>0</v>
      </c>
      <c r="AQ159" s="45">
        <v>0</v>
      </c>
      <c r="AR159" s="45">
        <v>1620</v>
      </c>
      <c r="AS159" s="45">
        <v>0</v>
      </c>
      <c r="AT159" s="199">
        <f t="shared" si="95"/>
        <v>8700</v>
      </c>
      <c r="AU159" s="199">
        <f t="shared" si="92"/>
        <v>15930</v>
      </c>
      <c r="AV159" s="200">
        <f t="shared" si="93"/>
        <v>7230</v>
      </c>
    </row>
    <row r="160" spans="1:48" ht="12.75" hidden="1" customHeight="1" x14ac:dyDescent="0.2">
      <c r="A160" s="273" t="s">
        <v>52</v>
      </c>
      <c r="B160" s="202" t="s">
        <v>76</v>
      </c>
      <c r="C160" s="3" t="s">
        <v>59</v>
      </c>
      <c r="D160" s="49" t="s">
        <v>432</v>
      </c>
      <c r="E160" s="277" t="s">
        <v>433</v>
      </c>
      <c r="F160" s="53">
        <v>41722</v>
      </c>
      <c r="G160" s="37">
        <v>41723</v>
      </c>
      <c r="H160" s="203">
        <f t="shared" si="94"/>
        <v>1</v>
      </c>
      <c r="I160" s="202">
        <v>0</v>
      </c>
      <c r="J160" s="202">
        <v>0</v>
      </c>
      <c r="K160" s="202">
        <v>0</v>
      </c>
      <c r="L160" s="202">
        <v>0</v>
      </c>
      <c r="M160" s="202">
        <v>0</v>
      </c>
      <c r="N160" s="202">
        <v>0</v>
      </c>
      <c r="O160" s="44">
        <v>17576.189999999999</v>
      </c>
      <c r="P160" s="204">
        <v>0</v>
      </c>
      <c r="Q160" s="204">
        <v>0</v>
      </c>
      <c r="R160" s="204">
        <v>0</v>
      </c>
      <c r="S160" s="36">
        <v>0</v>
      </c>
      <c r="T160" s="204">
        <v>0</v>
      </c>
      <c r="U160" s="204">
        <v>0</v>
      </c>
      <c r="V160" s="23">
        <f t="shared" si="90"/>
        <v>20739.904199999997</v>
      </c>
      <c r="W160" s="204">
        <v>0</v>
      </c>
      <c r="X160" s="204">
        <v>0</v>
      </c>
      <c r="Y160" s="204">
        <v>0</v>
      </c>
      <c r="Z160" s="204">
        <v>0</v>
      </c>
      <c r="AA160" s="204">
        <v>0</v>
      </c>
      <c r="AB160" s="204">
        <v>3009</v>
      </c>
      <c r="AC160" s="204">
        <v>0</v>
      </c>
      <c r="AD160" s="201">
        <f t="shared" si="91"/>
        <v>3009</v>
      </c>
      <c r="AE160" s="54" t="s">
        <v>445</v>
      </c>
      <c r="AF160" s="45">
        <v>6000</v>
      </c>
      <c r="AG160" s="54" t="s">
        <v>441</v>
      </c>
      <c r="AH160" s="45">
        <v>0</v>
      </c>
      <c r="AI160" s="45" t="s">
        <v>22</v>
      </c>
      <c r="AJ160" s="45">
        <v>0</v>
      </c>
      <c r="AK160" s="45">
        <v>0</v>
      </c>
      <c r="AL160" s="45">
        <v>0</v>
      </c>
      <c r="AM160" s="45">
        <v>0</v>
      </c>
      <c r="AN160" s="45">
        <v>0</v>
      </c>
      <c r="AO160" s="45">
        <v>1080</v>
      </c>
      <c r="AP160" s="205">
        <v>0</v>
      </c>
      <c r="AQ160" s="45">
        <v>0</v>
      </c>
      <c r="AR160" s="45">
        <v>1620</v>
      </c>
      <c r="AS160" s="45">
        <v>0</v>
      </c>
      <c r="AT160" s="199">
        <f t="shared" si="95"/>
        <v>8700</v>
      </c>
      <c r="AU160" s="199">
        <f t="shared" si="92"/>
        <v>23748.904199999997</v>
      </c>
      <c r="AV160" s="200">
        <f t="shared" si="93"/>
        <v>15048.904199999997</v>
      </c>
    </row>
    <row r="161" spans="1:48" ht="12.75" hidden="1" customHeight="1" x14ac:dyDescent="0.2">
      <c r="A161" s="233" t="s">
        <v>79</v>
      </c>
      <c r="B161" s="206" t="s">
        <v>64</v>
      </c>
      <c r="C161" s="3" t="s">
        <v>59</v>
      </c>
      <c r="D161" s="49" t="s">
        <v>434</v>
      </c>
      <c r="E161" s="228" t="s">
        <v>435</v>
      </c>
      <c r="F161" s="53">
        <v>41723</v>
      </c>
      <c r="G161" s="37">
        <v>41723</v>
      </c>
      <c r="H161" s="203">
        <f t="shared" si="94"/>
        <v>0</v>
      </c>
      <c r="I161" s="202">
        <v>0</v>
      </c>
      <c r="J161" s="202">
        <v>0</v>
      </c>
      <c r="K161" s="202">
        <v>0</v>
      </c>
      <c r="L161" s="202">
        <v>0</v>
      </c>
      <c r="M161" s="202">
        <v>0</v>
      </c>
      <c r="N161" s="202">
        <v>0</v>
      </c>
      <c r="O161" s="44">
        <v>13500</v>
      </c>
      <c r="P161" s="204">
        <v>0</v>
      </c>
      <c r="Q161" s="204">
        <v>0</v>
      </c>
      <c r="R161" s="204">
        <v>0</v>
      </c>
      <c r="S161" s="36">
        <f xml:space="preserve"> H161*708</f>
        <v>0</v>
      </c>
      <c r="T161" s="204">
        <v>0</v>
      </c>
      <c r="U161" s="204">
        <v>0</v>
      </c>
      <c r="V161" s="23">
        <f t="shared" si="90"/>
        <v>15930</v>
      </c>
      <c r="W161" s="204">
        <v>0</v>
      </c>
      <c r="X161" s="204">
        <v>0</v>
      </c>
      <c r="Y161" s="204">
        <v>0</v>
      </c>
      <c r="Z161" s="204">
        <v>0</v>
      </c>
      <c r="AA161" s="204">
        <v>0</v>
      </c>
      <c r="AB161" s="204">
        <v>0</v>
      </c>
      <c r="AC161" s="204">
        <v>0</v>
      </c>
      <c r="AD161" s="201">
        <f t="shared" si="91"/>
        <v>0</v>
      </c>
      <c r="AE161" s="54" t="s">
        <v>442</v>
      </c>
      <c r="AF161" s="45">
        <v>9080</v>
      </c>
      <c r="AG161" s="54" t="s">
        <v>511</v>
      </c>
      <c r="AH161" s="45">
        <v>0</v>
      </c>
      <c r="AI161" s="45" t="s">
        <v>22</v>
      </c>
      <c r="AJ161" s="45">
        <v>0</v>
      </c>
      <c r="AK161" s="45">
        <v>0</v>
      </c>
      <c r="AL161" s="45">
        <v>0</v>
      </c>
      <c r="AM161" s="45">
        <v>0</v>
      </c>
      <c r="AN161" s="45">
        <v>0</v>
      </c>
      <c r="AO161" s="45">
        <v>0</v>
      </c>
      <c r="AP161" s="45">
        <v>0</v>
      </c>
      <c r="AQ161" s="45">
        <v>0</v>
      </c>
      <c r="AR161" s="45">
        <v>1620</v>
      </c>
      <c r="AS161" s="45">
        <v>0</v>
      </c>
      <c r="AT161" s="199">
        <f t="shared" si="95"/>
        <v>10700</v>
      </c>
      <c r="AU161" s="199">
        <f t="shared" si="92"/>
        <v>15930</v>
      </c>
      <c r="AV161" s="200">
        <f t="shared" si="93"/>
        <v>5230</v>
      </c>
    </row>
    <row r="162" spans="1:48" ht="12.75" hidden="1" customHeight="1" x14ac:dyDescent="0.2">
      <c r="A162" s="273" t="s">
        <v>52</v>
      </c>
      <c r="B162" s="269" t="s">
        <v>64</v>
      </c>
      <c r="C162" s="3" t="s">
        <v>59</v>
      </c>
      <c r="D162" s="49" t="s">
        <v>269</v>
      </c>
      <c r="E162" s="277" t="s">
        <v>436</v>
      </c>
      <c r="F162" s="53">
        <v>41725</v>
      </c>
      <c r="G162" s="37">
        <v>41725</v>
      </c>
      <c r="H162" s="203">
        <f t="shared" si="94"/>
        <v>0</v>
      </c>
      <c r="I162" s="202">
        <v>0</v>
      </c>
      <c r="J162" s="202">
        <v>0</v>
      </c>
      <c r="K162" s="202">
        <v>0</v>
      </c>
      <c r="L162" s="202">
        <v>0</v>
      </c>
      <c r="M162" s="202">
        <v>0</v>
      </c>
      <c r="N162" s="202">
        <v>0</v>
      </c>
      <c r="O162" s="44">
        <v>13500</v>
      </c>
      <c r="P162" s="204">
        <v>0</v>
      </c>
      <c r="Q162" s="204">
        <v>0</v>
      </c>
      <c r="R162" s="204">
        <v>0</v>
      </c>
      <c r="S162" s="36">
        <f xml:space="preserve"> H162*708</f>
        <v>0</v>
      </c>
      <c r="T162" s="204">
        <v>0</v>
      </c>
      <c r="U162" s="204">
        <v>0</v>
      </c>
      <c r="V162" s="23">
        <f t="shared" si="90"/>
        <v>15930</v>
      </c>
      <c r="W162" s="204">
        <v>0</v>
      </c>
      <c r="X162" s="204">
        <v>0</v>
      </c>
      <c r="Y162" s="204">
        <v>0</v>
      </c>
      <c r="Z162" s="204">
        <v>0</v>
      </c>
      <c r="AA162" s="204">
        <v>0</v>
      </c>
      <c r="AB162" s="204">
        <v>0</v>
      </c>
      <c r="AC162" s="204">
        <v>0</v>
      </c>
      <c r="AD162" s="201">
        <f t="shared" si="91"/>
        <v>0</v>
      </c>
      <c r="AE162" s="54" t="s">
        <v>446</v>
      </c>
      <c r="AF162" s="45">
        <v>6000</v>
      </c>
      <c r="AG162" s="54" t="s">
        <v>511</v>
      </c>
      <c r="AH162" s="45">
        <v>0</v>
      </c>
      <c r="AI162" s="45" t="s">
        <v>22</v>
      </c>
      <c r="AJ162" s="45">
        <v>0</v>
      </c>
      <c r="AK162" s="45">
        <v>0</v>
      </c>
      <c r="AL162" s="45">
        <v>0</v>
      </c>
      <c r="AM162" s="45">
        <v>0</v>
      </c>
      <c r="AN162" s="45">
        <v>0</v>
      </c>
      <c r="AO162" s="45">
        <v>1080</v>
      </c>
      <c r="AP162" s="205">
        <v>0</v>
      </c>
      <c r="AQ162" s="45">
        <v>0</v>
      </c>
      <c r="AR162" s="45">
        <v>1620</v>
      </c>
      <c r="AS162" s="45">
        <v>0</v>
      </c>
      <c r="AT162" s="199">
        <f t="shared" si="95"/>
        <v>8700</v>
      </c>
      <c r="AU162" s="199">
        <f t="shared" si="92"/>
        <v>15930</v>
      </c>
      <c r="AV162" s="200">
        <f t="shared" si="93"/>
        <v>7230</v>
      </c>
    </row>
    <row r="163" spans="1:48" ht="12.75" hidden="1" customHeight="1" x14ac:dyDescent="0.2">
      <c r="A163" s="273" t="s">
        <v>52</v>
      </c>
      <c r="B163" s="269" t="s">
        <v>64</v>
      </c>
      <c r="C163" s="3" t="s">
        <v>59</v>
      </c>
      <c r="D163" s="49" t="s">
        <v>437</v>
      </c>
      <c r="E163" s="277" t="s">
        <v>438</v>
      </c>
      <c r="F163" s="53">
        <v>41725</v>
      </c>
      <c r="G163" s="37">
        <v>41725</v>
      </c>
      <c r="H163" s="203">
        <f t="shared" si="94"/>
        <v>0</v>
      </c>
      <c r="I163" s="202">
        <v>0</v>
      </c>
      <c r="J163" s="202">
        <v>0</v>
      </c>
      <c r="K163" s="202">
        <v>0</v>
      </c>
      <c r="L163" s="202">
        <v>0</v>
      </c>
      <c r="M163" s="202">
        <v>0</v>
      </c>
      <c r="N163" s="202">
        <v>0</v>
      </c>
      <c r="O163" s="44">
        <v>13500</v>
      </c>
      <c r="P163" s="204">
        <v>0</v>
      </c>
      <c r="Q163" s="204">
        <v>0</v>
      </c>
      <c r="R163" s="204">
        <v>0</v>
      </c>
      <c r="S163" s="36">
        <f xml:space="preserve"> H163*708</f>
        <v>0</v>
      </c>
      <c r="T163" s="204">
        <v>0</v>
      </c>
      <c r="U163" s="204">
        <v>0</v>
      </c>
      <c r="V163" s="23">
        <f t="shared" si="90"/>
        <v>15930</v>
      </c>
      <c r="W163" s="204">
        <v>0</v>
      </c>
      <c r="X163" s="204">
        <v>0</v>
      </c>
      <c r="Y163" s="204">
        <v>0</v>
      </c>
      <c r="Z163" s="204">
        <v>0</v>
      </c>
      <c r="AA163" s="204">
        <v>0</v>
      </c>
      <c r="AB163" s="204">
        <v>0</v>
      </c>
      <c r="AC163" s="204">
        <v>0</v>
      </c>
      <c r="AD163" s="201">
        <f t="shared" si="91"/>
        <v>0</v>
      </c>
      <c r="AE163" s="54" t="s">
        <v>446</v>
      </c>
      <c r="AF163" s="45">
        <v>6000</v>
      </c>
      <c r="AG163" s="54" t="s">
        <v>511</v>
      </c>
      <c r="AH163" s="45">
        <v>0</v>
      </c>
      <c r="AI163" s="45" t="s">
        <v>22</v>
      </c>
      <c r="AJ163" s="45">
        <v>0</v>
      </c>
      <c r="AK163" s="45">
        <v>0</v>
      </c>
      <c r="AL163" s="45">
        <v>0</v>
      </c>
      <c r="AM163" s="45">
        <v>0</v>
      </c>
      <c r="AN163" s="45">
        <v>0</v>
      </c>
      <c r="AO163" s="45">
        <v>1080</v>
      </c>
      <c r="AP163" s="205">
        <v>0</v>
      </c>
      <c r="AQ163" s="45">
        <v>0</v>
      </c>
      <c r="AR163" s="45">
        <v>1620</v>
      </c>
      <c r="AS163" s="45">
        <v>0</v>
      </c>
      <c r="AT163" s="199">
        <f t="shared" si="95"/>
        <v>8700</v>
      </c>
      <c r="AU163" s="199">
        <f t="shared" si="92"/>
        <v>15930</v>
      </c>
      <c r="AV163" s="200">
        <f t="shared" si="93"/>
        <v>7230</v>
      </c>
    </row>
    <row r="164" spans="1:48" ht="12.75" hidden="1" customHeight="1" x14ac:dyDescent="0.2">
      <c r="A164" s="233" t="s">
        <v>81</v>
      </c>
      <c r="B164" s="206" t="s">
        <v>64</v>
      </c>
      <c r="C164" s="3" t="s">
        <v>60</v>
      </c>
      <c r="D164" s="49" t="s">
        <v>439</v>
      </c>
      <c r="E164" s="216" t="s">
        <v>440</v>
      </c>
      <c r="F164" s="53">
        <v>41725</v>
      </c>
      <c r="G164" s="37">
        <v>41725</v>
      </c>
      <c r="H164" s="203">
        <f t="shared" si="94"/>
        <v>0</v>
      </c>
      <c r="I164" s="202">
        <v>0</v>
      </c>
      <c r="J164" s="202">
        <v>0</v>
      </c>
      <c r="K164" s="202">
        <v>0</v>
      </c>
      <c r="L164" s="202">
        <v>0</v>
      </c>
      <c r="M164" s="202">
        <v>0</v>
      </c>
      <c r="N164" s="202">
        <v>0</v>
      </c>
      <c r="O164" s="44">
        <v>13500</v>
      </c>
      <c r="P164" s="204">
        <v>0</v>
      </c>
      <c r="Q164" s="204">
        <v>0</v>
      </c>
      <c r="R164" s="204">
        <v>0</v>
      </c>
      <c r="S164" s="36">
        <f xml:space="preserve"> H164*708</f>
        <v>0</v>
      </c>
      <c r="T164" s="204">
        <v>0</v>
      </c>
      <c r="U164" s="204">
        <v>0</v>
      </c>
      <c r="V164" s="23">
        <f t="shared" ref="V164" si="96">(O164*0.18)+O164+P164+Q164+(R164*0.18)+R164+S164+T164+U164</f>
        <v>15930</v>
      </c>
      <c r="W164" s="204">
        <v>0</v>
      </c>
      <c r="X164" s="204">
        <v>0</v>
      </c>
      <c r="Y164" s="204">
        <v>0</v>
      </c>
      <c r="Z164" s="204">
        <v>0</v>
      </c>
      <c r="AA164" s="204">
        <v>0</v>
      </c>
      <c r="AB164" s="204">
        <v>0</v>
      </c>
      <c r="AC164" s="204">
        <v>0</v>
      </c>
      <c r="AD164" s="201">
        <f t="shared" ref="AD164" si="97">SUM(W164:AC164)</f>
        <v>0</v>
      </c>
      <c r="AE164" s="198" t="s">
        <v>63</v>
      </c>
      <c r="AF164" s="45">
        <v>0</v>
      </c>
      <c r="AG164" s="54" t="s">
        <v>511</v>
      </c>
      <c r="AH164" s="45">
        <v>0</v>
      </c>
      <c r="AI164" s="45" t="s">
        <v>22</v>
      </c>
      <c r="AJ164" s="45">
        <v>0</v>
      </c>
      <c r="AK164" s="45">
        <v>0</v>
      </c>
      <c r="AL164" s="45">
        <v>0</v>
      </c>
      <c r="AM164" s="45">
        <v>0</v>
      </c>
      <c r="AN164" s="45">
        <v>0</v>
      </c>
      <c r="AO164" s="45">
        <v>1620</v>
      </c>
      <c r="AP164" s="45">
        <v>4000</v>
      </c>
      <c r="AQ164" s="45">
        <v>0</v>
      </c>
      <c r="AR164" s="45">
        <v>1620</v>
      </c>
      <c r="AS164" s="45">
        <v>0</v>
      </c>
      <c r="AT164" s="199">
        <f t="shared" si="95"/>
        <v>7240</v>
      </c>
      <c r="AU164" s="199">
        <f t="shared" si="92"/>
        <v>15930</v>
      </c>
      <c r="AV164" s="200">
        <f t="shared" si="93"/>
        <v>8690</v>
      </c>
    </row>
    <row r="165" spans="1:48" ht="12.75" hidden="1" customHeight="1" x14ac:dyDescent="0.2">
      <c r="A165" s="233" t="s">
        <v>79</v>
      </c>
      <c r="B165" s="210" t="s">
        <v>64</v>
      </c>
      <c r="C165" s="3" t="s">
        <v>59</v>
      </c>
      <c r="D165" s="49" t="s">
        <v>447</v>
      </c>
      <c r="E165" s="217" t="s">
        <v>448</v>
      </c>
      <c r="F165" s="53">
        <v>41729</v>
      </c>
      <c r="G165" s="37">
        <v>41729</v>
      </c>
      <c r="H165" s="211">
        <f t="shared" si="94"/>
        <v>0</v>
      </c>
      <c r="I165" s="210">
        <v>0</v>
      </c>
      <c r="J165" s="210">
        <v>0</v>
      </c>
      <c r="K165" s="210">
        <v>0</v>
      </c>
      <c r="L165" s="210">
        <v>0</v>
      </c>
      <c r="M165" s="210">
        <v>0</v>
      </c>
      <c r="N165" s="210">
        <v>0</v>
      </c>
      <c r="O165" s="44">
        <v>13500</v>
      </c>
      <c r="P165" s="212">
        <v>0</v>
      </c>
      <c r="Q165" s="212">
        <v>0</v>
      </c>
      <c r="R165" s="212">
        <v>0</v>
      </c>
      <c r="S165" s="36">
        <f xml:space="preserve"> H165*708</f>
        <v>0</v>
      </c>
      <c r="T165" s="212">
        <v>0</v>
      </c>
      <c r="U165" s="212">
        <v>0</v>
      </c>
      <c r="V165" s="23">
        <f t="shared" ref="V165" si="98">(O165*0.18)+O165+P165+Q165+(R165*0.18)+R165+S165+T165+U165</f>
        <v>15930</v>
      </c>
      <c r="W165" s="212">
        <v>0</v>
      </c>
      <c r="X165" s="212">
        <v>0</v>
      </c>
      <c r="Y165" s="212">
        <v>0</v>
      </c>
      <c r="Z165" s="212">
        <v>0</v>
      </c>
      <c r="AA165" s="212">
        <v>0</v>
      </c>
      <c r="AB165" s="212">
        <v>0</v>
      </c>
      <c r="AC165" s="212">
        <v>0</v>
      </c>
      <c r="AD165" s="209">
        <f t="shared" ref="AD165:AD174" si="99">SUM(W165:AC165)</f>
        <v>0</v>
      </c>
      <c r="AE165" s="54" t="s">
        <v>465</v>
      </c>
      <c r="AF165" s="255">
        <v>9080</v>
      </c>
      <c r="AG165" s="54" t="s">
        <v>508</v>
      </c>
      <c r="AH165" s="225">
        <v>0</v>
      </c>
      <c r="AI165" s="45" t="s">
        <v>22</v>
      </c>
      <c r="AJ165" s="45">
        <v>0</v>
      </c>
      <c r="AK165" s="45">
        <v>0</v>
      </c>
      <c r="AL165" s="45">
        <v>0</v>
      </c>
      <c r="AM165" s="45">
        <v>0</v>
      </c>
      <c r="AN165" s="45">
        <v>0</v>
      </c>
      <c r="AO165" s="45">
        <v>0</v>
      </c>
      <c r="AP165" s="45">
        <v>0</v>
      </c>
      <c r="AQ165" s="45">
        <v>0</v>
      </c>
      <c r="AR165" s="45">
        <v>1620</v>
      </c>
      <c r="AS165" s="45">
        <v>0</v>
      </c>
      <c r="AT165" s="208">
        <f t="shared" si="95"/>
        <v>10700</v>
      </c>
      <c r="AU165" s="208">
        <f t="shared" ref="AU165" si="100">V165+AD165</f>
        <v>15930</v>
      </c>
      <c r="AV165" s="207">
        <f t="shared" ref="AV165" si="101">(AU165-AT165)</f>
        <v>5230</v>
      </c>
    </row>
    <row r="166" spans="1:48" ht="12.75" hidden="1" customHeight="1" x14ac:dyDescent="0.2">
      <c r="A166" s="233" t="s">
        <v>79</v>
      </c>
      <c r="B166" s="221" t="s">
        <v>64</v>
      </c>
      <c r="C166" s="3" t="s">
        <v>59</v>
      </c>
      <c r="D166" s="318" t="s">
        <v>449</v>
      </c>
      <c r="E166" s="216" t="s">
        <v>450</v>
      </c>
      <c r="F166" s="53">
        <v>41729</v>
      </c>
      <c r="G166" s="37">
        <v>41729</v>
      </c>
      <c r="H166" s="213">
        <f t="shared" si="94"/>
        <v>0</v>
      </c>
      <c r="I166" s="214">
        <v>0</v>
      </c>
      <c r="J166" s="214">
        <v>0</v>
      </c>
      <c r="K166" s="214">
        <v>0</v>
      </c>
      <c r="L166" s="214">
        <v>0</v>
      </c>
      <c r="M166" s="214">
        <v>0</v>
      </c>
      <c r="N166" s="214">
        <v>0</v>
      </c>
      <c r="O166" s="310">
        <v>13500</v>
      </c>
      <c r="P166" s="308">
        <v>0</v>
      </c>
      <c r="Q166" s="308">
        <v>0</v>
      </c>
      <c r="R166" s="308">
        <v>0</v>
      </c>
      <c r="S166" s="323">
        <v>708</v>
      </c>
      <c r="T166" s="308">
        <v>0</v>
      </c>
      <c r="U166" s="308">
        <v>0</v>
      </c>
      <c r="V166" s="310">
        <f t="shared" ref="V166:V174" si="102">(O166*0.18)+O166+P166+Q166+(R166*0.18)+R166+S166+T166+U166</f>
        <v>16638</v>
      </c>
      <c r="W166" s="308">
        <v>0</v>
      </c>
      <c r="X166" s="308">
        <v>0</v>
      </c>
      <c r="Y166" s="308">
        <v>0</v>
      </c>
      <c r="Z166" s="308">
        <v>0</v>
      </c>
      <c r="AA166" s="308">
        <v>0</v>
      </c>
      <c r="AB166" s="308">
        <v>0</v>
      </c>
      <c r="AC166" s="308">
        <v>0</v>
      </c>
      <c r="AD166" s="313">
        <f t="shared" si="99"/>
        <v>0</v>
      </c>
      <c r="AE166" s="54" t="s">
        <v>465</v>
      </c>
      <c r="AF166" s="255">
        <v>9080</v>
      </c>
      <c r="AG166" s="54" t="s">
        <v>508</v>
      </c>
      <c r="AH166" s="225">
        <v>0</v>
      </c>
      <c r="AI166" s="45" t="s">
        <v>22</v>
      </c>
      <c r="AJ166" s="45">
        <v>0</v>
      </c>
      <c r="AK166" s="45">
        <v>0</v>
      </c>
      <c r="AL166" s="45">
        <v>0</v>
      </c>
      <c r="AM166" s="45">
        <v>0</v>
      </c>
      <c r="AN166" s="45">
        <v>0</v>
      </c>
      <c r="AO166" s="45">
        <v>0</v>
      </c>
      <c r="AP166" s="45">
        <v>0</v>
      </c>
      <c r="AQ166" s="45">
        <v>0</v>
      </c>
      <c r="AR166" s="45">
        <v>810</v>
      </c>
      <c r="AS166" s="45">
        <v>0</v>
      </c>
      <c r="AT166" s="218">
        <f t="shared" si="95"/>
        <v>9890</v>
      </c>
      <c r="AU166" s="218">
        <f t="shared" ref="AU166:AU174" si="103">V166+AD166</f>
        <v>16638</v>
      </c>
      <c r="AV166" s="219">
        <f t="shared" ref="AV166:AV174" si="104">(AU166-AT166)</f>
        <v>6748</v>
      </c>
    </row>
    <row r="167" spans="1:48" ht="12.75" hidden="1" customHeight="1" x14ac:dyDescent="0.2">
      <c r="A167" s="233" t="s">
        <v>79</v>
      </c>
      <c r="B167" s="221" t="s">
        <v>64</v>
      </c>
      <c r="C167" s="3" t="s">
        <v>59</v>
      </c>
      <c r="D167" s="319"/>
      <c r="E167" s="216" t="s">
        <v>451</v>
      </c>
      <c r="F167" s="53">
        <v>41729</v>
      </c>
      <c r="G167" s="37">
        <v>41730</v>
      </c>
      <c r="H167" s="213">
        <f t="shared" si="94"/>
        <v>1</v>
      </c>
      <c r="I167" s="214">
        <v>0</v>
      </c>
      <c r="J167" s="214">
        <v>0</v>
      </c>
      <c r="K167" s="214">
        <v>0</v>
      </c>
      <c r="L167" s="214">
        <v>0</v>
      </c>
      <c r="M167" s="214">
        <v>0</v>
      </c>
      <c r="N167" s="214">
        <v>0</v>
      </c>
      <c r="O167" s="312"/>
      <c r="P167" s="312"/>
      <c r="Q167" s="312"/>
      <c r="R167" s="312"/>
      <c r="S167" s="324"/>
      <c r="T167" s="312"/>
      <c r="U167" s="312"/>
      <c r="V167" s="312"/>
      <c r="W167" s="312"/>
      <c r="X167" s="312"/>
      <c r="Y167" s="312"/>
      <c r="Z167" s="312"/>
      <c r="AA167" s="312"/>
      <c r="AB167" s="312"/>
      <c r="AC167" s="312"/>
      <c r="AD167" s="312"/>
      <c r="AE167" s="54" t="s">
        <v>466</v>
      </c>
      <c r="AF167" s="255">
        <v>8720</v>
      </c>
      <c r="AG167" s="54" t="s">
        <v>508</v>
      </c>
      <c r="AH167" s="225">
        <v>0</v>
      </c>
      <c r="AI167" s="45" t="s">
        <v>22</v>
      </c>
      <c r="AJ167" s="45">
        <v>0</v>
      </c>
      <c r="AK167" s="45">
        <v>0</v>
      </c>
      <c r="AL167" s="45">
        <v>0</v>
      </c>
      <c r="AM167" s="45">
        <v>0</v>
      </c>
      <c r="AN167" s="45">
        <v>0</v>
      </c>
      <c r="AO167" s="45">
        <v>0</v>
      </c>
      <c r="AP167" s="45">
        <v>0</v>
      </c>
      <c r="AQ167" s="45">
        <v>0</v>
      </c>
      <c r="AR167" s="45">
        <v>810</v>
      </c>
      <c r="AS167" s="45">
        <v>0</v>
      </c>
      <c r="AT167" s="218">
        <f t="shared" si="95"/>
        <v>9530</v>
      </c>
      <c r="AU167" s="272">
        <v>15930</v>
      </c>
      <c r="AV167" s="219">
        <f t="shared" si="104"/>
        <v>6400</v>
      </c>
    </row>
    <row r="168" spans="1:48" ht="12.75" hidden="1" customHeight="1" x14ac:dyDescent="0.2">
      <c r="A168" s="233" t="s">
        <v>79</v>
      </c>
      <c r="B168" s="221" t="s">
        <v>64</v>
      </c>
      <c r="C168" s="3" t="s">
        <v>59</v>
      </c>
      <c r="D168" s="49" t="s">
        <v>452</v>
      </c>
      <c r="E168" s="220" t="s">
        <v>453</v>
      </c>
      <c r="F168" s="53">
        <v>41730</v>
      </c>
      <c r="G168" s="37">
        <v>41730</v>
      </c>
      <c r="H168" s="222">
        <f t="shared" si="94"/>
        <v>0</v>
      </c>
      <c r="I168" s="221">
        <v>0</v>
      </c>
      <c r="J168" s="221">
        <v>0</v>
      </c>
      <c r="K168" s="221">
        <v>0</v>
      </c>
      <c r="L168" s="221">
        <v>0</v>
      </c>
      <c r="M168" s="221">
        <v>0</v>
      </c>
      <c r="N168" s="221">
        <v>0</v>
      </c>
      <c r="O168" s="44">
        <v>13500</v>
      </c>
      <c r="P168" s="226">
        <v>0</v>
      </c>
      <c r="Q168" s="226">
        <v>0</v>
      </c>
      <c r="R168" s="226">
        <v>0</v>
      </c>
      <c r="S168" s="36">
        <f t="shared" ref="S168:S173" si="105" xml:space="preserve"> H168*708</f>
        <v>0</v>
      </c>
      <c r="T168" s="226">
        <v>0</v>
      </c>
      <c r="U168" s="226">
        <v>0</v>
      </c>
      <c r="V168" s="23">
        <f t="shared" si="102"/>
        <v>15930</v>
      </c>
      <c r="W168" s="229">
        <v>0</v>
      </c>
      <c r="X168" s="229">
        <v>0</v>
      </c>
      <c r="Y168" s="229">
        <v>0</v>
      </c>
      <c r="Z168" s="229">
        <v>0</v>
      </c>
      <c r="AA168" s="229">
        <v>0</v>
      </c>
      <c r="AB168" s="229">
        <v>0</v>
      </c>
      <c r="AC168" s="229">
        <v>0</v>
      </c>
      <c r="AD168" s="227">
        <f t="shared" si="99"/>
        <v>0</v>
      </c>
      <c r="AE168" s="54" t="s">
        <v>467</v>
      </c>
      <c r="AF168" s="255">
        <v>8720</v>
      </c>
      <c r="AG168" s="54" t="s">
        <v>508</v>
      </c>
      <c r="AH168" s="225">
        <v>0</v>
      </c>
      <c r="AI168" s="45" t="s">
        <v>22</v>
      </c>
      <c r="AJ168" s="45">
        <v>0</v>
      </c>
      <c r="AK168" s="45">
        <v>0</v>
      </c>
      <c r="AL168" s="45">
        <v>0</v>
      </c>
      <c r="AM168" s="45">
        <v>0</v>
      </c>
      <c r="AN168" s="45">
        <v>0</v>
      </c>
      <c r="AO168" s="45">
        <v>0</v>
      </c>
      <c r="AP168" s="45">
        <v>0</v>
      </c>
      <c r="AQ168" s="45">
        <v>0</v>
      </c>
      <c r="AR168" s="45">
        <v>1650</v>
      </c>
      <c r="AS168" s="45">
        <v>0</v>
      </c>
      <c r="AT168" s="218">
        <f t="shared" si="95"/>
        <v>10370</v>
      </c>
      <c r="AU168" s="218">
        <f t="shared" si="103"/>
        <v>15930</v>
      </c>
      <c r="AV168" s="219">
        <f t="shared" si="104"/>
        <v>5560</v>
      </c>
    </row>
    <row r="169" spans="1:48" ht="12.75" hidden="1" customHeight="1" x14ac:dyDescent="0.2">
      <c r="A169" s="248" t="s">
        <v>79</v>
      </c>
      <c r="B169" s="221" t="s">
        <v>64</v>
      </c>
      <c r="C169" s="3" t="s">
        <v>59</v>
      </c>
      <c r="D169" s="49" t="s">
        <v>454</v>
      </c>
      <c r="E169" s="220" t="s">
        <v>455</v>
      </c>
      <c r="F169" s="53">
        <v>41730</v>
      </c>
      <c r="G169" s="37">
        <v>41730</v>
      </c>
      <c r="H169" s="222">
        <f t="shared" si="94"/>
        <v>0</v>
      </c>
      <c r="I169" s="221">
        <v>0</v>
      </c>
      <c r="J169" s="221">
        <v>0</v>
      </c>
      <c r="K169" s="221">
        <v>0</v>
      </c>
      <c r="L169" s="221">
        <v>0</v>
      </c>
      <c r="M169" s="221">
        <v>0</v>
      </c>
      <c r="N169" s="221">
        <v>0</v>
      </c>
      <c r="O169" s="44">
        <v>13500</v>
      </c>
      <c r="P169" s="226">
        <v>0</v>
      </c>
      <c r="Q169" s="226">
        <v>0</v>
      </c>
      <c r="R169" s="226">
        <v>0</v>
      </c>
      <c r="S169" s="36">
        <f t="shared" si="105"/>
        <v>0</v>
      </c>
      <c r="T169" s="226">
        <v>0</v>
      </c>
      <c r="U169" s="226">
        <v>0</v>
      </c>
      <c r="V169" s="23">
        <f t="shared" si="102"/>
        <v>15930</v>
      </c>
      <c r="W169" s="229">
        <v>0</v>
      </c>
      <c r="X169" s="229">
        <v>0</v>
      </c>
      <c r="Y169" s="229">
        <v>0</v>
      </c>
      <c r="Z169" s="229">
        <v>0</v>
      </c>
      <c r="AA169" s="229">
        <v>0</v>
      </c>
      <c r="AB169" s="229">
        <v>0</v>
      </c>
      <c r="AC169" s="229">
        <v>0</v>
      </c>
      <c r="AD169" s="227">
        <f t="shared" si="99"/>
        <v>0</v>
      </c>
      <c r="AE169" s="54" t="s">
        <v>468</v>
      </c>
      <c r="AF169" s="255">
        <v>8720</v>
      </c>
      <c r="AG169" s="54" t="s">
        <v>508</v>
      </c>
      <c r="AH169" s="225">
        <v>0</v>
      </c>
      <c r="AI169" s="45" t="s">
        <v>22</v>
      </c>
      <c r="AJ169" s="45">
        <v>0</v>
      </c>
      <c r="AK169" s="45">
        <v>0</v>
      </c>
      <c r="AL169" s="45">
        <v>0</v>
      </c>
      <c r="AM169" s="45">
        <v>0</v>
      </c>
      <c r="AN169" s="45">
        <v>0</v>
      </c>
      <c r="AO169" s="45">
        <v>0</v>
      </c>
      <c r="AP169" s="45">
        <v>0</v>
      </c>
      <c r="AQ169" s="45">
        <v>0</v>
      </c>
      <c r="AR169" s="45">
        <v>1650</v>
      </c>
      <c r="AS169" s="45">
        <v>0</v>
      </c>
      <c r="AT169" s="218">
        <f t="shared" si="95"/>
        <v>10370</v>
      </c>
      <c r="AU169" s="218">
        <f t="shared" si="103"/>
        <v>15930</v>
      </c>
      <c r="AV169" s="219">
        <f t="shared" si="104"/>
        <v>5560</v>
      </c>
    </row>
    <row r="170" spans="1:48" ht="12.75" hidden="1" customHeight="1" x14ac:dyDescent="0.2">
      <c r="A170" s="233" t="s">
        <v>81</v>
      </c>
      <c r="B170" s="221" t="s">
        <v>64</v>
      </c>
      <c r="C170" s="3" t="s">
        <v>60</v>
      </c>
      <c r="D170" s="49" t="s">
        <v>456</v>
      </c>
      <c r="E170" s="220" t="s">
        <v>457</v>
      </c>
      <c r="F170" s="53">
        <v>41732</v>
      </c>
      <c r="G170" s="37">
        <v>41732</v>
      </c>
      <c r="H170" s="222">
        <f t="shared" si="94"/>
        <v>0</v>
      </c>
      <c r="I170" s="221">
        <v>0</v>
      </c>
      <c r="J170" s="221">
        <v>0</v>
      </c>
      <c r="K170" s="221">
        <v>0</v>
      </c>
      <c r="L170" s="221">
        <v>0</v>
      </c>
      <c r="M170" s="221">
        <v>0</v>
      </c>
      <c r="N170" s="221">
        <v>0</v>
      </c>
      <c r="O170" s="44">
        <v>13500</v>
      </c>
      <c r="P170" s="226">
        <v>0</v>
      </c>
      <c r="Q170" s="226">
        <v>0</v>
      </c>
      <c r="R170" s="226">
        <v>0</v>
      </c>
      <c r="S170" s="36">
        <f t="shared" si="105"/>
        <v>0</v>
      </c>
      <c r="T170" s="226">
        <v>0</v>
      </c>
      <c r="U170" s="226">
        <v>0</v>
      </c>
      <c r="V170" s="23">
        <f t="shared" si="102"/>
        <v>15930</v>
      </c>
      <c r="W170" s="229">
        <v>0</v>
      </c>
      <c r="X170" s="229">
        <v>0</v>
      </c>
      <c r="Y170" s="229">
        <v>0</v>
      </c>
      <c r="Z170" s="229">
        <v>0</v>
      </c>
      <c r="AA170" s="229">
        <v>0</v>
      </c>
      <c r="AB170" s="229">
        <v>0</v>
      </c>
      <c r="AC170" s="229">
        <v>0</v>
      </c>
      <c r="AD170" s="227">
        <f t="shared" si="99"/>
        <v>0</v>
      </c>
      <c r="AE170" s="224" t="s">
        <v>63</v>
      </c>
      <c r="AF170" s="45">
        <v>0</v>
      </c>
      <c r="AG170" s="54" t="s">
        <v>509</v>
      </c>
      <c r="AH170" s="225">
        <v>0</v>
      </c>
      <c r="AI170" s="45" t="s">
        <v>22</v>
      </c>
      <c r="AJ170" s="45">
        <v>0</v>
      </c>
      <c r="AK170" s="45">
        <v>0</v>
      </c>
      <c r="AL170" s="45">
        <v>0</v>
      </c>
      <c r="AM170" s="45">
        <v>0</v>
      </c>
      <c r="AN170" s="45">
        <v>0</v>
      </c>
      <c r="AO170" s="45">
        <v>1650</v>
      </c>
      <c r="AP170" s="45">
        <v>4000</v>
      </c>
      <c r="AQ170" s="45">
        <v>0</v>
      </c>
      <c r="AR170" s="45">
        <v>1650</v>
      </c>
      <c r="AS170" s="45">
        <v>0</v>
      </c>
      <c r="AT170" s="218">
        <f t="shared" si="95"/>
        <v>7300</v>
      </c>
      <c r="AU170" s="218">
        <f t="shared" si="103"/>
        <v>15930</v>
      </c>
      <c r="AV170" s="219">
        <f t="shared" si="104"/>
        <v>8630</v>
      </c>
    </row>
    <row r="171" spans="1:48" s="13" customFormat="1" ht="24.75" hidden="1" customHeight="1" x14ac:dyDescent="0.2">
      <c r="A171" s="273" t="s">
        <v>52</v>
      </c>
      <c r="B171" s="269" t="s">
        <v>64</v>
      </c>
      <c r="C171" s="261" t="s">
        <v>59</v>
      </c>
      <c r="D171" s="22" t="s">
        <v>458</v>
      </c>
      <c r="E171" s="275" t="s">
        <v>459</v>
      </c>
      <c r="F171" s="53">
        <v>41732</v>
      </c>
      <c r="G171" s="37">
        <v>41732</v>
      </c>
      <c r="H171" s="260">
        <f t="shared" si="94"/>
        <v>0</v>
      </c>
      <c r="I171" s="261">
        <v>0</v>
      </c>
      <c r="J171" s="261">
        <v>0</v>
      </c>
      <c r="K171" s="261">
        <v>0</v>
      </c>
      <c r="L171" s="261">
        <v>0</v>
      </c>
      <c r="M171" s="261">
        <v>0</v>
      </c>
      <c r="N171" s="261">
        <v>0</v>
      </c>
      <c r="O171" s="23">
        <v>13500</v>
      </c>
      <c r="P171" s="262">
        <v>0</v>
      </c>
      <c r="Q171" s="262">
        <v>0</v>
      </c>
      <c r="R171" s="262">
        <v>0</v>
      </c>
      <c r="S171" s="36">
        <f t="shared" si="105"/>
        <v>0</v>
      </c>
      <c r="T171" s="262">
        <v>0</v>
      </c>
      <c r="U171" s="262">
        <v>0</v>
      </c>
      <c r="V171" s="23">
        <f t="shared" si="102"/>
        <v>15930</v>
      </c>
      <c r="W171" s="262">
        <v>0</v>
      </c>
      <c r="X171" s="262">
        <v>0</v>
      </c>
      <c r="Y171" s="262">
        <v>0</v>
      </c>
      <c r="Z171" s="262">
        <v>0</v>
      </c>
      <c r="AA171" s="262">
        <v>0</v>
      </c>
      <c r="AB171" s="262">
        <v>0</v>
      </c>
      <c r="AC171" s="262">
        <v>0</v>
      </c>
      <c r="AD171" s="259">
        <f t="shared" si="99"/>
        <v>0</v>
      </c>
      <c r="AE171" s="54" t="s">
        <v>470</v>
      </c>
      <c r="AF171" s="262">
        <v>6000</v>
      </c>
      <c r="AG171" s="54" t="s">
        <v>508</v>
      </c>
      <c r="AH171" s="262">
        <v>0</v>
      </c>
      <c r="AI171" s="262" t="s">
        <v>22</v>
      </c>
      <c r="AJ171" s="262">
        <v>0</v>
      </c>
      <c r="AK171" s="262">
        <v>0</v>
      </c>
      <c r="AL171" s="262">
        <v>0</v>
      </c>
      <c r="AM171" s="262">
        <v>0</v>
      </c>
      <c r="AN171" s="262">
        <v>0</v>
      </c>
      <c r="AO171" s="262">
        <v>1100</v>
      </c>
      <c r="AP171" s="262">
        <v>0</v>
      </c>
      <c r="AQ171" s="262">
        <v>0</v>
      </c>
      <c r="AR171" s="262">
        <v>1650</v>
      </c>
      <c r="AS171" s="262">
        <v>0</v>
      </c>
      <c r="AT171" s="256">
        <f t="shared" si="95"/>
        <v>8750</v>
      </c>
      <c r="AU171" s="256">
        <f t="shared" si="103"/>
        <v>15930</v>
      </c>
      <c r="AV171" s="257">
        <f t="shared" si="104"/>
        <v>7180</v>
      </c>
    </row>
    <row r="172" spans="1:48" ht="12.75" hidden="1" customHeight="1" x14ac:dyDescent="0.2">
      <c r="A172" s="233" t="s">
        <v>81</v>
      </c>
      <c r="B172" s="221" t="s">
        <v>64</v>
      </c>
      <c r="C172" s="3" t="s">
        <v>60</v>
      </c>
      <c r="D172" s="22" t="s">
        <v>267</v>
      </c>
      <c r="E172" s="220" t="s">
        <v>460</v>
      </c>
      <c r="F172" s="53">
        <v>41732</v>
      </c>
      <c r="G172" s="37">
        <v>41732</v>
      </c>
      <c r="H172" s="222">
        <f t="shared" si="94"/>
        <v>0</v>
      </c>
      <c r="I172" s="221">
        <v>0</v>
      </c>
      <c r="J172" s="221">
        <v>0</v>
      </c>
      <c r="K172" s="221">
        <v>0</v>
      </c>
      <c r="L172" s="221">
        <v>0</v>
      </c>
      <c r="M172" s="221">
        <v>0</v>
      </c>
      <c r="N172" s="221">
        <v>0</v>
      </c>
      <c r="O172" s="44">
        <v>13500</v>
      </c>
      <c r="P172" s="226">
        <v>0</v>
      </c>
      <c r="Q172" s="226">
        <v>0</v>
      </c>
      <c r="R172" s="226">
        <v>0</v>
      </c>
      <c r="S172" s="36">
        <f t="shared" si="105"/>
        <v>0</v>
      </c>
      <c r="T172" s="226">
        <v>0</v>
      </c>
      <c r="U172" s="226">
        <v>0</v>
      </c>
      <c r="V172" s="23">
        <f t="shared" si="102"/>
        <v>15930</v>
      </c>
      <c r="W172" s="229">
        <v>0</v>
      </c>
      <c r="X172" s="229">
        <v>0</v>
      </c>
      <c r="Y172" s="229">
        <v>0</v>
      </c>
      <c r="Z172" s="229">
        <v>0</v>
      </c>
      <c r="AA172" s="229">
        <v>0</v>
      </c>
      <c r="AB172" s="229">
        <v>0</v>
      </c>
      <c r="AC172" s="229">
        <v>0</v>
      </c>
      <c r="AD172" s="227">
        <f t="shared" si="99"/>
        <v>0</v>
      </c>
      <c r="AE172" s="224" t="s">
        <v>63</v>
      </c>
      <c r="AF172" s="45">
        <v>0</v>
      </c>
      <c r="AG172" s="54" t="s">
        <v>473</v>
      </c>
      <c r="AH172" s="225">
        <v>0</v>
      </c>
      <c r="AI172" s="45" t="s">
        <v>22</v>
      </c>
      <c r="AJ172" s="45">
        <v>0</v>
      </c>
      <c r="AK172" s="45">
        <v>0</v>
      </c>
      <c r="AL172" s="45">
        <v>0</v>
      </c>
      <c r="AM172" s="45">
        <v>0</v>
      </c>
      <c r="AN172" s="45">
        <v>0</v>
      </c>
      <c r="AO172" s="45">
        <v>1650</v>
      </c>
      <c r="AP172" s="45">
        <v>0</v>
      </c>
      <c r="AQ172" s="45">
        <v>0</v>
      </c>
      <c r="AR172" s="45">
        <v>1650</v>
      </c>
      <c r="AS172" s="45">
        <v>0</v>
      </c>
      <c r="AT172" s="218">
        <f t="shared" si="95"/>
        <v>3300</v>
      </c>
      <c r="AU172" s="218">
        <f t="shared" si="103"/>
        <v>15930</v>
      </c>
      <c r="AV172" s="219">
        <f t="shared" si="104"/>
        <v>12630</v>
      </c>
    </row>
    <row r="173" spans="1:48" ht="12.75" hidden="1" customHeight="1" x14ac:dyDescent="0.2">
      <c r="A173" s="273" t="s">
        <v>52</v>
      </c>
      <c r="B173" s="221" t="s">
        <v>76</v>
      </c>
      <c r="C173" s="3" t="s">
        <v>59</v>
      </c>
      <c r="D173" s="49" t="s">
        <v>461</v>
      </c>
      <c r="E173" s="277" t="s">
        <v>462</v>
      </c>
      <c r="F173" s="53">
        <v>41729</v>
      </c>
      <c r="G173" s="37">
        <v>41730</v>
      </c>
      <c r="H173" s="222">
        <f t="shared" si="94"/>
        <v>1</v>
      </c>
      <c r="I173" s="221">
        <v>0</v>
      </c>
      <c r="J173" s="221">
        <v>0</v>
      </c>
      <c r="K173" s="221">
        <v>0</v>
      </c>
      <c r="L173" s="221">
        <v>0</v>
      </c>
      <c r="M173" s="221">
        <v>0</v>
      </c>
      <c r="N173" s="221">
        <v>0</v>
      </c>
      <c r="O173" s="44">
        <v>17576.189999999999</v>
      </c>
      <c r="P173" s="226">
        <v>0</v>
      </c>
      <c r="Q173" s="226">
        <v>0</v>
      </c>
      <c r="R173" s="226">
        <v>0</v>
      </c>
      <c r="S173" s="36">
        <f t="shared" si="105"/>
        <v>708</v>
      </c>
      <c r="T173" s="226">
        <v>495.6</v>
      </c>
      <c r="U173" s="226">
        <v>0</v>
      </c>
      <c r="V173" s="23">
        <f t="shared" si="102"/>
        <v>21943.504199999996</v>
      </c>
      <c r="W173" s="229">
        <v>0</v>
      </c>
      <c r="X173" s="229">
        <v>0</v>
      </c>
      <c r="Y173" s="229">
        <v>0</v>
      </c>
      <c r="Z173" s="229">
        <v>0</v>
      </c>
      <c r="AA173" s="229">
        <v>0</v>
      </c>
      <c r="AB173" s="229">
        <v>7021</v>
      </c>
      <c r="AC173" s="229">
        <v>0</v>
      </c>
      <c r="AD173" s="227">
        <f t="shared" si="99"/>
        <v>7021</v>
      </c>
      <c r="AE173" s="54" t="s">
        <v>469</v>
      </c>
      <c r="AF173" s="45">
        <v>6350</v>
      </c>
      <c r="AG173" s="54" t="s">
        <v>501</v>
      </c>
      <c r="AH173" s="225">
        <v>0</v>
      </c>
      <c r="AI173" s="45" t="s">
        <v>22</v>
      </c>
      <c r="AJ173" s="45">
        <v>0</v>
      </c>
      <c r="AK173" s="45">
        <v>0</v>
      </c>
      <c r="AL173" s="45">
        <v>0</v>
      </c>
      <c r="AM173" s="45">
        <v>0</v>
      </c>
      <c r="AN173" s="45">
        <v>0</v>
      </c>
      <c r="AO173" s="45">
        <v>1100</v>
      </c>
      <c r="AP173" s="45">
        <v>0</v>
      </c>
      <c r="AQ173" s="45">
        <v>0</v>
      </c>
      <c r="AR173" s="45">
        <v>1650</v>
      </c>
      <c r="AS173" s="45">
        <v>0</v>
      </c>
      <c r="AT173" s="218">
        <f t="shared" si="95"/>
        <v>9100</v>
      </c>
      <c r="AU173" s="218">
        <f t="shared" si="103"/>
        <v>28964.504199999996</v>
      </c>
      <c r="AV173" s="219">
        <f t="shared" si="104"/>
        <v>19864.504199999996</v>
      </c>
    </row>
    <row r="174" spans="1:48" hidden="1" x14ac:dyDescent="0.2">
      <c r="A174" s="267" t="s">
        <v>54</v>
      </c>
      <c r="B174" s="268" t="s">
        <v>64</v>
      </c>
      <c r="C174" s="3" t="s">
        <v>59</v>
      </c>
      <c r="D174" s="39" t="s">
        <v>86</v>
      </c>
      <c r="E174" s="7" t="s">
        <v>463</v>
      </c>
      <c r="F174" s="53">
        <v>41729</v>
      </c>
      <c r="G174" s="37">
        <v>41732</v>
      </c>
      <c r="H174" s="236">
        <f t="shared" si="94"/>
        <v>3</v>
      </c>
      <c r="I174" s="235">
        <v>0</v>
      </c>
      <c r="J174" s="235">
        <v>0</v>
      </c>
      <c r="K174" s="235">
        <v>0</v>
      </c>
      <c r="L174" s="235">
        <v>0</v>
      </c>
      <c r="M174" s="235">
        <v>0</v>
      </c>
      <c r="N174" s="235">
        <v>0</v>
      </c>
      <c r="O174" s="44">
        <v>13500</v>
      </c>
      <c r="P174" s="226">
        <v>0</v>
      </c>
      <c r="Q174" s="226">
        <v>0</v>
      </c>
      <c r="R174" s="226">
        <v>0</v>
      </c>
      <c r="S174" s="36">
        <v>0</v>
      </c>
      <c r="T174" s="226">
        <v>0</v>
      </c>
      <c r="U174" s="226">
        <v>0</v>
      </c>
      <c r="V174" s="23">
        <f t="shared" si="102"/>
        <v>15930</v>
      </c>
      <c r="W174" s="229">
        <v>0</v>
      </c>
      <c r="X174" s="229">
        <v>0</v>
      </c>
      <c r="Y174" s="229">
        <v>0</v>
      </c>
      <c r="Z174" s="229">
        <v>0</v>
      </c>
      <c r="AA174" s="229">
        <v>0</v>
      </c>
      <c r="AB174" s="229">
        <v>0</v>
      </c>
      <c r="AC174" s="229">
        <v>0</v>
      </c>
      <c r="AD174" s="227">
        <f t="shared" si="99"/>
        <v>0</v>
      </c>
      <c r="AE174" s="225" t="s">
        <v>63</v>
      </c>
      <c r="AF174" s="45">
        <v>0</v>
      </c>
      <c r="AG174" s="54" t="s">
        <v>472</v>
      </c>
      <c r="AH174" s="225">
        <v>0</v>
      </c>
      <c r="AI174" s="45" t="s">
        <v>22</v>
      </c>
      <c r="AJ174" s="45">
        <v>0</v>
      </c>
      <c r="AK174" s="45">
        <v>0</v>
      </c>
      <c r="AL174" s="45">
        <v>0</v>
      </c>
      <c r="AM174" s="45">
        <v>0</v>
      </c>
      <c r="AN174" s="45">
        <v>0</v>
      </c>
      <c r="AO174" s="45">
        <v>2200</v>
      </c>
      <c r="AP174" s="45">
        <v>0</v>
      </c>
      <c r="AQ174" s="45">
        <v>0</v>
      </c>
      <c r="AR174" s="45">
        <v>1650</v>
      </c>
      <c r="AS174" s="45">
        <v>0</v>
      </c>
      <c r="AT174" s="218">
        <f t="shared" si="95"/>
        <v>3850</v>
      </c>
      <c r="AU174" s="218">
        <f t="shared" si="103"/>
        <v>15930</v>
      </c>
      <c r="AV174" s="219">
        <f t="shared" si="104"/>
        <v>12080</v>
      </c>
    </row>
    <row r="175" spans="1:48" s="13" customFormat="1" ht="14.25" hidden="1" customHeight="1" x14ac:dyDescent="0.2">
      <c r="A175" s="248" t="s">
        <v>79</v>
      </c>
      <c r="B175" s="238" t="s">
        <v>64</v>
      </c>
      <c r="C175" s="235" t="s">
        <v>59</v>
      </c>
      <c r="D175" s="41" t="s">
        <v>474</v>
      </c>
      <c r="E175" s="234" t="s">
        <v>475</v>
      </c>
      <c r="F175" s="53">
        <v>41736</v>
      </c>
      <c r="G175" s="37">
        <v>41736</v>
      </c>
      <c r="H175" s="236">
        <f t="shared" si="94"/>
        <v>0</v>
      </c>
      <c r="I175" s="235">
        <v>0</v>
      </c>
      <c r="J175" s="235">
        <v>0</v>
      </c>
      <c r="K175" s="235">
        <v>0</v>
      </c>
      <c r="L175" s="235">
        <v>0</v>
      </c>
      <c r="M175" s="235">
        <v>0</v>
      </c>
      <c r="N175" s="235">
        <v>0</v>
      </c>
      <c r="O175" s="23">
        <v>13500</v>
      </c>
      <c r="P175" s="237">
        <v>0</v>
      </c>
      <c r="Q175" s="237">
        <v>0</v>
      </c>
      <c r="R175" s="237">
        <v>0</v>
      </c>
      <c r="S175" s="36">
        <f t="shared" ref="S175:S204" si="106" xml:space="preserve"> H175*708</f>
        <v>0</v>
      </c>
      <c r="T175" s="237">
        <v>0</v>
      </c>
      <c r="U175" s="237">
        <v>0</v>
      </c>
      <c r="V175" s="23">
        <f t="shared" ref="V175:V187" si="107">(O175*0.18)+O175+P175+Q175+(R175*0.18)+R175+S175+T175+U175</f>
        <v>15930</v>
      </c>
      <c r="W175" s="237">
        <v>0</v>
      </c>
      <c r="X175" s="237">
        <v>0</v>
      </c>
      <c r="Y175" s="237">
        <v>0</v>
      </c>
      <c r="Z175" s="237">
        <v>0</v>
      </c>
      <c r="AA175" s="237">
        <v>0</v>
      </c>
      <c r="AB175" s="237">
        <v>0</v>
      </c>
      <c r="AC175" s="237">
        <v>0</v>
      </c>
      <c r="AD175" s="232">
        <f t="shared" ref="AD175:AD188" si="108">SUM(W175:AC175)</f>
        <v>0</v>
      </c>
      <c r="AE175" s="254" t="s">
        <v>555</v>
      </c>
      <c r="AF175" s="255">
        <v>8720</v>
      </c>
      <c r="AG175" s="54" t="s">
        <v>512</v>
      </c>
      <c r="AH175" s="246">
        <v>0</v>
      </c>
      <c r="AI175" s="237" t="s">
        <v>22</v>
      </c>
      <c r="AJ175" s="45">
        <v>0</v>
      </c>
      <c r="AK175" s="237">
        <v>0</v>
      </c>
      <c r="AL175" s="237">
        <v>0</v>
      </c>
      <c r="AM175" s="237">
        <v>0</v>
      </c>
      <c r="AN175" s="237">
        <v>0</v>
      </c>
      <c r="AO175" s="237">
        <v>0</v>
      </c>
      <c r="AP175" s="237">
        <v>0</v>
      </c>
      <c r="AQ175" s="237">
        <v>0</v>
      </c>
      <c r="AR175" s="237">
        <v>1650</v>
      </c>
      <c r="AS175" s="237">
        <v>0</v>
      </c>
      <c r="AT175" s="230">
        <f t="shared" si="95"/>
        <v>10370</v>
      </c>
      <c r="AU175" s="230">
        <f t="shared" ref="AU175:AU187" si="109">V175+AD175</f>
        <v>15930</v>
      </c>
      <c r="AV175" s="231">
        <f t="shared" ref="AV175:AV187" si="110">(AU175-AT175)</f>
        <v>5560</v>
      </c>
    </row>
    <row r="176" spans="1:48" s="13" customFormat="1" ht="12.75" hidden="1" customHeight="1" x14ac:dyDescent="0.2">
      <c r="A176" s="248" t="s">
        <v>79</v>
      </c>
      <c r="B176" s="238" t="s">
        <v>64</v>
      </c>
      <c r="C176" s="235" t="s">
        <v>59</v>
      </c>
      <c r="D176" s="41" t="s">
        <v>83</v>
      </c>
      <c r="E176" s="234" t="s">
        <v>476</v>
      </c>
      <c r="F176" s="53">
        <v>41736</v>
      </c>
      <c r="G176" s="37">
        <v>41736</v>
      </c>
      <c r="H176" s="236">
        <f t="shared" si="94"/>
        <v>0</v>
      </c>
      <c r="I176" s="235">
        <v>0</v>
      </c>
      <c r="J176" s="235">
        <v>0</v>
      </c>
      <c r="K176" s="235">
        <v>0</v>
      </c>
      <c r="L176" s="235">
        <v>0</v>
      </c>
      <c r="M176" s="235">
        <v>0</v>
      </c>
      <c r="N176" s="235">
        <v>0</v>
      </c>
      <c r="O176" s="23">
        <v>13500</v>
      </c>
      <c r="P176" s="237">
        <v>0</v>
      </c>
      <c r="Q176" s="237">
        <v>0</v>
      </c>
      <c r="R176" s="237">
        <v>0</v>
      </c>
      <c r="S176" s="36">
        <f t="shared" si="106"/>
        <v>0</v>
      </c>
      <c r="T176" s="237">
        <v>0</v>
      </c>
      <c r="U176" s="237">
        <v>0</v>
      </c>
      <c r="V176" s="23">
        <f t="shared" si="107"/>
        <v>15930</v>
      </c>
      <c r="W176" s="237">
        <v>0</v>
      </c>
      <c r="X176" s="237">
        <v>0</v>
      </c>
      <c r="Y176" s="237">
        <v>0</v>
      </c>
      <c r="Z176" s="237">
        <v>0</v>
      </c>
      <c r="AA176" s="237">
        <v>0</v>
      </c>
      <c r="AB176" s="237">
        <v>0</v>
      </c>
      <c r="AC176" s="237">
        <v>0</v>
      </c>
      <c r="AD176" s="232">
        <f t="shared" si="108"/>
        <v>0</v>
      </c>
      <c r="AE176" s="254" t="s">
        <v>555</v>
      </c>
      <c r="AF176" s="255">
        <v>8720</v>
      </c>
      <c r="AG176" s="54" t="s">
        <v>512</v>
      </c>
      <c r="AH176" s="246">
        <v>0</v>
      </c>
      <c r="AI176" s="237" t="s">
        <v>22</v>
      </c>
      <c r="AJ176" s="45">
        <v>0</v>
      </c>
      <c r="AK176" s="45">
        <v>0</v>
      </c>
      <c r="AL176" s="45">
        <v>0</v>
      </c>
      <c r="AM176" s="45">
        <v>0</v>
      </c>
      <c r="AN176" s="45">
        <v>0</v>
      </c>
      <c r="AO176" s="45">
        <v>0</v>
      </c>
      <c r="AP176" s="45">
        <v>0</v>
      </c>
      <c r="AQ176" s="45">
        <v>0</v>
      </c>
      <c r="AR176" s="237">
        <v>1650</v>
      </c>
      <c r="AS176" s="237">
        <v>0</v>
      </c>
      <c r="AT176" s="230">
        <f t="shared" si="95"/>
        <v>10370</v>
      </c>
      <c r="AU176" s="230">
        <f t="shared" si="109"/>
        <v>15930</v>
      </c>
      <c r="AV176" s="231">
        <f t="shared" si="110"/>
        <v>5560</v>
      </c>
    </row>
    <row r="177" spans="1:48" s="13" customFormat="1" ht="15" hidden="1" customHeight="1" x14ac:dyDescent="0.2">
      <c r="A177" s="273" t="s">
        <v>52</v>
      </c>
      <c r="B177" s="269" t="s">
        <v>64</v>
      </c>
      <c r="C177" s="245" t="s">
        <v>59</v>
      </c>
      <c r="D177" s="41" t="s">
        <v>477</v>
      </c>
      <c r="E177" s="275" t="s">
        <v>478</v>
      </c>
      <c r="F177" s="53">
        <v>41737</v>
      </c>
      <c r="G177" s="37">
        <v>41737</v>
      </c>
      <c r="H177" s="244">
        <f t="shared" si="94"/>
        <v>0</v>
      </c>
      <c r="I177" s="245">
        <v>0</v>
      </c>
      <c r="J177" s="245">
        <v>0</v>
      </c>
      <c r="K177" s="245">
        <v>0</v>
      </c>
      <c r="L177" s="245">
        <v>0</v>
      </c>
      <c r="M177" s="245">
        <v>0</v>
      </c>
      <c r="N177" s="245">
        <v>0</v>
      </c>
      <c r="O177" s="23">
        <v>13500</v>
      </c>
      <c r="P177" s="246">
        <v>0</v>
      </c>
      <c r="Q177" s="246">
        <v>0</v>
      </c>
      <c r="R177" s="246">
        <v>0</v>
      </c>
      <c r="S177" s="36">
        <f t="shared" si="106"/>
        <v>0</v>
      </c>
      <c r="T177" s="246">
        <v>0</v>
      </c>
      <c r="U177" s="246">
        <v>0</v>
      </c>
      <c r="V177" s="23">
        <f t="shared" si="107"/>
        <v>15930</v>
      </c>
      <c r="W177" s="246">
        <v>0</v>
      </c>
      <c r="X177" s="246">
        <v>0</v>
      </c>
      <c r="Y177" s="246">
        <v>0</v>
      </c>
      <c r="Z177" s="246">
        <v>0</v>
      </c>
      <c r="AA177" s="246">
        <v>0</v>
      </c>
      <c r="AB177" s="246">
        <v>0</v>
      </c>
      <c r="AC177" s="246">
        <v>0</v>
      </c>
      <c r="AD177" s="243">
        <f t="shared" si="108"/>
        <v>0</v>
      </c>
      <c r="AE177" s="54" t="s">
        <v>502</v>
      </c>
      <c r="AF177" s="246">
        <v>6000</v>
      </c>
      <c r="AG177" s="54" t="s">
        <v>512</v>
      </c>
      <c r="AH177" s="246">
        <v>0</v>
      </c>
      <c r="AI177" s="246" t="s">
        <v>22</v>
      </c>
      <c r="AJ177" s="246">
        <v>0</v>
      </c>
      <c r="AK177" s="246">
        <v>0</v>
      </c>
      <c r="AL177" s="246">
        <v>0</v>
      </c>
      <c r="AM177" s="246">
        <v>0</v>
      </c>
      <c r="AN177" s="246">
        <v>0</v>
      </c>
      <c r="AO177" s="246">
        <v>1100</v>
      </c>
      <c r="AP177" s="246">
        <v>0</v>
      </c>
      <c r="AQ177" s="246">
        <v>0</v>
      </c>
      <c r="AR177" s="246">
        <v>1650</v>
      </c>
      <c r="AS177" s="246">
        <v>0</v>
      </c>
      <c r="AT177" s="241">
        <f t="shared" si="95"/>
        <v>8750</v>
      </c>
      <c r="AU177" s="241">
        <f t="shared" si="109"/>
        <v>15930</v>
      </c>
      <c r="AV177" s="242">
        <f t="shared" si="110"/>
        <v>7180</v>
      </c>
    </row>
    <row r="178" spans="1:48" s="13" customFormat="1" ht="12.75" hidden="1" customHeight="1" x14ac:dyDescent="0.2">
      <c r="A178" s="273" t="s">
        <v>52</v>
      </c>
      <c r="B178" s="269" t="s">
        <v>64</v>
      </c>
      <c r="C178" s="245" t="s">
        <v>59</v>
      </c>
      <c r="D178" s="41" t="s">
        <v>479</v>
      </c>
      <c r="E178" s="275" t="s">
        <v>480</v>
      </c>
      <c r="F178" s="53">
        <v>41737</v>
      </c>
      <c r="G178" s="37">
        <v>41737</v>
      </c>
      <c r="H178" s="244">
        <f t="shared" si="94"/>
        <v>0</v>
      </c>
      <c r="I178" s="245">
        <v>0</v>
      </c>
      <c r="J178" s="245">
        <v>0</v>
      </c>
      <c r="K178" s="245">
        <v>0</v>
      </c>
      <c r="L178" s="245">
        <v>0</v>
      </c>
      <c r="M178" s="245">
        <v>0</v>
      </c>
      <c r="N178" s="245">
        <v>0</v>
      </c>
      <c r="O178" s="23">
        <v>13500</v>
      </c>
      <c r="P178" s="246">
        <v>0</v>
      </c>
      <c r="Q178" s="246">
        <v>0</v>
      </c>
      <c r="R178" s="246">
        <v>0</v>
      </c>
      <c r="S178" s="36">
        <f t="shared" si="106"/>
        <v>0</v>
      </c>
      <c r="T178" s="246">
        <v>0</v>
      </c>
      <c r="U178" s="246">
        <v>0</v>
      </c>
      <c r="V178" s="23">
        <f t="shared" si="107"/>
        <v>15930</v>
      </c>
      <c r="W178" s="246">
        <v>0</v>
      </c>
      <c r="X178" s="246">
        <v>0</v>
      </c>
      <c r="Y178" s="246">
        <v>0</v>
      </c>
      <c r="Z178" s="246">
        <v>0</v>
      </c>
      <c r="AA178" s="246">
        <v>0</v>
      </c>
      <c r="AB178" s="246">
        <v>0</v>
      </c>
      <c r="AC178" s="246">
        <v>0</v>
      </c>
      <c r="AD178" s="243">
        <f t="shared" si="108"/>
        <v>0</v>
      </c>
      <c r="AE178" s="54" t="s">
        <v>502</v>
      </c>
      <c r="AF178" s="246">
        <v>6000</v>
      </c>
      <c r="AG178" s="54" t="s">
        <v>512</v>
      </c>
      <c r="AH178" s="246">
        <v>0</v>
      </c>
      <c r="AI178" s="246" t="s">
        <v>22</v>
      </c>
      <c r="AJ178" s="246">
        <v>0</v>
      </c>
      <c r="AK178" s="246">
        <v>0</v>
      </c>
      <c r="AL178" s="246">
        <v>0</v>
      </c>
      <c r="AM178" s="246">
        <v>0</v>
      </c>
      <c r="AN178" s="246">
        <v>0</v>
      </c>
      <c r="AO178" s="246">
        <v>1100</v>
      </c>
      <c r="AP178" s="246">
        <v>0</v>
      </c>
      <c r="AQ178" s="246">
        <v>0</v>
      </c>
      <c r="AR178" s="246">
        <v>1650</v>
      </c>
      <c r="AS178" s="246">
        <v>0</v>
      </c>
      <c r="AT178" s="241">
        <f t="shared" si="95"/>
        <v>8750</v>
      </c>
      <c r="AU178" s="241">
        <f t="shared" si="109"/>
        <v>15930</v>
      </c>
      <c r="AV178" s="242">
        <f t="shared" si="110"/>
        <v>7180</v>
      </c>
    </row>
    <row r="179" spans="1:48" s="13" customFormat="1" ht="12.75" hidden="1" customHeight="1" x14ac:dyDescent="0.2">
      <c r="A179" s="273" t="s">
        <v>52</v>
      </c>
      <c r="B179" s="269" t="s">
        <v>64</v>
      </c>
      <c r="C179" s="235" t="s">
        <v>59</v>
      </c>
      <c r="D179" s="41" t="s">
        <v>481</v>
      </c>
      <c r="E179" s="275" t="s">
        <v>482</v>
      </c>
      <c r="F179" s="53">
        <v>41738</v>
      </c>
      <c r="G179" s="37">
        <v>41738</v>
      </c>
      <c r="H179" s="236">
        <f t="shared" si="94"/>
        <v>0</v>
      </c>
      <c r="I179" s="235">
        <v>0</v>
      </c>
      <c r="J179" s="235">
        <v>0</v>
      </c>
      <c r="K179" s="235">
        <v>0</v>
      </c>
      <c r="L179" s="235">
        <v>0</v>
      </c>
      <c r="M179" s="235">
        <v>0</v>
      </c>
      <c r="N179" s="235">
        <v>0</v>
      </c>
      <c r="O179" s="23">
        <v>13500</v>
      </c>
      <c r="P179" s="237">
        <v>0</v>
      </c>
      <c r="Q179" s="237">
        <v>0</v>
      </c>
      <c r="R179" s="237">
        <v>0</v>
      </c>
      <c r="S179" s="36">
        <f t="shared" si="106"/>
        <v>0</v>
      </c>
      <c r="T179" s="237">
        <v>0</v>
      </c>
      <c r="U179" s="237">
        <v>0</v>
      </c>
      <c r="V179" s="23">
        <f t="shared" si="107"/>
        <v>15930</v>
      </c>
      <c r="W179" s="237">
        <v>0</v>
      </c>
      <c r="X179" s="237">
        <v>0</v>
      </c>
      <c r="Y179" s="237">
        <v>0</v>
      </c>
      <c r="Z179" s="237">
        <v>0</v>
      </c>
      <c r="AA179" s="237">
        <v>0</v>
      </c>
      <c r="AB179" s="237">
        <v>0</v>
      </c>
      <c r="AC179" s="237">
        <v>0</v>
      </c>
      <c r="AD179" s="232">
        <f t="shared" si="108"/>
        <v>0</v>
      </c>
      <c r="AE179" s="54" t="s">
        <v>504</v>
      </c>
      <c r="AF179" s="237">
        <v>6000</v>
      </c>
      <c r="AG179" s="54" t="s">
        <v>512</v>
      </c>
      <c r="AH179" s="240">
        <v>0</v>
      </c>
      <c r="AI179" s="45" t="s">
        <v>22</v>
      </c>
      <c r="AJ179" s="45">
        <v>0</v>
      </c>
      <c r="AK179" s="45">
        <v>0</v>
      </c>
      <c r="AL179" s="45">
        <v>0</v>
      </c>
      <c r="AM179" s="45">
        <v>0</v>
      </c>
      <c r="AN179" s="45">
        <v>0</v>
      </c>
      <c r="AO179" s="45">
        <v>1100</v>
      </c>
      <c r="AP179" s="45">
        <v>0</v>
      </c>
      <c r="AQ179" s="45">
        <v>0</v>
      </c>
      <c r="AR179" s="45">
        <v>1650</v>
      </c>
      <c r="AS179" s="45">
        <v>0</v>
      </c>
      <c r="AT179" s="230">
        <f t="shared" si="95"/>
        <v>8750</v>
      </c>
      <c r="AU179" s="230">
        <f t="shared" si="109"/>
        <v>15930</v>
      </c>
      <c r="AV179" s="231">
        <f t="shared" si="110"/>
        <v>7180</v>
      </c>
    </row>
    <row r="180" spans="1:48" s="13" customFormat="1" ht="12.75" hidden="1" customHeight="1" x14ac:dyDescent="0.2">
      <c r="A180" s="248" t="s">
        <v>79</v>
      </c>
      <c r="B180" s="238" t="s">
        <v>64</v>
      </c>
      <c r="C180" s="235" t="s">
        <v>59</v>
      </c>
      <c r="D180" s="41" t="s">
        <v>483</v>
      </c>
      <c r="E180" s="234" t="s">
        <v>484</v>
      </c>
      <c r="F180" s="53">
        <v>41739</v>
      </c>
      <c r="G180" s="37">
        <v>41739</v>
      </c>
      <c r="H180" s="236">
        <f t="shared" si="94"/>
        <v>0</v>
      </c>
      <c r="I180" s="235">
        <v>0</v>
      </c>
      <c r="J180" s="235">
        <v>0</v>
      </c>
      <c r="K180" s="235">
        <v>0</v>
      </c>
      <c r="L180" s="235">
        <v>0</v>
      </c>
      <c r="M180" s="235">
        <v>0</v>
      </c>
      <c r="N180" s="235">
        <v>0</v>
      </c>
      <c r="O180" s="23">
        <v>13500</v>
      </c>
      <c r="P180" s="237">
        <v>0</v>
      </c>
      <c r="Q180" s="237">
        <v>0</v>
      </c>
      <c r="R180" s="237">
        <v>0</v>
      </c>
      <c r="S180" s="36">
        <f t="shared" si="106"/>
        <v>0</v>
      </c>
      <c r="T180" s="237">
        <v>0</v>
      </c>
      <c r="U180" s="237">
        <v>0</v>
      </c>
      <c r="V180" s="23">
        <f t="shared" si="107"/>
        <v>15930</v>
      </c>
      <c r="W180" s="237">
        <v>0</v>
      </c>
      <c r="X180" s="237">
        <v>0</v>
      </c>
      <c r="Y180" s="237">
        <v>0</v>
      </c>
      <c r="Z180" s="237">
        <v>0</v>
      </c>
      <c r="AA180" s="237">
        <v>0</v>
      </c>
      <c r="AB180" s="237">
        <v>0</v>
      </c>
      <c r="AC180" s="237">
        <v>0</v>
      </c>
      <c r="AD180" s="232">
        <f t="shared" si="108"/>
        <v>0</v>
      </c>
      <c r="AE180" s="54" t="s">
        <v>554</v>
      </c>
      <c r="AF180" s="255">
        <v>9080</v>
      </c>
      <c r="AG180" s="54" t="s">
        <v>512</v>
      </c>
      <c r="AH180" s="246">
        <v>0</v>
      </c>
      <c r="AI180" s="237" t="s">
        <v>22</v>
      </c>
      <c r="AJ180" s="45">
        <v>0</v>
      </c>
      <c r="AK180" s="45">
        <v>0</v>
      </c>
      <c r="AL180" s="45">
        <v>0</v>
      </c>
      <c r="AM180" s="45">
        <v>0</v>
      </c>
      <c r="AN180" s="45">
        <v>0</v>
      </c>
      <c r="AO180" s="45">
        <v>0</v>
      </c>
      <c r="AP180" s="45">
        <v>0</v>
      </c>
      <c r="AQ180" s="45">
        <v>0</v>
      </c>
      <c r="AR180" s="45">
        <v>1650</v>
      </c>
      <c r="AS180" s="45">
        <v>0</v>
      </c>
      <c r="AT180" s="230">
        <f t="shared" si="95"/>
        <v>10730</v>
      </c>
      <c r="AU180" s="230">
        <f t="shared" si="109"/>
        <v>15930</v>
      </c>
      <c r="AV180" s="231">
        <f t="shared" si="110"/>
        <v>5200</v>
      </c>
    </row>
    <row r="181" spans="1:48" s="13" customFormat="1" ht="24.75" hidden="1" customHeight="1" x14ac:dyDescent="0.2">
      <c r="A181" s="273" t="s">
        <v>52</v>
      </c>
      <c r="B181" s="269" t="s">
        <v>64</v>
      </c>
      <c r="C181" s="245" t="s">
        <v>59</v>
      </c>
      <c r="D181" s="41" t="s">
        <v>485</v>
      </c>
      <c r="E181" s="275" t="s">
        <v>486</v>
      </c>
      <c r="F181" s="53">
        <v>41739</v>
      </c>
      <c r="G181" s="37">
        <v>41739</v>
      </c>
      <c r="H181" s="244">
        <f t="shared" si="94"/>
        <v>0</v>
      </c>
      <c r="I181" s="245">
        <v>0</v>
      </c>
      <c r="J181" s="245">
        <v>0</v>
      </c>
      <c r="K181" s="245">
        <v>0</v>
      </c>
      <c r="L181" s="245">
        <v>0</v>
      </c>
      <c r="M181" s="245">
        <v>0</v>
      </c>
      <c r="N181" s="245">
        <v>0</v>
      </c>
      <c r="O181" s="23">
        <v>13500</v>
      </c>
      <c r="P181" s="246">
        <v>0</v>
      </c>
      <c r="Q181" s="246">
        <v>0</v>
      </c>
      <c r="R181" s="246">
        <v>0</v>
      </c>
      <c r="S181" s="36">
        <f t="shared" si="106"/>
        <v>0</v>
      </c>
      <c r="T181" s="246">
        <v>0</v>
      </c>
      <c r="U181" s="246">
        <v>0</v>
      </c>
      <c r="V181" s="23">
        <f t="shared" si="107"/>
        <v>15930</v>
      </c>
      <c r="W181" s="246">
        <v>0</v>
      </c>
      <c r="X181" s="246">
        <v>0</v>
      </c>
      <c r="Y181" s="246">
        <v>0</v>
      </c>
      <c r="Z181" s="246">
        <v>0</v>
      </c>
      <c r="AA181" s="246">
        <v>0</v>
      </c>
      <c r="AB181" s="246">
        <v>0</v>
      </c>
      <c r="AC181" s="246">
        <v>0</v>
      </c>
      <c r="AD181" s="243">
        <f t="shared" si="108"/>
        <v>0</v>
      </c>
      <c r="AE181" s="54" t="s">
        <v>505</v>
      </c>
      <c r="AF181" s="246">
        <v>6000</v>
      </c>
      <c r="AG181" s="54" t="s">
        <v>512</v>
      </c>
      <c r="AH181" s="246">
        <v>0</v>
      </c>
      <c r="AI181" s="246" t="s">
        <v>22</v>
      </c>
      <c r="AJ181" s="246">
        <v>0</v>
      </c>
      <c r="AK181" s="246">
        <v>0</v>
      </c>
      <c r="AL181" s="246">
        <v>0</v>
      </c>
      <c r="AM181" s="246">
        <v>0</v>
      </c>
      <c r="AN181" s="246">
        <v>0</v>
      </c>
      <c r="AO181" s="246">
        <v>1100</v>
      </c>
      <c r="AP181" s="246">
        <v>0</v>
      </c>
      <c r="AQ181" s="246">
        <v>0</v>
      </c>
      <c r="AR181" s="246">
        <v>1650</v>
      </c>
      <c r="AS181" s="246">
        <v>0</v>
      </c>
      <c r="AT181" s="241">
        <f t="shared" si="95"/>
        <v>8750</v>
      </c>
      <c r="AU181" s="241">
        <f t="shared" si="109"/>
        <v>15930</v>
      </c>
      <c r="AV181" s="242">
        <f t="shared" si="110"/>
        <v>7180</v>
      </c>
    </row>
    <row r="182" spans="1:48" s="13" customFormat="1" ht="12.75" hidden="1" customHeight="1" x14ac:dyDescent="0.2">
      <c r="A182" s="273" t="s">
        <v>52</v>
      </c>
      <c r="B182" s="269" t="s">
        <v>64</v>
      </c>
      <c r="C182" s="235" t="s">
        <v>59</v>
      </c>
      <c r="D182" s="41" t="s">
        <v>487</v>
      </c>
      <c r="E182" s="275" t="s">
        <v>488</v>
      </c>
      <c r="F182" s="53">
        <v>41740</v>
      </c>
      <c r="G182" s="37">
        <v>41740</v>
      </c>
      <c r="H182" s="236">
        <f t="shared" si="94"/>
        <v>0</v>
      </c>
      <c r="I182" s="235">
        <v>0</v>
      </c>
      <c r="J182" s="235">
        <v>0</v>
      </c>
      <c r="K182" s="235">
        <v>0</v>
      </c>
      <c r="L182" s="235">
        <v>0</v>
      </c>
      <c r="M182" s="235">
        <v>0</v>
      </c>
      <c r="N182" s="235">
        <v>0</v>
      </c>
      <c r="O182" s="23">
        <v>13500</v>
      </c>
      <c r="P182" s="237">
        <v>0</v>
      </c>
      <c r="Q182" s="237">
        <v>0</v>
      </c>
      <c r="R182" s="237">
        <v>0</v>
      </c>
      <c r="S182" s="36">
        <f t="shared" si="106"/>
        <v>0</v>
      </c>
      <c r="T182" s="237">
        <v>0</v>
      </c>
      <c r="U182" s="237">
        <v>0</v>
      </c>
      <c r="V182" s="23">
        <f t="shared" si="107"/>
        <v>15930</v>
      </c>
      <c r="W182" s="237">
        <v>0</v>
      </c>
      <c r="X182" s="237">
        <v>0</v>
      </c>
      <c r="Y182" s="237">
        <v>0</v>
      </c>
      <c r="Z182" s="237">
        <v>0</v>
      </c>
      <c r="AA182" s="237">
        <v>0</v>
      </c>
      <c r="AB182" s="237">
        <v>0</v>
      </c>
      <c r="AC182" s="237">
        <v>0</v>
      </c>
      <c r="AD182" s="232">
        <f t="shared" si="108"/>
        <v>0</v>
      </c>
      <c r="AE182" s="54" t="s">
        <v>507</v>
      </c>
      <c r="AF182" s="237">
        <v>6000</v>
      </c>
      <c r="AG182" s="54" t="s">
        <v>512</v>
      </c>
      <c r="AH182" s="240">
        <v>0</v>
      </c>
      <c r="AI182" s="45" t="s">
        <v>22</v>
      </c>
      <c r="AJ182" s="45">
        <v>0</v>
      </c>
      <c r="AK182" s="45">
        <v>0</v>
      </c>
      <c r="AL182" s="45">
        <v>0</v>
      </c>
      <c r="AM182" s="45">
        <v>0</v>
      </c>
      <c r="AN182" s="45">
        <v>0</v>
      </c>
      <c r="AO182" s="45">
        <v>1100</v>
      </c>
      <c r="AP182" s="45">
        <v>0</v>
      </c>
      <c r="AQ182" s="45">
        <v>0</v>
      </c>
      <c r="AR182" s="45">
        <v>1650</v>
      </c>
      <c r="AS182" s="45">
        <v>0</v>
      </c>
      <c r="AT182" s="230">
        <f t="shared" si="95"/>
        <v>8750</v>
      </c>
      <c r="AU182" s="230">
        <f t="shared" si="109"/>
        <v>15930</v>
      </c>
      <c r="AV182" s="231">
        <f t="shared" si="110"/>
        <v>7180</v>
      </c>
    </row>
    <row r="183" spans="1:48" s="13" customFormat="1" ht="12.75" hidden="1" customHeight="1" x14ac:dyDescent="0.2">
      <c r="A183" s="248" t="s">
        <v>79</v>
      </c>
      <c r="B183" s="249" t="s">
        <v>64</v>
      </c>
      <c r="C183" s="235" t="s">
        <v>59</v>
      </c>
      <c r="D183" s="41" t="s">
        <v>489</v>
      </c>
      <c r="E183" s="234" t="s">
        <v>490</v>
      </c>
      <c r="F183" s="53">
        <v>41740</v>
      </c>
      <c r="G183" s="37">
        <v>41740</v>
      </c>
      <c r="H183" s="236">
        <f t="shared" si="94"/>
        <v>0</v>
      </c>
      <c r="I183" s="235">
        <v>0</v>
      </c>
      <c r="J183" s="235">
        <v>0</v>
      </c>
      <c r="K183" s="235">
        <v>0</v>
      </c>
      <c r="L183" s="235">
        <v>0</v>
      </c>
      <c r="M183" s="235">
        <v>0</v>
      </c>
      <c r="N183" s="235">
        <v>0</v>
      </c>
      <c r="O183" s="23">
        <v>13500</v>
      </c>
      <c r="P183" s="237">
        <v>0</v>
      </c>
      <c r="Q183" s="237">
        <v>0</v>
      </c>
      <c r="R183" s="237">
        <v>0</v>
      </c>
      <c r="S183" s="36">
        <f t="shared" si="106"/>
        <v>0</v>
      </c>
      <c r="T183" s="237">
        <v>0</v>
      </c>
      <c r="U183" s="237">
        <v>0</v>
      </c>
      <c r="V183" s="23">
        <f t="shared" si="107"/>
        <v>15930</v>
      </c>
      <c r="W183" s="237">
        <v>0</v>
      </c>
      <c r="X183" s="237">
        <v>0</v>
      </c>
      <c r="Y183" s="237">
        <v>0</v>
      </c>
      <c r="Z183" s="237">
        <v>0</v>
      </c>
      <c r="AA183" s="237">
        <v>0</v>
      </c>
      <c r="AB183" s="237">
        <v>0</v>
      </c>
      <c r="AC183" s="237">
        <v>0</v>
      </c>
      <c r="AD183" s="232">
        <f t="shared" si="108"/>
        <v>0</v>
      </c>
      <c r="AE183" s="54" t="s">
        <v>554</v>
      </c>
      <c r="AF183" s="255">
        <v>9080</v>
      </c>
      <c r="AG183" s="54" t="s">
        <v>512</v>
      </c>
      <c r="AH183" s="246">
        <v>0</v>
      </c>
      <c r="AI183" s="45" t="s">
        <v>22</v>
      </c>
      <c r="AJ183" s="45">
        <v>0</v>
      </c>
      <c r="AK183" s="45">
        <v>0</v>
      </c>
      <c r="AL183" s="45">
        <v>0</v>
      </c>
      <c r="AM183" s="45">
        <v>0</v>
      </c>
      <c r="AN183" s="45">
        <v>0</v>
      </c>
      <c r="AO183" s="45">
        <v>0</v>
      </c>
      <c r="AP183" s="45">
        <v>0</v>
      </c>
      <c r="AQ183" s="45">
        <v>0</v>
      </c>
      <c r="AR183" s="45">
        <v>1650</v>
      </c>
      <c r="AS183" s="45">
        <v>0</v>
      </c>
      <c r="AT183" s="230">
        <f t="shared" si="95"/>
        <v>10730</v>
      </c>
      <c r="AU183" s="230">
        <f t="shared" si="109"/>
        <v>15930</v>
      </c>
      <c r="AV183" s="231">
        <f t="shared" si="110"/>
        <v>5200</v>
      </c>
    </row>
    <row r="184" spans="1:48" s="13" customFormat="1" ht="12.75" hidden="1" customHeight="1" x14ac:dyDescent="0.2">
      <c r="A184" s="273" t="s">
        <v>52</v>
      </c>
      <c r="B184" s="280" t="s">
        <v>76</v>
      </c>
      <c r="C184" s="235" t="s">
        <v>59</v>
      </c>
      <c r="D184" s="41" t="s">
        <v>491</v>
      </c>
      <c r="E184" s="278" t="s">
        <v>492</v>
      </c>
      <c r="F184" s="53">
        <v>41736</v>
      </c>
      <c r="G184" s="37">
        <v>41737</v>
      </c>
      <c r="H184" s="236">
        <v>0</v>
      </c>
      <c r="I184" s="235">
        <v>0</v>
      </c>
      <c r="J184" s="235">
        <v>0</v>
      </c>
      <c r="K184" s="235">
        <v>0</v>
      </c>
      <c r="L184" s="235">
        <v>0</v>
      </c>
      <c r="M184" s="235">
        <v>0</v>
      </c>
      <c r="N184" s="235">
        <v>0</v>
      </c>
      <c r="O184" s="23">
        <v>17576.189999999999</v>
      </c>
      <c r="P184" s="237">
        <v>0</v>
      </c>
      <c r="Q184" s="237">
        <v>0</v>
      </c>
      <c r="R184" s="237">
        <v>0</v>
      </c>
      <c r="S184" s="36">
        <f t="shared" si="106"/>
        <v>0</v>
      </c>
      <c r="T184" s="237">
        <v>0</v>
      </c>
      <c r="U184" s="237">
        <v>0</v>
      </c>
      <c r="V184" s="23">
        <f t="shared" si="107"/>
        <v>20739.904199999997</v>
      </c>
      <c r="W184" s="237">
        <v>0</v>
      </c>
      <c r="X184" s="237">
        <v>0</v>
      </c>
      <c r="Y184" s="237">
        <v>0</v>
      </c>
      <c r="Z184" s="237">
        <v>0</v>
      </c>
      <c r="AA184" s="237">
        <v>0</v>
      </c>
      <c r="AB184" s="237">
        <v>3009</v>
      </c>
      <c r="AC184" s="237">
        <v>0</v>
      </c>
      <c r="AD184" s="232">
        <f t="shared" si="108"/>
        <v>3009</v>
      </c>
      <c r="AE184" s="54" t="s">
        <v>503</v>
      </c>
      <c r="AF184" s="237">
        <v>6000</v>
      </c>
      <c r="AG184" s="54" t="s">
        <v>500</v>
      </c>
      <c r="AH184" s="281">
        <v>0</v>
      </c>
      <c r="AI184" s="45" t="s">
        <v>22</v>
      </c>
      <c r="AJ184" s="45">
        <v>0</v>
      </c>
      <c r="AK184" s="45">
        <v>0</v>
      </c>
      <c r="AL184" s="45">
        <v>0</v>
      </c>
      <c r="AM184" s="45">
        <v>0</v>
      </c>
      <c r="AN184" s="45">
        <v>0</v>
      </c>
      <c r="AO184" s="45">
        <v>1100</v>
      </c>
      <c r="AP184" s="45">
        <v>0</v>
      </c>
      <c r="AQ184" s="45">
        <v>0</v>
      </c>
      <c r="AR184" s="45">
        <v>1650</v>
      </c>
      <c r="AS184" s="45">
        <v>0</v>
      </c>
      <c r="AT184" s="230">
        <f t="shared" si="95"/>
        <v>8750</v>
      </c>
      <c r="AU184" s="230">
        <f t="shared" si="109"/>
        <v>23748.904199999997</v>
      </c>
      <c r="AV184" s="231">
        <f t="shared" si="110"/>
        <v>14998.904199999997</v>
      </c>
    </row>
    <row r="185" spans="1:48" s="13" customFormat="1" ht="12.75" hidden="1" customHeight="1" x14ac:dyDescent="0.2">
      <c r="A185" s="273" t="s">
        <v>52</v>
      </c>
      <c r="B185" s="280" t="s">
        <v>76</v>
      </c>
      <c r="C185" s="235" t="s">
        <v>59</v>
      </c>
      <c r="D185" s="41" t="s">
        <v>493</v>
      </c>
      <c r="E185" s="278" t="s">
        <v>494</v>
      </c>
      <c r="F185" s="53">
        <v>41737</v>
      </c>
      <c r="G185" s="37">
        <v>41737</v>
      </c>
      <c r="H185" s="236">
        <f t="shared" ref="H185:H204" si="111">DAY(G:G-F185+1-1)</f>
        <v>0</v>
      </c>
      <c r="I185" s="235">
        <v>0</v>
      </c>
      <c r="J185" s="235">
        <v>0</v>
      </c>
      <c r="K185" s="235">
        <v>0</v>
      </c>
      <c r="L185" s="235">
        <v>0</v>
      </c>
      <c r="M185" s="235">
        <v>0</v>
      </c>
      <c r="N185" s="235">
        <v>0</v>
      </c>
      <c r="O185" s="23">
        <v>17576.189999999999</v>
      </c>
      <c r="P185" s="237">
        <v>0</v>
      </c>
      <c r="Q185" s="237">
        <v>0</v>
      </c>
      <c r="R185" s="237">
        <v>0</v>
      </c>
      <c r="S185" s="36">
        <f t="shared" si="106"/>
        <v>0</v>
      </c>
      <c r="T185" s="237">
        <v>0</v>
      </c>
      <c r="U185" s="237">
        <v>0</v>
      </c>
      <c r="V185" s="23">
        <f t="shared" si="107"/>
        <v>20739.904199999997</v>
      </c>
      <c r="W185" s="237">
        <v>0</v>
      </c>
      <c r="X185" s="237">
        <v>0</v>
      </c>
      <c r="Y185" s="237">
        <v>0</v>
      </c>
      <c r="Z185" s="237">
        <v>0</v>
      </c>
      <c r="AA185" s="237">
        <v>0</v>
      </c>
      <c r="AB185" s="237">
        <v>3009</v>
      </c>
      <c r="AC185" s="237">
        <v>0</v>
      </c>
      <c r="AD185" s="232">
        <f t="shared" si="108"/>
        <v>3009</v>
      </c>
      <c r="AE185" s="54" t="s">
        <v>503</v>
      </c>
      <c r="AF185" s="239">
        <v>6000</v>
      </c>
      <c r="AG185" s="54" t="s">
        <v>500</v>
      </c>
      <c r="AH185" s="281">
        <v>0</v>
      </c>
      <c r="AI185" s="45" t="s">
        <v>22</v>
      </c>
      <c r="AJ185" s="45">
        <v>0</v>
      </c>
      <c r="AK185" s="45">
        <v>0</v>
      </c>
      <c r="AL185" s="45">
        <v>0</v>
      </c>
      <c r="AM185" s="45">
        <v>0</v>
      </c>
      <c r="AN185" s="45">
        <v>0</v>
      </c>
      <c r="AO185" s="45">
        <v>1100</v>
      </c>
      <c r="AP185" s="45">
        <v>0</v>
      </c>
      <c r="AQ185" s="45">
        <v>0</v>
      </c>
      <c r="AR185" s="45">
        <v>1650</v>
      </c>
      <c r="AS185" s="45">
        <v>0</v>
      </c>
      <c r="AT185" s="230">
        <f t="shared" si="95"/>
        <v>8750</v>
      </c>
      <c r="AU185" s="230">
        <f t="shared" si="109"/>
        <v>23748.904199999997</v>
      </c>
      <c r="AV185" s="231">
        <f t="shared" si="110"/>
        <v>14998.904199999997</v>
      </c>
    </row>
    <row r="186" spans="1:48" ht="12.75" hidden="1" customHeight="1" x14ac:dyDescent="0.2">
      <c r="A186" s="273" t="s">
        <v>52</v>
      </c>
      <c r="B186" s="280" t="s">
        <v>76</v>
      </c>
      <c r="C186" s="235" t="s">
        <v>59</v>
      </c>
      <c r="D186" s="41" t="s">
        <v>495</v>
      </c>
      <c r="E186" s="278" t="s">
        <v>496</v>
      </c>
      <c r="F186" s="53">
        <v>41739</v>
      </c>
      <c r="G186" s="37">
        <v>41739</v>
      </c>
      <c r="H186" s="236">
        <f t="shared" si="111"/>
        <v>0</v>
      </c>
      <c r="I186" s="235">
        <v>0</v>
      </c>
      <c r="J186" s="235">
        <v>0</v>
      </c>
      <c r="K186" s="235">
        <v>0</v>
      </c>
      <c r="L186" s="235">
        <v>0</v>
      </c>
      <c r="M186" s="235">
        <v>0</v>
      </c>
      <c r="N186" s="235">
        <v>0</v>
      </c>
      <c r="O186" s="23">
        <v>17576.189999999999</v>
      </c>
      <c r="P186" s="237">
        <v>0</v>
      </c>
      <c r="Q186" s="237">
        <v>0</v>
      </c>
      <c r="R186" s="237">
        <v>0</v>
      </c>
      <c r="S186" s="36">
        <f t="shared" si="106"/>
        <v>0</v>
      </c>
      <c r="T186" s="237">
        <v>0</v>
      </c>
      <c r="U186" s="237">
        <v>0</v>
      </c>
      <c r="V186" s="23">
        <f t="shared" si="107"/>
        <v>20739.904199999997</v>
      </c>
      <c r="W186" s="237">
        <v>0</v>
      </c>
      <c r="X186" s="237">
        <v>0</v>
      </c>
      <c r="Y186" s="237">
        <v>0</v>
      </c>
      <c r="Z186" s="237">
        <v>0</v>
      </c>
      <c r="AA186" s="237">
        <v>0</v>
      </c>
      <c r="AB186" s="237">
        <v>1003</v>
      </c>
      <c r="AC186" s="237">
        <v>0</v>
      </c>
      <c r="AD186" s="232">
        <f t="shared" si="108"/>
        <v>1003</v>
      </c>
      <c r="AE186" s="54" t="s">
        <v>506</v>
      </c>
      <c r="AF186" s="239">
        <v>6000</v>
      </c>
      <c r="AG186" s="54" t="s">
        <v>499</v>
      </c>
      <c r="AH186" s="281">
        <v>0</v>
      </c>
      <c r="AI186" s="45" t="s">
        <v>22</v>
      </c>
      <c r="AJ186" s="45">
        <v>0</v>
      </c>
      <c r="AK186" s="45">
        <v>0</v>
      </c>
      <c r="AL186" s="45">
        <v>0</v>
      </c>
      <c r="AM186" s="45">
        <v>0</v>
      </c>
      <c r="AN186" s="45">
        <v>0</v>
      </c>
      <c r="AO186" s="45">
        <v>1100</v>
      </c>
      <c r="AP186" s="45">
        <v>0</v>
      </c>
      <c r="AQ186" s="45">
        <v>0</v>
      </c>
      <c r="AR186" s="45">
        <v>1650</v>
      </c>
      <c r="AS186" s="45">
        <v>0</v>
      </c>
      <c r="AT186" s="230">
        <f t="shared" si="95"/>
        <v>8750</v>
      </c>
      <c r="AU186" s="230">
        <f t="shared" si="109"/>
        <v>21742.904199999997</v>
      </c>
      <c r="AV186" s="231">
        <f t="shared" si="110"/>
        <v>12992.904199999997</v>
      </c>
    </row>
    <row r="187" spans="1:48" ht="12.75" hidden="1" customHeight="1" x14ac:dyDescent="0.2">
      <c r="A187" s="273" t="s">
        <v>52</v>
      </c>
      <c r="B187" s="280" t="s">
        <v>76</v>
      </c>
      <c r="C187" s="235" t="s">
        <v>59</v>
      </c>
      <c r="D187" s="41" t="s">
        <v>497</v>
      </c>
      <c r="E187" s="278" t="s">
        <v>498</v>
      </c>
      <c r="F187" s="53">
        <v>41739</v>
      </c>
      <c r="G187" s="37">
        <v>41739</v>
      </c>
      <c r="H187" s="236">
        <f t="shared" si="111"/>
        <v>0</v>
      </c>
      <c r="I187" s="235">
        <v>0</v>
      </c>
      <c r="J187" s="235">
        <v>0</v>
      </c>
      <c r="K187" s="235">
        <v>0</v>
      </c>
      <c r="L187" s="235">
        <v>0</v>
      </c>
      <c r="M187" s="235">
        <v>0</v>
      </c>
      <c r="N187" s="235">
        <v>0</v>
      </c>
      <c r="O187" s="23">
        <v>17576.189999999999</v>
      </c>
      <c r="P187" s="237">
        <v>0</v>
      </c>
      <c r="Q187" s="237">
        <v>0</v>
      </c>
      <c r="R187" s="237">
        <v>0</v>
      </c>
      <c r="S187" s="36">
        <f t="shared" si="106"/>
        <v>0</v>
      </c>
      <c r="T187" s="237">
        <v>0</v>
      </c>
      <c r="U187" s="237">
        <v>0</v>
      </c>
      <c r="V187" s="23">
        <f t="shared" si="107"/>
        <v>20739.904199999997</v>
      </c>
      <c r="W187" s="237">
        <v>0</v>
      </c>
      <c r="X187" s="237">
        <v>0</v>
      </c>
      <c r="Y187" s="237">
        <v>0</v>
      </c>
      <c r="Z187" s="237">
        <v>0</v>
      </c>
      <c r="AA187" s="237">
        <v>0</v>
      </c>
      <c r="AB187" s="237">
        <v>11033</v>
      </c>
      <c r="AC187" s="237">
        <v>0</v>
      </c>
      <c r="AD187" s="232">
        <f t="shared" si="108"/>
        <v>11033</v>
      </c>
      <c r="AE187" s="54" t="s">
        <v>506</v>
      </c>
      <c r="AF187" s="239">
        <v>6000</v>
      </c>
      <c r="AG187" s="54" t="s">
        <v>499</v>
      </c>
      <c r="AH187" s="281">
        <v>0</v>
      </c>
      <c r="AI187" s="45" t="s">
        <v>22</v>
      </c>
      <c r="AJ187" s="45">
        <v>0</v>
      </c>
      <c r="AK187" s="45">
        <v>0</v>
      </c>
      <c r="AL187" s="45">
        <v>0</v>
      </c>
      <c r="AM187" s="45">
        <v>0</v>
      </c>
      <c r="AN187" s="45">
        <v>0</v>
      </c>
      <c r="AO187" s="45">
        <v>1100</v>
      </c>
      <c r="AP187" s="45">
        <v>0</v>
      </c>
      <c r="AQ187" s="45">
        <v>0</v>
      </c>
      <c r="AR187" s="45">
        <v>1650</v>
      </c>
      <c r="AS187" s="45">
        <v>0</v>
      </c>
      <c r="AT187" s="230">
        <f t="shared" si="95"/>
        <v>8750</v>
      </c>
      <c r="AU187" s="230">
        <f t="shared" si="109"/>
        <v>31772.904199999997</v>
      </c>
      <c r="AV187" s="231">
        <f t="shared" si="110"/>
        <v>23022.904199999997</v>
      </c>
    </row>
    <row r="188" spans="1:48" ht="12.75" hidden="1" customHeight="1" x14ac:dyDescent="0.2">
      <c r="A188" s="273" t="s">
        <v>52</v>
      </c>
      <c r="B188" s="269" t="s">
        <v>64</v>
      </c>
      <c r="C188" s="16" t="s">
        <v>59</v>
      </c>
      <c r="D188" s="22" t="s">
        <v>515</v>
      </c>
      <c r="E188" s="277" t="s">
        <v>516</v>
      </c>
      <c r="F188" s="53">
        <v>41740</v>
      </c>
      <c r="G188" s="37">
        <v>41743</v>
      </c>
      <c r="H188" s="250">
        <f t="shared" si="111"/>
        <v>3</v>
      </c>
      <c r="I188" s="249">
        <v>0</v>
      </c>
      <c r="J188" s="249">
        <v>0</v>
      </c>
      <c r="K188" s="249">
        <v>0</v>
      </c>
      <c r="L188" s="249">
        <v>0</v>
      </c>
      <c r="M188" s="249">
        <v>0</v>
      </c>
      <c r="N188" s="249">
        <v>0</v>
      </c>
      <c r="O188" s="44">
        <v>13500</v>
      </c>
      <c r="P188" s="251">
        <v>0</v>
      </c>
      <c r="Q188" s="251">
        <v>0</v>
      </c>
      <c r="R188" s="251">
        <v>0</v>
      </c>
      <c r="S188" s="266">
        <f t="shared" si="106"/>
        <v>2124</v>
      </c>
      <c r="T188" s="251">
        <v>0</v>
      </c>
      <c r="U188" s="251">
        <v>0</v>
      </c>
      <c r="V188" s="23">
        <f t="shared" ref="V188:V210" si="112">(O188*0.18)+O188+P188+Q188+(R188*0.18)+R188+S188+T188+U188</f>
        <v>18054</v>
      </c>
      <c r="W188" s="251">
        <v>0</v>
      </c>
      <c r="X188" s="251">
        <v>0</v>
      </c>
      <c r="Y188" s="251">
        <v>0</v>
      </c>
      <c r="Z188" s="251">
        <v>0</v>
      </c>
      <c r="AA188" s="251">
        <v>0</v>
      </c>
      <c r="AB188" s="251">
        <v>0</v>
      </c>
      <c r="AC188" s="251">
        <v>0</v>
      </c>
      <c r="AD188" s="23">
        <f t="shared" si="108"/>
        <v>0</v>
      </c>
      <c r="AE188" s="54" t="s">
        <v>556</v>
      </c>
      <c r="AF188" s="45">
        <v>6000</v>
      </c>
      <c r="AG188" s="54" t="s">
        <v>562</v>
      </c>
      <c r="AH188" s="262">
        <v>0</v>
      </c>
      <c r="AI188" s="45" t="s">
        <v>22</v>
      </c>
      <c r="AJ188" s="45">
        <v>0</v>
      </c>
      <c r="AK188" s="45">
        <v>0</v>
      </c>
      <c r="AL188" s="45">
        <v>0</v>
      </c>
      <c r="AM188" s="45">
        <v>0</v>
      </c>
      <c r="AN188" s="45">
        <v>0</v>
      </c>
      <c r="AO188" s="45">
        <v>1100</v>
      </c>
      <c r="AP188" s="45">
        <v>0</v>
      </c>
      <c r="AQ188" s="45">
        <v>0</v>
      </c>
      <c r="AR188" s="45">
        <v>1650</v>
      </c>
      <c r="AS188" s="45">
        <v>0</v>
      </c>
      <c r="AT188" s="252">
        <f t="shared" si="95"/>
        <v>8750</v>
      </c>
      <c r="AU188" s="252">
        <f t="shared" ref="AU188:AU198" si="113">V188+AD188</f>
        <v>18054</v>
      </c>
      <c r="AV188" s="253">
        <f t="shared" ref="AV188:AV198" si="114">(AU188-AT188)</f>
        <v>9304</v>
      </c>
    </row>
    <row r="189" spans="1:48" ht="12.75" hidden="1" customHeight="1" x14ac:dyDescent="0.2">
      <c r="A189" s="263" t="s">
        <v>79</v>
      </c>
      <c r="B189" s="263" t="s">
        <v>64</v>
      </c>
      <c r="C189" s="16" t="s">
        <v>59</v>
      </c>
      <c r="D189" s="22" t="s">
        <v>72</v>
      </c>
      <c r="E189" s="265" t="s">
        <v>517</v>
      </c>
      <c r="F189" s="53">
        <v>41743</v>
      </c>
      <c r="G189" s="37">
        <v>41743</v>
      </c>
      <c r="H189" s="250">
        <f t="shared" si="111"/>
        <v>0</v>
      </c>
      <c r="I189" s="249">
        <v>0</v>
      </c>
      <c r="J189" s="249">
        <v>0</v>
      </c>
      <c r="K189" s="249">
        <v>0</v>
      </c>
      <c r="L189" s="249">
        <v>0</v>
      </c>
      <c r="M189" s="249">
        <v>0</v>
      </c>
      <c r="N189" s="249">
        <v>0</v>
      </c>
      <c r="O189" s="44">
        <v>13500</v>
      </c>
      <c r="P189" s="251">
        <v>0</v>
      </c>
      <c r="Q189" s="251">
        <v>0</v>
      </c>
      <c r="R189" s="251">
        <v>0</v>
      </c>
      <c r="S189" s="36">
        <f t="shared" si="106"/>
        <v>0</v>
      </c>
      <c r="T189" s="251">
        <v>0</v>
      </c>
      <c r="U189" s="251">
        <v>0</v>
      </c>
      <c r="V189" s="23">
        <f t="shared" si="112"/>
        <v>15930</v>
      </c>
      <c r="W189" s="251">
        <v>0</v>
      </c>
      <c r="X189" s="251">
        <v>0</v>
      </c>
      <c r="Y189" s="251">
        <v>0</v>
      </c>
      <c r="Z189" s="251">
        <v>0</v>
      </c>
      <c r="AA189" s="251">
        <v>0</v>
      </c>
      <c r="AB189" s="251">
        <v>0</v>
      </c>
      <c r="AC189" s="251">
        <v>0</v>
      </c>
      <c r="AD189" s="23">
        <f t="shared" ref="AD189:AD199" si="115">SUM(W189:AC189)</f>
        <v>0</v>
      </c>
      <c r="AE189" s="54" t="s">
        <v>552</v>
      </c>
      <c r="AF189" s="255">
        <v>9080</v>
      </c>
      <c r="AG189" s="54" t="s">
        <v>563</v>
      </c>
      <c r="AH189" s="262">
        <v>0</v>
      </c>
      <c r="AI189" s="45" t="s">
        <v>22</v>
      </c>
      <c r="AJ189" s="45">
        <v>0</v>
      </c>
      <c r="AK189" s="45">
        <v>0</v>
      </c>
      <c r="AL189" s="45">
        <v>0</v>
      </c>
      <c r="AM189" s="45">
        <v>0</v>
      </c>
      <c r="AN189" s="45">
        <v>0</v>
      </c>
      <c r="AO189" s="45">
        <v>0</v>
      </c>
      <c r="AP189" s="45">
        <v>0</v>
      </c>
      <c r="AQ189" s="45">
        <v>0</v>
      </c>
      <c r="AR189" s="45">
        <v>1650</v>
      </c>
      <c r="AS189" s="45">
        <v>0</v>
      </c>
      <c r="AT189" s="252">
        <f t="shared" si="95"/>
        <v>10730</v>
      </c>
      <c r="AU189" s="252">
        <f t="shared" si="113"/>
        <v>15930</v>
      </c>
      <c r="AV189" s="253">
        <f t="shared" si="114"/>
        <v>5200</v>
      </c>
    </row>
    <row r="190" spans="1:48" ht="12.75" hidden="1" customHeight="1" x14ac:dyDescent="0.2">
      <c r="A190" s="273" t="s">
        <v>52</v>
      </c>
      <c r="B190" s="269" t="s">
        <v>64</v>
      </c>
      <c r="C190" s="16" t="s">
        <v>59</v>
      </c>
      <c r="D190" s="22" t="s">
        <v>518</v>
      </c>
      <c r="E190" s="277" t="s">
        <v>519</v>
      </c>
      <c r="F190" s="53">
        <v>41743</v>
      </c>
      <c r="G190" s="37">
        <v>41743</v>
      </c>
      <c r="H190" s="250">
        <f t="shared" si="111"/>
        <v>0</v>
      </c>
      <c r="I190" s="249">
        <v>0</v>
      </c>
      <c r="J190" s="249">
        <v>0</v>
      </c>
      <c r="K190" s="249">
        <v>0</v>
      </c>
      <c r="L190" s="249">
        <v>0</v>
      </c>
      <c r="M190" s="249">
        <v>0</v>
      </c>
      <c r="N190" s="249">
        <v>0</v>
      </c>
      <c r="O190" s="44">
        <v>13500</v>
      </c>
      <c r="P190" s="251">
        <v>0</v>
      </c>
      <c r="Q190" s="251">
        <v>0</v>
      </c>
      <c r="R190" s="251">
        <v>0</v>
      </c>
      <c r="S190" s="36">
        <f t="shared" si="106"/>
        <v>0</v>
      </c>
      <c r="T190" s="251">
        <v>0</v>
      </c>
      <c r="U190" s="251">
        <v>0</v>
      </c>
      <c r="V190" s="23">
        <f t="shared" si="112"/>
        <v>15930</v>
      </c>
      <c r="W190" s="251">
        <v>0</v>
      </c>
      <c r="X190" s="251">
        <v>0</v>
      </c>
      <c r="Y190" s="251">
        <v>0</v>
      </c>
      <c r="Z190" s="251">
        <v>0</v>
      </c>
      <c r="AA190" s="251">
        <v>0</v>
      </c>
      <c r="AB190" s="251">
        <v>0</v>
      </c>
      <c r="AC190" s="251">
        <v>0</v>
      </c>
      <c r="AD190" s="23">
        <f t="shared" si="115"/>
        <v>0</v>
      </c>
      <c r="AE190" s="54" t="s">
        <v>556</v>
      </c>
      <c r="AF190" s="45">
        <v>6000</v>
      </c>
      <c r="AG190" s="54" t="s">
        <v>562</v>
      </c>
      <c r="AH190" s="262">
        <v>0</v>
      </c>
      <c r="AI190" s="45" t="s">
        <v>22</v>
      </c>
      <c r="AJ190" s="45">
        <v>0</v>
      </c>
      <c r="AK190" s="45">
        <v>0</v>
      </c>
      <c r="AL190" s="45">
        <v>0</v>
      </c>
      <c r="AM190" s="45">
        <v>0</v>
      </c>
      <c r="AN190" s="45">
        <v>0</v>
      </c>
      <c r="AO190" s="45">
        <v>1100</v>
      </c>
      <c r="AP190" s="45">
        <v>0</v>
      </c>
      <c r="AQ190" s="45">
        <v>0</v>
      </c>
      <c r="AR190" s="45">
        <v>1650</v>
      </c>
      <c r="AS190" s="45">
        <v>0</v>
      </c>
      <c r="AT190" s="252">
        <f t="shared" si="95"/>
        <v>8750</v>
      </c>
      <c r="AU190" s="252">
        <f t="shared" si="113"/>
        <v>15930</v>
      </c>
      <c r="AV190" s="253">
        <f t="shared" si="114"/>
        <v>7180</v>
      </c>
    </row>
    <row r="191" spans="1:48" ht="12.75" hidden="1" customHeight="1" x14ac:dyDescent="0.2">
      <c r="A191" s="273" t="s">
        <v>52</v>
      </c>
      <c r="B191" s="269" t="s">
        <v>64</v>
      </c>
      <c r="C191" s="16" t="s">
        <v>59</v>
      </c>
      <c r="D191" s="22" t="s">
        <v>520</v>
      </c>
      <c r="E191" s="277" t="s">
        <v>521</v>
      </c>
      <c r="F191" s="53">
        <v>41743</v>
      </c>
      <c r="G191" s="37">
        <v>41743</v>
      </c>
      <c r="H191" s="250">
        <f t="shared" si="111"/>
        <v>0</v>
      </c>
      <c r="I191" s="249">
        <v>0</v>
      </c>
      <c r="J191" s="249">
        <v>0</v>
      </c>
      <c r="K191" s="249">
        <v>0</v>
      </c>
      <c r="L191" s="249">
        <v>0</v>
      </c>
      <c r="M191" s="249">
        <v>0</v>
      </c>
      <c r="N191" s="249">
        <v>0</v>
      </c>
      <c r="O191" s="44">
        <v>13500</v>
      </c>
      <c r="P191" s="251">
        <v>0</v>
      </c>
      <c r="Q191" s="251">
        <v>0</v>
      </c>
      <c r="R191" s="251">
        <v>0</v>
      </c>
      <c r="S191" s="36">
        <f t="shared" si="106"/>
        <v>0</v>
      </c>
      <c r="T191" s="251">
        <v>0</v>
      </c>
      <c r="U191" s="251">
        <v>0</v>
      </c>
      <c r="V191" s="23">
        <f t="shared" si="112"/>
        <v>15930</v>
      </c>
      <c r="W191" s="251">
        <v>0</v>
      </c>
      <c r="X191" s="251">
        <v>0</v>
      </c>
      <c r="Y191" s="251">
        <v>0</v>
      </c>
      <c r="Z191" s="251">
        <v>0</v>
      </c>
      <c r="AA191" s="251">
        <v>0</v>
      </c>
      <c r="AB191" s="251">
        <v>0</v>
      </c>
      <c r="AC191" s="251">
        <v>0</v>
      </c>
      <c r="AD191" s="23">
        <f t="shared" si="115"/>
        <v>0</v>
      </c>
      <c r="AE191" s="54" t="s">
        <v>556</v>
      </c>
      <c r="AF191" s="45">
        <v>6000</v>
      </c>
      <c r="AG191" s="54" t="s">
        <v>562</v>
      </c>
      <c r="AH191" s="262">
        <v>0</v>
      </c>
      <c r="AI191" s="45" t="s">
        <v>22</v>
      </c>
      <c r="AJ191" s="45">
        <v>0</v>
      </c>
      <c r="AK191" s="45">
        <v>0</v>
      </c>
      <c r="AL191" s="45">
        <v>0</v>
      </c>
      <c r="AM191" s="45">
        <v>0</v>
      </c>
      <c r="AN191" s="45">
        <v>0</v>
      </c>
      <c r="AO191" s="45">
        <v>1100</v>
      </c>
      <c r="AP191" s="45">
        <v>0</v>
      </c>
      <c r="AQ191" s="45">
        <v>0</v>
      </c>
      <c r="AR191" s="45">
        <v>1650</v>
      </c>
      <c r="AS191" s="45">
        <v>0</v>
      </c>
      <c r="AT191" s="252">
        <f t="shared" si="95"/>
        <v>8750</v>
      </c>
      <c r="AU191" s="252">
        <f t="shared" si="113"/>
        <v>15930</v>
      </c>
      <c r="AV191" s="253">
        <f t="shared" si="114"/>
        <v>7180</v>
      </c>
    </row>
    <row r="192" spans="1:48" ht="12.75" hidden="1" customHeight="1" x14ac:dyDescent="0.2">
      <c r="A192" s="273" t="s">
        <v>52</v>
      </c>
      <c r="B192" s="269" t="s">
        <v>64</v>
      </c>
      <c r="C192" s="16" t="s">
        <v>59</v>
      </c>
      <c r="D192" s="22" t="s">
        <v>522</v>
      </c>
      <c r="E192" s="277" t="s">
        <v>523</v>
      </c>
      <c r="F192" s="53">
        <v>41743</v>
      </c>
      <c r="G192" s="37">
        <v>41743</v>
      </c>
      <c r="H192" s="250">
        <f t="shared" si="111"/>
        <v>0</v>
      </c>
      <c r="I192" s="249">
        <v>0</v>
      </c>
      <c r="J192" s="249">
        <v>0</v>
      </c>
      <c r="K192" s="249">
        <v>0</v>
      </c>
      <c r="L192" s="249">
        <v>0</v>
      </c>
      <c r="M192" s="249">
        <v>0</v>
      </c>
      <c r="N192" s="249">
        <v>0</v>
      </c>
      <c r="O192" s="44">
        <v>13500</v>
      </c>
      <c r="P192" s="251">
        <v>0</v>
      </c>
      <c r="Q192" s="251">
        <v>0</v>
      </c>
      <c r="R192" s="251">
        <v>0</v>
      </c>
      <c r="S192" s="36">
        <f t="shared" si="106"/>
        <v>0</v>
      </c>
      <c r="T192" s="251">
        <v>0</v>
      </c>
      <c r="U192" s="251">
        <v>0</v>
      </c>
      <c r="V192" s="23">
        <f t="shared" si="112"/>
        <v>15930</v>
      </c>
      <c r="W192" s="251">
        <v>0</v>
      </c>
      <c r="X192" s="251">
        <v>0</v>
      </c>
      <c r="Y192" s="251">
        <v>0</v>
      </c>
      <c r="Z192" s="251">
        <v>0</v>
      </c>
      <c r="AA192" s="251">
        <v>0</v>
      </c>
      <c r="AB192" s="251">
        <v>0</v>
      </c>
      <c r="AC192" s="251">
        <v>0</v>
      </c>
      <c r="AD192" s="23">
        <f t="shared" si="115"/>
        <v>0</v>
      </c>
      <c r="AE192" s="54" t="s">
        <v>556</v>
      </c>
      <c r="AF192" s="45">
        <v>6000</v>
      </c>
      <c r="AG192" s="54" t="s">
        <v>562</v>
      </c>
      <c r="AH192" s="262">
        <v>0</v>
      </c>
      <c r="AI192" s="45" t="s">
        <v>22</v>
      </c>
      <c r="AJ192" s="45">
        <v>0</v>
      </c>
      <c r="AK192" s="45">
        <v>0</v>
      </c>
      <c r="AL192" s="45">
        <v>0</v>
      </c>
      <c r="AM192" s="45">
        <v>0</v>
      </c>
      <c r="AN192" s="45">
        <v>0</v>
      </c>
      <c r="AO192" s="45">
        <v>1100</v>
      </c>
      <c r="AP192" s="45">
        <v>0</v>
      </c>
      <c r="AQ192" s="45">
        <v>0</v>
      </c>
      <c r="AR192" s="45">
        <v>1650</v>
      </c>
      <c r="AS192" s="45">
        <v>0</v>
      </c>
      <c r="AT192" s="252">
        <f t="shared" si="95"/>
        <v>8750</v>
      </c>
      <c r="AU192" s="252">
        <f t="shared" si="113"/>
        <v>15930</v>
      </c>
      <c r="AV192" s="253">
        <f t="shared" si="114"/>
        <v>7180</v>
      </c>
    </row>
    <row r="193" spans="1:48" ht="12.75" hidden="1" customHeight="1" x14ac:dyDescent="0.2">
      <c r="A193" s="284" t="s">
        <v>82</v>
      </c>
      <c r="B193" s="269" t="s">
        <v>64</v>
      </c>
      <c r="C193" s="16" t="s">
        <v>59</v>
      </c>
      <c r="D193" s="22" t="s">
        <v>524</v>
      </c>
      <c r="E193" s="333" t="s">
        <v>525</v>
      </c>
      <c r="F193" s="53">
        <v>41743</v>
      </c>
      <c r="G193" s="37">
        <v>41743</v>
      </c>
      <c r="H193" s="250">
        <f t="shared" si="111"/>
        <v>0</v>
      </c>
      <c r="I193" s="249">
        <v>0</v>
      </c>
      <c r="J193" s="249">
        <v>0</v>
      </c>
      <c r="K193" s="249">
        <v>0</v>
      </c>
      <c r="L193" s="249">
        <v>0</v>
      </c>
      <c r="M193" s="249">
        <v>0</v>
      </c>
      <c r="N193" s="249">
        <v>0</v>
      </c>
      <c r="O193" s="44">
        <v>13500</v>
      </c>
      <c r="P193" s="251">
        <v>0</v>
      </c>
      <c r="Q193" s="251">
        <v>0</v>
      </c>
      <c r="R193" s="251">
        <v>0</v>
      </c>
      <c r="S193" s="36">
        <f t="shared" si="106"/>
        <v>0</v>
      </c>
      <c r="T193" s="251">
        <v>0</v>
      </c>
      <c r="U193" s="251">
        <v>0</v>
      </c>
      <c r="V193" s="23">
        <f t="shared" si="112"/>
        <v>15930</v>
      </c>
      <c r="W193" s="251">
        <v>0</v>
      </c>
      <c r="X193" s="251">
        <v>0</v>
      </c>
      <c r="Y193" s="251">
        <v>0</v>
      </c>
      <c r="Z193" s="251">
        <v>0</v>
      </c>
      <c r="AA193" s="251">
        <v>0</v>
      </c>
      <c r="AB193" s="251">
        <v>0</v>
      </c>
      <c r="AC193" s="251">
        <v>0</v>
      </c>
      <c r="AD193" s="23">
        <f t="shared" si="115"/>
        <v>0</v>
      </c>
      <c r="AE193" s="54" t="s">
        <v>556</v>
      </c>
      <c r="AF193" s="45">
        <v>5000</v>
      </c>
      <c r="AG193" s="54" t="s">
        <v>563</v>
      </c>
      <c r="AH193" s="262">
        <v>0</v>
      </c>
      <c r="AI193" s="45" t="s">
        <v>22</v>
      </c>
      <c r="AJ193" s="45">
        <v>0</v>
      </c>
      <c r="AK193" s="45">
        <v>0</v>
      </c>
      <c r="AL193" s="45">
        <v>0</v>
      </c>
      <c r="AM193" s="45">
        <v>0</v>
      </c>
      <c r="AN193" s="45">
        <v>0</v>
      </c>
      <c r="AO193" s="45">
        <v>0</v>
      </c>
      <c r="AP193" s="45">
        <v>4000</v>
      </c>
      <c r="AQ193" s="45">
        <v>0</v>
      </c>
      <c r="AR193" s="45">
        <v>1650</v>
      </c>
      <c r="AS193" s="45">
        <v>0</v>
      </c>
      <c r="AT193" s="252">
        <f t="shared" si="95"/>
        <v>10650</v>
      </c>
      <c r="AU193" s="252">
        <f t="shared" si="113"/>
        <v>15930</v>
      </c>
      <c r="AV193" s="253">
        <f t="shared" si="114"/>
        <v>5280</v>
      </c>
    </row>
    <row r="194" spans="1:48" ht="12.75" hidden="1" customHeight="1" x14ac:dyDescent="0.2">
      <c r="A194" s="284" t="s">
        <v>82</v>
      </c>
      <c r="B194" s="269" t="s">
        <v>64</v>
      </c>
      <c r="C194" s="16" t="s">
        <v>59</v>
      </c>
      <c r="D194" s="22" t="s">
        <v>559</v>
      </c>
      <c r="E194" s="334"/>
      <c r="F194" s="53">
        <v>41743</v>
      </c>
      <c r="G194" s="37">
        <v>41743</v>
      </c>
      <c r="H194" s="250">
        <f t="shared" si="111"/>
        <v>0</v>
      </c>
      <c r="I194" s="249">
        <v>0</v>
      </c>
      <c r="J194" s="249">
        <v>0</v>
      </c>
      <c r="K194" s="249">
        <v>0</v>
      </c>
      <c r="L194" s="249">
        <v>0</v>
      </c>
      <c r="M194" s="249">
        <v>0</v>
      </c>
      <c r="N194" s="249">
        <v>0</v>
      </c>
      <c r="O194" s="44">
        <v>13500</v>
      </c>
      <c r="P194" s="251">
        <v>0</v>
      </c>
      <c r="Q194" s="251">
        <v>0</v>
      </c>
      <c r="R194" s="251">
        <v>0</v>
      </c>
      <c r="S194" s="36">
        <f t="shared" si="106"/>
        <v>0</v>
      </c>
      <c r="T194" s="251">
        <v>0</v>
      </c>
      <c r="U194" s="251">
        <v>0</v>
      </c>
      <c r="V194" s="23">
        <f t="shared" si="112"/>
        <v>15930</v>
      </c>
      <c r="W194" s="251">
        <v>0</v>
      </c>
      <c r="X194" s="251">
        <v>0</v>
      </c>
      <c r="Y194" s="251">
        <v>0</v>
      </c>
      <c r="Z194" s="251">
        <v>0</v>
      </c>
      <c r="AA194" s="251">
        <v>0</v>
      </c>
      <c r="AB194" s="251">
        <v>0</v>
      </c>
      <c r="AC194" s="251">
        <v>0</v>
      </c>
      <c r="AD194" s="23">
        <f t="shared" si="115"/>
        <v>0</v>
      </c>
      <c r="AE194" s="54" t="s">
        <v>556</v>
      </c>
      <c r="AF194" s="45">
        <v>5000</v>
      </c>
      <c r="AG194" s="54" t="s">
        <v>563</v>
      </c>
      <c r="AH194" s="262">
        <v>0</v>
      </c>
      <c r="AI194" s="45" t="s">
        <v>22</v>
      </c>
      <c r="AJ194" s="45">
        <v>0</v>
      </c>
      <c r="AK194" s="45">
        <v>0</v>
      </c>
      <c r="AL194" s="45">
        <v>0</v>
      </c>
      <c r="AM194" s="45">
        <v>0</v>
      </c>
      <c r="AN194" s="45">
        <v>0</v>
      </c>
      <c r="AO194" s="45">
        <v>0</v>
      </c>
      <c r="AP194" s="45">
        <v>0</v>
      </c>
      <c r="AQ194" s="45">
        <v>0</v>
      </c>
      <c r="AR194" s="45">
        <v>1650</v>
      </c>
      <c r="AS194" s="45">
        <v>0</v>
      </c>
      <c r="AT194" s="252">
        <f t="shared" si="95"/>
        <v>6650</v>
      </c>
      <c r="AU194" s="252">
        <f t="shared" si="113"/>
        <v>15930</v>
      </c>
      <c r="AV194" s="253">
        <f t="shared" si="114"/>
        <v>9280</v>
      </c>
    </row>
    <row r="195" spans="1:48" ht="12.75" hidden="1" customHeight="1" x14ac:dyDescent="0.2">
      <c r="A195" s="284" t="s">
        <v>82</v>
      </c>
      <c r="B195" s="269" t="s">
        <v>64</v>
      </c>
      <c r="C195" s="16" t="s">
        <v>59</v>
      </c>
      <c r="D195" s="22" t="s">
        <v>526</v>
      </c>
      <c r="E195" s="334"/>
      <c r="F195" s="53">
        <v>41743</v>
      </c>
      <c r="G195" s="37">
        <v>41743</v>
      </c>
      <c r="H195" s="250">
        <f t="shared" si="111"/>
        <v>0</v>
      </c>
      <c r="I195" s="249">
        <v>0</v>
      </c>
      <c r="J195" s="249">
        <v>0</v>
      </c>
      <c r="K195" s="249">
        <v>0</v>
      </c>
      <c r="L195" s="249">
        <v>0</v>
      </c>
      <c r="M195" s="249">
        <v>0</v>
      </c>
      <c r="N195" s="249">
        <v>0</v>
      </c>
      <c r="O195" s="44">
        <v>13500</v>
      </c>
      <c r="P195" s="251">
        <v>0</v>
      </c>
      <c r="Q195" s="251">
        <v>0</v>
      </c>
      <c r="R195" s="251">
        <v>0</v>
      </c>
      <c r="S195" s="36">
        <f t="shared" si="106"/>
        <v>0</v>
      </c>
      <c r="T195" s="251">
        <v>0</v>
      </c>
      <c r="U195" s="251">
        <v>0</v>
      </c>
      <c r="V195" s="23">
        <f t="shared" si="112"/>
        <v>15930</v>
      </c>
      <c r="W195" s="251">
        <v>0</v>
      </c>
      <c r="X195" s="251">
        <v>0</v>
      </c>
      <c r="Y195" s="251">
        <v>0</v>
      </c>
      <c r="Z195" s="251">
        <v>0</v>
      </c>
      <c r="AA195" s="251">
        <v>0</v>
      </c>
      <c r="AB195" s="251">
        <v>0</v>
      </c>
      <c r="AC195" s="251">
        <v>0</v>
      </c>
      <c r="AD195" s="23">
        <f t="shared" si="115"/>
        <v>0</v>
      </c>
      <c r="AE195" s="54" t="s">
        <v>556</v>
      </c>
      <c r="AF195" s="45">
        <v>5000</v>
      </c>
      <c r="AG195" s="54" t="s">
        <v>563</v>
      </c>
      <c r="AH195" s="262">
        <v>0</v>
      </c>
      <c r="AI195" s="45" t="s">
        <v>22</v>
      </c>
      <c r="AJ195" s="45">
        <v>0</v>
      </c>
      <c r="AK195" s="45">
        <v>0</v>
      </c>
      <c r="AL195" s="45">
        <v>0</v>
      </c>
      <c r="AM195" s="45">
        <v>0</v>
      </c>
      <c r="AN195" s="45">
        <v>0</v>
      </c>
      <c r="AO195" s="45">
        <v>0</v>
      </c>
      <c r="AP195" s="45">
        <v>0</v>
      </c>
      <c r="AQ195" s="45">
        <v>0</v>
      </c>
      <c r="AR195" s="45">
        <v>1650</v>
      </c>
      <c r="AS195" s="45">
        <v>0</v>
      </c>
      <c r="AT195" s="252">
        <f t="shared" si="95"/>
        <v>6650</v>
      </c>
      <c r="AU195" s="252">
        <f t="shared" si="113"/>
        <v>15930</v>
      </c>
      <c r="AV195" s="253">
        <f t="shared" si="114"/>
        <v>9280</v>
      </c>
    </row>
    <row r="196" spans="1:48" ht="12.75" hidden="1" customHeight="1" x14ac:dyDescent="0.2">
      <c r="A196" s="284" t="s">
        <v>82</v>
      </c>
      <c r="B196" s="269" t="s">
        <v>64</v>
      </c>
      <c r="C196" s="16" t="s">
        <v>59</v>
      </c>
      <c r="D196" s="22" t="s">
        <v>527</v>
      </c>
      <c r="E196" s="334"/>
      <c r="F196" s="53">
        <v>41743</v>
      </c>
      <c r="G196" s="37">
        <v>41743</v>
      </c>
      <c r="H196" s="250">
        <f t="shared" si="111"/>
        <v>0</v>
      </c>
      <c r="I196" s="249">
        <v>0</v>
      </c>
      <c r="J196" s="249">
        <v>0</v>
      </c>
      <c r="K196" s="249">
        <v>0</v>
      </c>
      <c r="L196" s="249">
        <v>0</v>
      </c>
      <c r="M196" s="249">
        <v>0</v>
      </c>
      <c r="N196" s="249">
        <v>0</v>
      </c>
      <c r="O196" s="44">
        <v>13500</v>
      </c>
      <c r="P196" s="251">
        <v>0</v>
      </c>
      <c r="Q196" s="251">
        <v>0</v>
      </c>
      <c r="R196" s="251">
        <v>0</v>
      </c>
      <c r="S196" s="36">
        <f t="shared" si="106"/>
        <v>0</v>
      </c>
      <c r="T196" s="251">
        <v>0</v>
      </c>
      <c r="U196" s="251">
        <v>0</v>
      </c>
      <c r="V196" s="23">
        <f t="shared" si="112"/>
        <v>15930</v>
      </c>
      <c r="W196" s="251">
        <v>0</v>
      </c>
      <c r="X196" s="251">
        <v>0</v>
      </c>
      <c r="Y196" s="251">
        <v>0</v>
      </c>
      <c r="Z196" s="251">
        <v>0</v>
      </c>
      <c r="AA196" s="251">
        <v>0</v>
      </c>
      <c r="AB196" s="251">
        <v>0</v>
      </c>
      <c r="AC196" s="251">
        <v>0</v>
      </c>
      <c r="AD196" s="23">
        <f t="shared" si="115"/>
        <v>0</v>
      </c>
      <c r="AE196" s="54" t="s">
        <v>556</v>
      </c>
      <c r="AF196" s="45">
        <v>5000</v>
      </c>
      <c r="AG196" s="54" t="s">
        <v>563</v>
      </c>
      <c r="AH196" s="262">
        <v>0</v>
      </c>
      <c r="AI196" s="45" t="s">
        <v>22</v>
      </c>
      <c r="AJ196" s="45">
        <v>0</v>
      </c>
      <c r="AK196" s="45">
        <v>0</v>
      </c>
      <c r="AL196" s="45">
        <v>0</v>
      </c>
      <c r="AM196" s="45">
        <v>0</v>
      </c>
      <c r="AN196" s="45">
        <v>0</v>
      </c>
      <c r="AO196" s="45">
        <v>0</v>
      </c>
      <c r="AP196" s="45">
        <v>0</v>
      </c>
      <c r="AQ196" s="45">
        <v>0</v>
      </c>
      <c r="AR196" s="45">
        <v>1650</v>
      </c>
      <c r="AS196" s="45">
        <v>0</v>
      </c>
      <c r="AT196" s="252">
        <f t="shared" si="95"/>
        <v>6650</v>
      </c>
      <c r="AU196" s="252">
        <f t="shared" si="113"/>
        <v>15930</v>
      </c>
      <c r="AV196" s="253">
        <f t="shared" si="114"/>
        <v>9280</v>
      </c>
    </row>
    <row r="197" spans="1:48" ht="12.75" hidden="1" customHeight="1" x14ac:dyDescent="0.2">
      <c r="A197" s="284" t="s">
        <v>82</v>
      </c>
      <c r="B197" s="269" t="s">
        <v>64</v>
      </c>
      <c r="C197" s="16" t="s">
        <v>59</v>
      </c>
      <c r="D197" s="22" t="s">
        <v>528</v>
      </c>
      <c r="E197" s="334"/>
      <c r="F197" s="53">
        <v>41743</v>
      </c>
      <c r="G197" s="37">
        <v>41743</v>
      </c>
      <c r="H197" s="250">
        <f t="shared" si="111"/>
        <v>0</v>
      </c>
      <c r="I197" s="249">
        <v>0</v>
      </c>
      <c r="J197" s="249">
        <v>0</v>
      </c>
      <c r="K197" s="249">
        <v>0</v>
      </c>
      <c r="L197" s="249">
        <v>0</v>
      </c>
      <c r="M197" s="249">
        <v>0</v>
      </c>
      <c r="N197" s="249">
        <v>0</v>
      </c>
      <c r="O197" s="44">
        <v>13500</v>
      </c>
      <c r="P197" s="251">
        <v>0</v>
      </c>
      <c r="Q197" s="251">
        <v>0</v>
      </c>
      <c r="R197" s="251">
        <v>0</v>
      </c>
      <c r="S197" s="36">
        <f t="shared" si="106"/>
        <v>0</v>
      </c>
      <c r="T197" s="251">
        <v>0</v>
      </c>
      <c r="U197" s="251">
        <v>0</v>
      </c>
      <c r="V197" s="23">
        <f t="shared" si="112"/>
        <v>15930</v>
      </c>
      <c r="W197" s="251">
        <v>0</v>
      </c>
      <c r="X197" s="251">
        <v>0</v>
      </c>
      <c r="Y197" s="251">
        <v>0</v>
      </c>
      <c r="Z197" s="251">
        <v>0</v>
      </c>
      <c r="AA197" s="251">
        <v>0</v>
      </c>
      <c r="AB197" s="251">
        <v>0</v>
      </c>
      <c r="AC197" s="251">
        <v>0</v>
      </c>
      <c r="AD197" s="23">
        <f t="shared" si="115"/>
        <v>0</v>
      </c>
      <c r="AE197" s="54" t="s">
        <v>556</v>
      </c>
      <c r="AF197" s="45">
        <v>5000</v>
      </c>
      <c r="AG197" s="54" t="s">
        <v>563</v>
      </c>
      <c r="AH197" s="262">
        <v>0</v>
      </c>
      <c r="AI197" s="45" t="s">
        <v>22</v>
      </c>
      <c r="AJ197" s="45">
        <v>0</v>
      </c>
      <c r="AK197" s="45">
        <v>0</v>
      </c>
      <c r="AL197" s="45">
        <v>0</v>
      </c>
      <c r="AM197" s="45">
        <v>0</v>
      </c>
      <c r="AN197" s="45">
        <v>0</v>
      </c>
      <c r="AO197" s="45">
        <v>0</v>
      </c>
      <c r="AP197" s="45">
        <v>0</v>
      </c>
      <c r="AQ197" s="45">
        <v>0</v>
      </c>
      <c r="AR197" s="45">
        <v>1650</v>
      </c>
      <c r="AS197" s="45">
        <v>0</v>
      </c>
      <c r="AT197" s="252">
        <f t="shared" si="95"/>
        <v>6650</v>
      </c>
      <c r="AU197" s="252">
        <f t="shared" si="113"/>
        <v>15930</v>
      </c>
      <c r="AV197" s="253">
        <f t="shared" si="114"/>
        <v>9280</v>
      </c>
    </row>
    <row r="198" spans="1:48" ht="12.75" hidden="1" customHeight="1" x14ac:dyDescent="0.2">
      <c r="A198" s="284" t="s">
        <v>82</v>
      </c>
      <c r="B198" s="269" t="s">
        <v>64</v>
      </c>
      <c r="C198" s="16" t="s">
        <v>59</v>
      </c>
      <c r="D198" s="22" t="s">
        <v>560</v>
      </c>
      <c r="E198" s="335"/>
      <c r="F198" s="53">
        <v>41743</v>
      </c>
      <c r="G198" s="37">
        <v>41743</v>
      </c>
      <c r="H198" s="250">
        <f t="shared" si="111"/>
        <v>0</v>
      </c>
      <c r="I198" s="249">
        <v>0</v>
      </c>
      <c r="J198" s="249">
        <v>0</v>
      </c>
      <c r="K198" s="249">
        <v>0</v>
      </c>
      <c r="L198" s="249">
        <v>0</v>
      </c>
      <c r="M198" s="249">
        <v>0</v>
      </c>
      <c r="N198" s="249">
        <v>0</v>
      </c>
      <c r="O198" s="44">
        <v>13500</v>
      </c>
      <c r="P198" s="251">
        <v>0</v>
      </c>
      <c r="Q198" s="251">
        <v>0</v>
      </c>
      <c r="R198" s="251">
        <v>0</v>
      </c>
      <c r="S198" s="36">
        <f t="shared" si="106"/>
        <v>0</v>
      </c>
      <c r="T198" s="251">
        <v>0</v>
      </c>
      <c r="U198" s="251">
        <v>0</v>
      </c>
      <c r="V198" s="23">
        <f t="shared" si="112"/>
        <v>15930</v>
      </c>
      <c r="W198" s="251">
        <v>0</v>
      </c>
      <c r="X198" s="251">
        <v>0</v>
      </c>
      <c r="Y198" s="251">
        <v>0</v>
      </c>
      <c r="Z198" s="251">
        <v>0</v>
      </c>
      <c r="AA198" s="251">
        <v>0</v>
      </c>
      <c r="AB198" s="251">
        <v>0</v>
      </c>
      <c r="AC198" s="251">
        <v>0</v>
      </c>
      <c r="AD198" s="23">
        <f t="shared" si="115"/>
        <v>0</v>
      </c>
      <c r="AE198" s="54" t="s">
        <v>556</v>
      </c>
      <c r="AF198" s="45">
        <v>5000</v>
      </c>
      <c r="AG198" s="54" t="s">
        <v>563</v>
      </c>
      <c r="AH198" s="262">
        <v>0</v>
      </c>
      <c r="AI198" s="45" t="s">
        <v>22</v>
      </c>
      <c r="AJ198" s="45">
        <v>0</v>
      </c>
      <c r="AK198" s="45">
        <v>0</v>
      </c>
      <c r="AL198" s="45">
        <v>0</v>
      </c>
      <c r="AM198" s="45">
        <v>0</v>
      </c>
      <c r="AN198" s="45">
        <v>0</v>
      </c>
      <c r="AO198" s="45">
        <v>0</v>
      </c>
      <c r="AP198" s="45">
        <v>0</v>
      </c>
      <c r="AQ198" s="45">
        <v>0</v>
      </c>
      <c r="AR198" s="45">
        <v>1650</v>
      </c>
      <c r="AS198" s="45">
        <v>0</v>
      </c>
      <c r="AT198" s="252">
        <f t="shared" si="95"/>
        <v>6650</v>
      </c>
      <c r="AU198" s="252">
        <f t="shared" si="113"/>
        <v>15930</v>
      </c>
      <c r="AV198" s="253">
        <f t="shared" si="114"/>
        <v>9280</v>
      </c>
    </row>
    <row r="199" spans="1:48" ht="12.75" hidden="1" customHeight="1" x14ac:dyDescent="0.2">
      <c r="A199" s="273" t="s">
        <v>52</v>
      </c>
      <c r="B199" s="269" t="s">
        <v>64</v>
      </c>
      <c r="C199" s="16" t="s">
        <v>59</v>
      </c>
      <c r="D199" s="22" t="s">
        <v>529</v>
      </c>
      <c r="E199" s="277" t="s">
        <v>530</v>
      </c>
      <c r="F199" s="53">
        <v>41744</v>
      </c>
      <c r="G199" s="37">
        <v>41744</v>
      </c>
      <c r="H199" s="250">
        <f t="shared" si="111"/>
        <v>0</v>
      </c>
      <c r="I199" s="249">
        <v>0</v>
      </c>
      <c r="J199" s="249">
        <v>0</v>
      </c>
      <c r="K199" s="249">
        <v>0</v>
      </c>
      <c r="L199" s="249">
        <v>0</v>
      </c>
      <c r="M199" s="249">
        <v>0</v>
      </c>
      <c r="N199" s="249">
        <v>0</v>
      </c>
      <c r="O199" s="44">
        <v>13500</v>
      </c>
      <c r="P199" s="251">
        <v>0</v>
      </c>
      <c r="Q199" s="251">
        <v>0</v>
      </c>
      <c r="R199" s="251">
        <v>0</v>
      </c>
      <c r="S199" s="36">
        <f t="shared" si="106"/>
        <v>0</v>
      </c>
      <c r="T199" s="251">
        <v>0</v>
      </c>
      <c r="U199" s="251">
        <v>0</v>
      </c>
      <c r="V199" s="23">
        <f t="shared" si="112"/>
        <v>15930</v>
      </c>
      <c r="W199" s="251">
        <v>0</v>
      </c>
      <c r="X199" s="251">
        <v>0</v>
      </c>
      <c r="Y199" s="251">
        <v>0</v>
      </c>
      <c r="Z199" s="251">
        <v>0</v>
      </c>
      <c r="AA199" s="251">
        <v>0</v>
      </c>
      <c r="AB199" s="251">
        <v>0</v>
      </c>
      <c r="AC199" s="251">
        <v>0</v>
      </c>
      <c r="AD199" s="23">
        <f t="shared" si="115"/>
        <v>0</v>
      </c>
      <c r="AE199" s="54" t="s">
        <v>561</v>
      </c>
      <c r="AF199" s="45">
        <v>6000</v>
      </c>
      <c r="AG199" s="54" t="s">
        <v>562</v>
      </c>
      <c r="AH199" s="262">
        <v>0</v>
      </c>
      <c r="AI199" s="45" t="s">
        <v>22</v>
      </c>
      <c r="AJ199" s="45">
        <v>0</v>
      </c>
      <c r="AK199" s="45">
        <v>0</v>
      </c>
      <c r="AL199" s="45">
        <v>0</v>
      </c>
      <c r="AM199" s="45">
        <v>0</v>
      </c>
      <c r="AN199" s="45">
        <v>0</v>
      </c>
      <c r="AO199" s="45">
        <v>1100</v>
      </c>
      <c r="AP199" s="45">
        <v>0</v>
      </c>
      <c r="AQ199" s="45">
        <v>0</v>
      </c>
      <c r="AR199" s="45">
        <v>1650</v>
      </c>
      <c r="AS199" s="45">
        <v>0</v>
      </c>
      <c r="AT199" s="252">
        <f t="shared" si="95"/>
        <v>8750</v>
      </c>
      <c r="AU199" s="252">
        <f t="shared" ref="AU199:AU205" si="116">V199+AD199</f>
        <v>15930</v>
      </c>
      <c r="AV199" s="253">
        <f t="shared" ref="AV199:AV205" si="117">(AU199-AT199)</f>
        <v>7180</v>
      </c>
    </row>
    <row r="200" spans="1:48" ht="12.75" hidden="1" customHeight="1" x14ac:dyDescent="0.2">
      <c r="A200" s="273" t="s">
        <v>52</v>
      </c>
      <c r="B200" s="269" t="s">
        <v>64</v>
      </c>
      <c r="C200" s="16" t="s">
        <v>59</v>
      </c>
      <c r="D200" s="22" t="s">
        <v>269</v>
      </c>
      <c r="E200" s="277" t="s">
        <v>531</v>
      </c>
      <c r="F200" s="53">
        <v>41744</v>
      </c>
      <c r="G200" s="37">
        <v>41744</v>
      </c>
      <c r="H200" s="250">
        <f t="shared" si="111"/>
        <v>0</v>
      </c>
      <c r="I200" s="249">
        <v>0</v>
      </c>
      <c r="J200" s="249">
        <v>0</v>
      </c>
      <c r="K200" s="249">
        <v>0</v>
      </c>
      <c r="L200" s="249">
        <v>0</v>
      </c>
      <c r="M200" s="249">
        <v>0</v>
      </c>
      <c r="N200" s="249">
        <v>0</v>
      </c>
      <c r="O200" s="44">
        <v>13500</v>
      </c>
      <c r="P200" s="251">
        <v>0</v>
      </c>
      <c r="Q200" s="251">
        <v>0</v>
      </c>
      <c r="R200" s="251">
        <v>0</v>
      </c>
      <c r="S200" s="36">
        <f t="shared" si="106"/>
        <v>0</v>
      </c>
      <c r="T200" s="251">
        <v>0</v>
      </c>
      <c r="U200" s="251">
        <v>0</v>
      </c>
      <c r="V200" s="23">
        <f t="shared" si="112"/>
        <v>15930</v>
      </c>
      <c r="W200" s="251">
        <v>0</v>
      </c>
      <c r="X200" s="251">
        <v>0</v>
      </c>
      <c r="Y200" s="251">
        <v>0</v>
      </c>
      <c r="Z200" s="251">
        <v>0</v>
      </c>
      <c r="AA200" s="251">
        <v>0</v>
      </c>
      <c r="AB200" s="251">
        <v>0</v>
      </c>
      <c r="AC200" s="251">
        <v>0</v>
      </c>
      <c r="AD200" s="23">
        <f t="shared" ref="AD200:AD210" si="118">SUM(W200:AC200)</f>
        <v>0</v>
      </c>
      <c r="AE200" s="54" t="s">
        <v>561</v>
      </c>
      <c r="AF200" s="45">
        <v>6000</v>
      </c>
      <c r="AG200" s="54" t="s">
        <v>562</v>
      </c>
      <c r="AH200" s="262">
        <v>0</v>
      </c>
      <c r="AI200" s="45" t="s">
        <v>22</v>
      </c>
      <c r="AJ200" s="45">
        <v>0</v>
      </c>
      <c r="AK200" s="45">
        <v>0</v>
      </c>
      <c r="AL200" s="45">
        <v>0</v>
      </c>
      <c r="AM200" s="45">
        <v>0</v>
      </c>
      <c r="AN200" s="45">
        <v>0</v>
      </c>
      <c r="AO200" s="45">
        <v>1100</v>
      </c>
      <c r="AP200" s="45">
        <v>0</v>
      </c>
      <c r="AQ200" s="45">
        <v>0</v>
      </c>
      <c r="AR200" s="45">
        <v>1650</v>
      </c>
      <c r="AS200" s="45">
        <v>0</v>
      </c>
      <c r="AT200" s="252">
        <f t="shared" si="95"/>
        <v>8750</v>
      </c>
      <c r="AU200" s="252">
        <f t="shared" si="116"/>
        <v>15930</v>
      </c>
      <c r="AV200" s="253">
        <f t="shared" si="117"/>
        <v>7180</v>
      </c>
    </row>
    <row r="201" spans="1:48" ht="12.75" hidden="1" customHeight="1" x14ac:dyDescent="0.2">
      <c r="A201" s="273" t="s">
        <v>52</v>
      </c>
      <c r="B201" s="269" t="s">
        <v>64</v>
      </c>
      <c r="C201" s="16" t="s">
        <v>59</v>
      </c>
      <c r="D201" s="22" t="s">
        <v>532</v>
      </c>
      <c r="E201" s="277" t="s">
        <v>533</v>
      </c>
      <c r="F201" s="53">
        <v>41744</v>
      </c>
      <c r="G201" s="37">
        <v>41744</v>
      </c>
      <c r="H201" s="250">
        <f t="shared" si="111"/>
        <v>0</v>
      </c>
      <c r="I201" s="249">
        <v>0</v>
      </c>
      <c r="J201" s="249">
        <v>0</v>
      </c>
      <c r="K201" s="249">
        <v>0</v>
      </c>
      <c r="L201" s="249">
        <v>0</v>
      </c>
      <c r="M201" s="249">
        <v>0</v>
      </c>
      <c r="N201" s="249">
        <v>0</v>
      </c>
      <c r="O201" s="44">
        <v>13500</v>
      </c>
      <c r="P201" s="251">
        <v>0</v>
      </c>
      <c r="Q201" s="251">
        <v>0</v>
      </c>
      <c r="R201" s="251">
        <v>0</v>
      </c>
      <c r="S201" s="36">
        <f t="shared" si="106"/>
        <v>0</v>
      </c>
      <c r="T201" s="251">
        <v>0</v>
      </c>
      <c r="U201" s="251">
        <v>0</v>
      </c>
      <c r="V201" s="23">
        <f t="shared" si="112"/>
        <v>15930</v>
      </c>
      <c r="W201" s="251">
        <v>0</v>
      </c>
      <c r="X201" s="251">
        <v>0</v>
      </c>
      <c r="Y201" s="251">
        <v>0</v>
      </c>
      <c r="Z201" s="251">
        <v>0</v>
      </c>
      <c r="AA201" s="251">
        <v>0</v>
      </c>
      <c r="AB201" s="251">
        <v>0</v>
      </c>
      <c r="AC201" s="251">
        <v>0</v>
      </c>
      <c r="AD201" s="23">
        <f t="shared" si="118"/>
        <v>0</v>
      </c>
      <c r="AE201" s="54" t="s">
        <v>561</v>
      </c>
      <c r="AF201" s="45">
        <v>6000</v>
      </c>
      <c r="AG201" s="54" t="s">
        <v>562</v>
      </c>
      <c r="AH201" s="262">
        <v>0</v>
      </c>
      <c r="AI201" s="45" t="s">
        <v>22</v>
      </c>
      <c r="AJ201" s="45">
        <v>0</v>
      </c>
      <c r="AK201" s="45">
        <v>0</v>
      </c>
      <c r="AL201" s="45">
        <v>0</v>
      </c>
      <c r="AM201" s="45">
        <v>0</v>
      </c>
      <c r="AN201" s="45">
        <v>0</v>
      </c>
      <c r="AO201" s="45">
        <v>1100</v>
      </c>
      <c r="AP201" s="45">
        <v>0</v>
      </c>
      <c r="AQ201" s="45">
        <v>0</v>
      </c>
      <c r="AR201" s="45">
        <v>1650</v>
      </c>
      <c r="AS201" s="45">
        <v>0</v>
      </c>
      <c r="AT201" s="252">
        <f t="shared" si="95"/>
        <v>8750</v>
      </c>
      <c r="AU201" s="252">
        <f t="shared" si="116"/>
        <v>15930</v>
      </c>
      <c r="AV201" s="253">
        <f t="shared" si="117"/>
        <v>7180</v>
      </c>
    </row>
    <row r="202" spans="1:48" ht="12.75" hidden="1" customHeight="1" x14ac:dyDescent="0.2">
      <c r="A202" s="273" t="s">
        <v>52</v>
      </c>
      <c r="B202" s="269" t="s">
        <v>64</v>
      </c>
      <c r="C202" s="16" t="s">
        <v>59</v>
      </c>
      <c r="D202" s="22" t="s">
        <v>534</v>
      </c>
      <c r="E202" s="277" t="s">
        <v>535</v>
      </c>
      <c r="F202" s="53">
        <v>41744</v>
      </c>
      <c r="G202" s="37">
        <v>41745</v>
      </c>
      <c r="H202" s="250">
        <f t="shared" si="111"/>
        <v>1</v>
      </c>
      <c r="I202" s="249">
        <v>0</v>
      </c>
      <c r="J202" s="249">
        <v>0</v>
      </c>
      <c r="K202" s="249">
        <v>0</v>
      </c>
      <c r="L202" s="249">
        <v>0</v>
      </c>
      <c r="M202" s="249">
        <v>0</v>
      </c>
      <c r="N202" s="249">
        <v>0</v>
      </c>
      <c r="O202" s="44">
        <v>13500</v>
      </c>
      <c r="P202" s="251">
        <v>0</v>
      </c>
      <c r="Q202" s="251">
        <v>0</v>
      </c>
      <c r="R202" s="251">
        <v>0</v>
      </c>
      <c r="S202" s="266">
        <f t="shared" si="106"/>
        <v>708</v>
      </c>
      <c r="T202" s="251">
        <v>0</v>
      </c>
      <c r="U202" s="251">
        <v>0</v>
      </c>
      <c r="V202" s="23">
        <f t="shared" si="112"/>
        <v>16638</v>
      </c>
      <c r="W202" s="251">
        <v>0</v>
      </c>
      <c r="X202" s="251">
        <v>0</v>
      </c>
      <c r="Y202" s="251">
        <v>0</v>
      </c>
      <c r="Z202" s="251">
        <v>0</v>
      </c>
      <c r="AA202" s="251">
        <v>0</v>
      </c>
      <c r="AB202" s="251">
        <v>0</v>
      </c>
      <c r="AC202" s="251">
        <v>0</v>
      </c>
      <c r="AD202" s="23">
        <f t="shared" si="118"/>
        <v>0</v>
      </c>
      <c r="AE202" s="54" t="s">
        <v>557</v>
      </c>
      <c r="AF202" s="45">
        <v>6000</v>
      </c>
      <c r="AG202" s="54" t="s">
        <v>562</v>
      </c>
      <c r="AH202" s="262">
        <v>0</v>
      </c>
      <c r="AI202" s="45" t="s">
        <v>22</v>
      </c>
      <c r="AJ202" s="45">
        <v>0</v>
      </c>
      <c r="AK202" s="45">
        <v>0</v>
      </c>
      <c r="AL202" s="45">
        <v>0</v>
      </c>
      <c r="AM202" s="45">
        <v>0</v>
      </c>
      <c r="AN202" s="45">
        <v>0</v>
      </c>
      <c r="AO202" s="45">
        <v>1100</v>
      </c>
      <c r="AP202" s="45">
        <v>0</v>
      </c>
      <c r="AQ202" s="45">
        <v>0</v>
      </c>
      <c r="AR202" s="45">
        <v>1650</v>
      </c>
      <c r="AS202" s="45">
        <v>0</v>
      </c>
      <c r="AT202" s="252">
        <f t="shared" si="95"/>
        <v>8750</v>
      </c>
      <c r="AU202" s="252">
        <f t="shared" si="116"/>
        <v>16638</v>
      </c>
      <c r="AV202" s="253">
        <f t="shared" si="117"/>
        <v>7888</v>
      </c>
    </row>
    <row r="203" spans="1:48" ht="12.75" hidden="1" customHeight="1" x14ac:dyDescent="0.2">
      <c r="A203" s="273" t="s">
        <v>52</v>
      </c>
      <c r="B203" s="269" t="s">
        <v>64</v>
      </c>
      <c r="C203" s="16" t="s">
        <v>59</v>
      </c>
      <c r="D203" s="22" t="s">
        <v>536</v>
      </c>
      <c r="E203" s="277" t="s">
        <v>537</v>
      </c>
      <c r="F203" s="53">
        <v>41745</v>
      </c>
      <c r="G203" s="37">
        <v>41745</v>
      </c>
      <c r="H203" s="250">
        <f t="shared" si="111"/>
        <v>0</v>
      </c>
      <c r="I203" s="249">
        <v>0</v>
      </c>
      <c r="J203" s="249">
        <v>0</v>
      </c>
      <c r="K203" s="249">
        <v>0</v>
      </c>
      <c r="L203" s="249">
        <v>0</v>
      </c>
      <c r="M203" s="249">
        <v>0</v>
      </c>
      <c r="N203" s="249">
        <v>0</v>
      </c>
      <c r="O203" s="44">
        <v>13500</v>
      </c>
      <c r="P203" s="251">
        <v>0</v>
      </c>
      <c r="Q203" s="251">
        <v>0</v>
      </c>
      <c r="R203" s="251">
        <v>0</v>
      </c>
      <c r="S203" s="36">
        <f t="shared" si="106"/>
        <v>0</v>
      </c>
      <c r="T203" s="251">
        <v>0</v>
      </c>
      <c r="U203" s="251">
        <v>0</v>
      </c>
      <c r="V203" s="23">
        <f t="shared" si="112"/>
        <v>15930</v>
      </c>
      <c r="W203" s="251">
        <v>0</v>
      </c>
      <c r="X203" s="251">
        <v>0</v>
      </c>
      <c r="Y203" s="251">
        <v>0</v>
      </c>
      <c r="Z203" s="251">
        <v>0</v>
      </c>
      <c r="AA203" s="251">
        <v>0</v>
      </c>
      <c r="AB203" s="251">
        <v>0</v>
      </c>
      <c r="AC203" s="251">
        <v>0</v>
      </c>
      <c r="AD203" s="23">
        <f t="shared" si="118"/>
        <v>0</v>
      </c>
      <c r="AE203" s="54" t="s">
        <v>557</v>
      </c>
      <c r="AF203" s="45">
        <v>6000</v>
      </c>
      <c r="AG203" s="54" t="s">
        <v>562</v>
      </c>
      <c r="AH203" s="262">
        <v>0</v>
      </c>
      <c r="AI203" s="45" t="s">
        <v>22</v>
      </c>
      <c r="AJ203" s="45">
        <v>0</v>
      </c>
      <c r="AK203" s="45">
        <v>0</v>
      </c>
      <c r="AL203" s="45">
        <v>0</v>
      </c>
      <c r="AM203" s="45">
        <v>0</v>
      </c>
      <c r="AN203" s="45">
        <v>0</v>
      </c>
      <c r="AO203" s="45">
        <v>1100</v>
      </c>
      <c r="AP203" s="45">
        <v>0</v>
      </c>
      <c r="AQ203" s="45">
        <v>0</v>
      </c>
      <c r="AR203" s="45">
        <v>1650</v>
      </c>
      <c r="AS203" s="45">
        <v>0</v>
      </c>
      <c r="AT203" s="252">
        <f t="shared" si="95"/>
        <v>8750</v>
      </c>
      <c r="AU203" s="252">
        <f t="shared" si="116"/>
        <v>15930</v>
      </c>
      <c r="AV203" s="253">
        <f t="shared" si="117"/>
        <v>7180</v>
      </c>
    </row>
    <row r="204" spans="1:48" ht="12.75" hidden="1" customHeight="1" x14ac:dyDescent="0.2">
      <c r="A204" s="263" t="s">
        <v>81</v>
      </c>
      <c r="B204" s="263" t="s">
        <v>64</v>
      </c>
      <c r="C204" s="16" t="s">
        <v>60</v>
      </c>
      <c r="D204" s="22" t="s">
        <v>538</v>
      </c>
      <c r="E204" s="265" t="s">
        <v>539</v>
      </c>
      <c r="F204" s="53">
        <v>41746</v>
      </c>
      <c r="G204" s="37">
        <v>41746</v>
      </c>
      <c r="H204" s="250">
        <f t="shared" si="111"/>
        <v>0</v>
      </c>
      <c r="I204" s="249">
        <v>0</v>
      </c>
      <c r="J204" s="249">
        <v>0</v>
      </c>
      <c r="K204" s="249">
        <v>0</v>
      </c>
      <c r="L204" s="249">
        <v>0</v>
      </c>
      <c r="M204" s="249">
        <v>0</v>
      </c>
      <c r="N204" s="249">
        <v>0</v>
      </c>
      <c r="O204" s="44">
        <v>13500</v>
      </c>
      <c r="P204" s="251">
        <v>0</v>
      </c>
      <c r="Q204" s="251">
        <v>0</v>
      </c>
      <c r="R204" s="251">
        <v>0</v>
      </c>
      <c r="S204" s="36">
        <f t="shared" si="106"/>
        <v>0</v>
      </c>
      <c r="T204" s="251">
        <v>0</v>
      </c>
      <c r="U204" s="251">
        <v>0</v>
      </c>
      <c r="V204" s="23">
        <f t="shared" si="112"/>
        <v>15930</v>
      </c>
      <c r="W204" s="251">
        <v>0</v>
      </c>
      <c r="X204" s="251">
        <v>0</v>
      </c>
      <c r="Y204" s="251">
        <v>0</v>
      </c>
      <c r="Z204" s="251">
        <v>0</v>
      </c>
      <c r="AA204" s="251">
        <v>0</v>
      </c>
      <c r="AB204" s="251">
        <v>0</v>
      </c>
      <c r="AC204" s="251">
        <v>0</v>
      </c>
      <c r="AD204" s="23">
        <f t="shared" si="118"/>
        <v>0</v>
      </c>
      <c r="AE204" s="264" t="s">
        <v>63</v>
      </c>
      <c r="AF204" s="45">
        <v>0</v>
      </c>
      <c r="AG204" s="54" t="s">
        <v>564</v>
      </c>
      <c r="AH204" s="45">
        <v>0</v>
      </c>
      <c r="AI204" s="262" t="s">
        <v>22</v>
      </c>
      <c r="AJ204" s="45">
        <v>0</v>
      </c>
      <c r="AK204" s="45">
        <v>0</v>
      </c>
      <c r="AL204" s="45">
        <v>0</v>
      </c>
      <c r="AM204" s="45">
        <v>0</v>
      </c>
      <c r="AN204" s="45">
        <v>0</v>
      </c>
      <c r="AO204" s="45">
        <v>1650</v>
      </c>
      <c r="AP204" s="45">
        <v>0</v>
      </c>
      <c r="AQ204" s="45">
        <v>0</v>
      </c>
      <c r="AR204" s="45">
        <v>1650</v>
      </c>
      <c r="AS204" s="45">
        <v>0</v>
      </c>
      <c r="AT204" s="252">
        <f t="shared" si="95"/>
        <v>3300</v>
      </c>
      <c r="AU204" s="252">
        <f t="shared" si="116"/>
        <v>15930</v>
      </c>
      <c r="AV204" s="253">
        <f t="shared" si="117"/>
        <v>12630</v>
      </c>
    </row>
    <row r="205" spans="1:48" ht="12.75" hidden="1" customHeight="1" x14ac:dyDescent="0.2">
      <c r="A205" s="263" t="s">
        <v>81</v>
      </c>
      <c r="B205" s="263" t="s">
        <v>64</v>
      </c>
      <c r="C205" s="16" t="s">
        <v>60</v>
      </c>
      <c r="D205" s="318" t="s">
        <v>540</v>
      </c>
      <c r="E205" s="265" t="s">
        <v>541</v>
      </c>
      <c r="F205" s="53">
        <v>41746</v>
      </c>
      <c r="G205" s="399">
        <v>41746</v>
      </c>
      <c r="H205" s="304">
        <v>0</v>
      </c>
      <c r="I205" s="304">
        <v>0</v>
      </c>
      <c r="J205" s="304">
        <v>0</v>
      </c>
      <c r="K205" s="304">
        <v>0</v>
      </c>
      <c r="L205" s="304">
        <v>0</v>
      </c>
      <c r="M205" s="304">
        <v>0</v>
      </c>
      <c r="N205" s="304">
        <v>0</v>
      </c>
      <c r="O205" s="310">
        <v>13500</v>
      </c>
      <c r="P205" s="308">
        <v>0</v>
      </c>
      <c r="Q205" s="308">
        <v>0</v>
      </c>
      <c r="R205" s="308">
        <v>0</v>
      </c>
      <c r="S205" s="308">
        <v>0</v>
      </c>
      <c r="T205" s="308">
        <v>0</v>
      </c>
      <c r="U205" s="308">
        <v>0</v>
      </c>
      <c r="V205" s="310">
        <f t="shared" si="112"/>
        <v>15930</v>
      </c>
      <c r="W205" s="308">
        <v>0</v>
      </c>
      <c r="X205" s="308">
        <v>0</v>
      </c>
      <c r="Y205" s="308">
        <v>0</v>
      </c>
      <c r="Z205" s="308">
        <v>0</v>
      </c>
      <c r="AA205" s="308">
        <v>0</v>
      </c>
      <c r="AB205" s="308">
        <v>0</v>
      </c>
      <c r="AC205" s="308">
        <v>0</v>
      </c>
      <c r="AD205" s="310">
        <f t="shared" ref="AD205" si="119">(W205*0.18)+W205+X205+Y205+(Z205*0.18)+Z205+AA205+AB205+AC205</f>
        <v>0</v>
      </c>
      <c r="AE205" s="308" t="s">
        <v>63</v>
      </c>
      <c r="AF205" s="308">
        <v>0</v>
      </c>
      <c r="AG205" s="308" t="s">
        <v>564</v>
      </c>
      <c r="AH205" s="308">
        <v>0</v>
      </c>
      <c r="AI205" s="308" t="s">
        <v>22</v>
      </c>
      <c r="AJ205" s="308">
        <v>0</v>
      </c>
      <c r="AK205" s="308">
        <v>0</v>
      </c>
      <c r="AL205" s="308">
        <v>0</v>
      </c>
      <c r="AM205" s="308">
        <v>0</v>
      </c>
      <c r="AN205" s="308">
        <v>0</v>
      </c>
      <c r="AO205" s="308">
        <v>3300</v>
      </c>
      <c r="AP205" s="308">
        <v>4000</v>
      </c>
      <c r="AQ205" s="308">
        <v>0</v>
      </c>
      <c r="AR205" s="308">
        <v>1650</v>
      </c>
      <c r="AS205" s="308">
        <v>0</v>
      </c>
      <c r="AT205" s="313">
        <f t="shared" si="95"/>
        <v>8950</v>
      </c>
      <c r="AU205" s="313">
        <f t="shared" si="116"/>
        <v>15930</v>
      </c>
      <c r="AV205" s="314">
        <f t="shared" si="117"/>
        <v>6980</v>
      </c>
    </row>
    <row r="206" spans="1:48" ht="12.75" hidden="1" customHeight="1" x14ac:dyDescent="0.2">
      <c r="A206" s="263" t="s">
        <v>81</v>
      </c>
      <c r="B206" s="263" t="s">
        <v>64</v>
      </c>
      <c r="C206" s="16" t="s">
        <v>60</v>
      </c>
      <c r="D206" s="319"/>
      <c r="E206" s="265" t="s">
        <v>542</v>
      </c>
      <c r="F206" s="53"/>
      <c r="G206" s="401"/>
      <c r="H206" s="305"/>
      <c r="I206" s="305"/>
      <c r="J206" s="305"/>
      <c r="K206" s="305"/>
      <c r="L206" s="305"/>
      <c r="M206" s="305"/>
      <c r="N206" s="305"/>
      <c r="O206" s="311"/>
      <c r="P206" s="312"/>
      <c r="Q206" s="312"/>
      <c r="R206" s="312"/>
      <c r="S206" s="312"/>
      <c r="T206" s="312"/>
      <c r="U206" s="312"/>
      <c r="V206" s="312"/>
      <c r="W206" s="312"/>
      <c r="X206" s="312"/>
      <c r="Y206" s="312"/>
      <c r="Z206" s="312"/>
      <c r="AA206" s="312"/>
      <c r="AB206" s="312"/>
      <c r="AC206" s="312"/>
      <c r="AD206" s="312"/>
      <c r="AE206" s="315"/>
      <c r="AF206" s="315"/>
      <c r="AG206" s="315"/>
      <c r="AH206" s="315"/>
      <c r="AI206" s="315"/>
      <c r="AJ206" s="315"/>
      <c r="AK206" s="315"/>
      <c r="AL206" s="315"/>
      <c r="AM206" s="315"/>
      <c r="AN206" s="315"/>
      <c r="AO206" s="315"/>
      <c r="AP206" s="315"/>
      <c r="AQ206" s="315"/>
      <c r="AR206" s="315"/>
      <c r="AS206" s="315"/>
      <c r="AT206" s="312"/>
      <c r="AU206" s="312"/>
      <c r="AV206" s="312"/>
    </row>
    <row r="207" spans="1:48" ht="12.75" hidden="1" customHeight="1" x14ac:dyDescent="0.2">
      <c r="A207" s="263" t="s">
        <v>79</v>
      </c>
      <c r="B207" s="263" t="s">
        <v>64</v>
      </c>
      <c r="C207" s="16" t="s">
        <v>59</v>
      </c>
      <c r="D207" s="22" t="s">
        <v>543</v>
      </c>
      <c r="E207" s="265" t="s">
        <v>544</v>
      </c>
      <c r="F207" s="53">
        <v>41746</v>
      </c>
      <c r="G207" s="37">
        <v>41746</v>
      </c>
      <c r="H207" s="250">
        <f>DAY(G:G-F207+1-1)</f>
        <v>0</v>
      </c>
      <c r="I207" s="249">
        <v>0</v>
      </c>
      <c r="J207" s="249">
        <v>0</v>
      </c>
      <c r="K207" s="249">
        <v>0</v>
      </c>
      <c r="L207" s="249">
        <v>0</v>
      </c>
      <c r="M207" s="249">
        <v>0</v>
      </c>
      <c r="N207" s="249">
        <v>0</v>
      </c>
      <c r="O207" s="44">
        <v>13500</v>
      </c>
      <c r="P207" s="251">
        <v>0</v>
      </c>
      <c r="Q207" s="251">
        <v>0</v>
      </c>
      <c r="R207" s="251">
        <v>0</v>
      </c>
      <c r="S207" s="36">
        <f xml:space="preserve"> H207*708</f>
        <v>0</v>
      </c>
      <c r="T207" s="251">
        <v>0</v>
      </c>
      <c r="U207" s="251">
        <v>0</v>
      </c>
      <c r="V207" s="23">
        <f t="shared" si="112"/>
        <v>15930</v>
      </c>
      <c r="W207" s="251">
        <v>0</v>
      </c>
      <c r="X207" s="251">
        <v>0</v>
      </c>
      <c r="Y207" s="251">
        <v>0</v>
      </c>
      <c r="Z207" s="251">
        <v>0</v>
      </c>
      <c r="AA207" s="251">
        <v>0</v>
      </c>
      <c r="AB207" s="251">
        <v>0</v>
      </c>
      <c r="AC207" s="251">
        <v>0</v>
      </c>
      <c r="AD207" s="23">
        <f t="shared" si="118"/>
        <v>0</v>
      </c>
      <c r="AE207" s="54" t="s">
        <v>553</v>
      </c>
      <c r="AF207" s="255">
        <v>9080</v>
      </c>
      <c r="AG207" s="54" t="s">
        <v>563</v>
      </c>
      <c r="AH207" s="45">
        <v>0</v>
      </c>
      <c r="AI207" s="45" t="s">
        <v>22</v>
      </c>
      <c r="AJ207" s="45">
        <v>0</v>
      </c>
      <c r="AK207" s="45">
        <v>0</v>
      </c>
      <c r="AL207" s="45">
        <v>0</v>
      </c>
      <c r="AM207" s="45">
        <v>0</v>
      </c>
      <c r="AN207" s="45">
        <v>0</v>
      </c>
      <c r="AO207" s="45">
        <v>0</v>
      </c>
      <c r="AP207" s="45">
        <v>0</v>
      </c>
      <c r="AQ207" s="45">
        <v>0</v>
      </c>
      <c r="AR207" s="45">
        <v>1650</v>
      </c>
      <c r="AS207" s="45">
        <v>0</v>
      </c>
      <c r="AT207" s="252">
        <f>SUM(AF207:AH207,AJ207:AS207)</f>
        <v>10730</v>
      </c>
      <c r="AU207" s="252">
        <f t="shared" ref="AU207:AU209" si="120">V207+AD207</f>
        <v>15930</v>
      </c>
      <c r="AV207" s="253">
        <f t="shared" ref="AV207:AV209" si="121">(AU207-AT207)</f>
        <v>5200</v>
      </c>
    </row>
    <row r="208" spans="1:48" ht="12.75" hidden="1" customHeight="1" x14ac:dyDescent="0.2">
      <c r="A208" s="273" t="s">
        <v>52</v>
      </c>
      <c r="B208" s="269" t="s">
        <v>64</v>
      </c>
      <c r="C208" s="16" t="s">
        <v>59</v>
      </c>
      <c r="D208" s="22" t="s">
        <v>545</v>
      </c>
      <c r="E208" s="277" t="s">
        <v>546</v>
      </c>
      <c r="F208" s="53">
        <v>41746</v>
      </c>
      <c r="G208" s="37">
        <v>41746</v>
      </c>
      <c r="H208" s="250">
        <f>DAY(G:G-F208+1-1)</f>
        <v>0</v>
      </c>
      <c r="I208" s="249">
        <v>0</v>
      </c>
      <c r="J208" s="249">
        <v>0</v>
      </c>
      <c r="K208" s="249">
        <v>0</v>
      </c>
      <c r="L208" s="249">
        <v>0</v>
      </c>
      <c r="M208" s="249">
        <v>0</v>
      </c>
      <c r="N208" s="249">
        <v>0</v>
      </c>
      <c r="O208" s="44">
        <v>13500</v>
      </c>
      <c r="P208" s="251">
        <v>0</v>
      </c>
      <c r="Q208" s="251">
        <v>0</v>
      </c>
      <c r="R208" s="251">
        <v>0</v>
      </c>
      <c r="S208" s="36">
        <f xml:space="preserve"> H208*708</f>
        <v>0</v>
      </c>
      <c r="T208" s="251">
        <v>0</v>
      </c>
      <c r="U208" s="251">
        <v>0</v>
      </c>
      <c r="V208" s="23">
        <f t="shared" si="112"/>
        <v>15930</v>
      </c>
      <c r="W208" s="251">
        <v>0</v>
      </c>
      <c r="X208" s="251">
        <v>0</v>
      </c>
      <c r="Y208" s="251">
        <v>0</v>
      </c>
      <c r="Z208" s="251">
        <v>0</v>
      </c>
      <c r="AA208" s="251">
        <v>0</v>
      </c>
      <c r="AB208" s="251">
        <v>0</v>
      </c>
      <c r="AC208" s="251">
        <v>0</v>
      </c>
      <c r="AD208" s="23">
        <f t="shared" si="118"/>
        <v>0</v>
      </c>
      <c r="AE208" s="54" t="s">
        <v>557</v>
      </c>
      <c r="AF208" s="45">
        <v>6000</v>
      </c>
      <c r="AG208" s="54" t="s">
        <v>562</v>
      </c>
      <c r="AH208" s="45">
        <v>0</v>
      </c>
      <c r="AI208" s="45" t="s">
        <v>22</v>
      </c>
      <c r="AJ208" s="45">
        <v>0</v>
      </c>
      <c r="AK208" s="45">
        <v>0</v>
      </c>
      <c r="AL208" s="45">
        <v>0</v>
      </c>
      <c r="AM208" s="45">
        <v>0</v>
      </c>
      <c r="AN208" s="45">
        <v>0</v>
      </c>
      <c r="AO208" s="45">
        <v>1100</v>
      </c>
      <c r="AP208" s="45">
        <v>0</v>
      </c>
      <c r="AQ208" s="45">
        <v>0</v>
      </c>
      <c r="AR208" s="45">
        <v>1650</v>
      </c>
      <c r="AS208" s="45">
        <v>0</v>
      </c>
      <c r="AT208" s="252">
        <f>SUM(AF208:AH208,AJ208:AS208)</f>
        <v>8750</v>
      </c>
      <c r="AU208" s="252">
        <f t="shared" si="120"/>
        <v>15930</v>
      </c>
      <c r="AV208" s="253">
        <f t="shared" si="121"/>
        <v>7180</v>
      </c>
    </row>
    <row r="209" spans="1:48" ht="12.75" hidden="1" customHeight="1" x14ac:dyDescent="0.2">
      <c r="A209" s="263" t="s">
        <v>79</v>
      </c>
      <c r="B209" s="263" t="s">
        <v>64</v>
      </c>
      <c r="C209" s="16" t="s">
        <v>59</v>
      </c>
      <c r="D209" s="22" t="s">
        <v>547</v>
      </c>
      <c r="E209" s="265" t="s">
        <v>548</v>
      </c>
      <c r="F209" s="53">
        <v>41747</v>
      </c>
      <c r="G209" s="37">
        <v>41747</v>
      </c>
      <c r="H209" s="250">
        <f>DAY(G:G-F209+1-1)</f>
        <v>0</v>
      </c>
      <c r="I209" s="249">
        <v>0</v>
      </c>
      <c r="J209" s="249">
        <v>0</v>
      </c>
      <c r="K209" s="249">
        <v>0</v>
      </c>
      <c r="L209" s="249">
        <v>0</v>
      </c>
      <c r="M209" s="249">
        <v>0</v>
      </c>
      <c r="N209" s="249">
        <v>0</v>
      </c>
      <c r="O209" s="44">
        <v>13500</v>
      </c>
      <c r="P209" s="251">
        <v>0</v>
      </c>
      <c r="Q209" s="251">
        <v>0</v>
      </c>
      <c r="R209" s="251">
        <v>0</v>
      </c>
      <c r="S209" s="36">
        <f xml:space="preserve"> H209*708</f>
        <v>0</v>
      </c>
      <c r="T209" s="251">
        <v>0</v>
      </c>
      <c r="U209" s="251">
        <v>0</v>
      </c>
      <c r="V209" s="23">
        <f t="shared" si="112"/>
        <v>15930</v>
      </c>
      <c r="W209" s="251">
        <v>0</v>
      </c>
      <c r="X209" s="251">
        <v>0</v>
      </c>
      <c r="Y209" s="251">
        <v>0</v>
      </c>
      <c r="Z209" s="251">
        <v>0</v>
      </c>
      <c r="AA209" s="251">
        <v>0</v>
      </c>
      <c r="AB209" s="251">
        <v>0</v>
      </c>
      <c r="AC209" s="251">
        <v>0</v>
      </c>
      <c r="AD209" s="23">
        <f t="shared" si="118"/>
        <v>0</v>
      </c>
      <c r="AE209" s="54" t="s">
        <v>558</v>
      </c>
      <c r="AF209" s="45">
        <v>9080</v>
      </c>
      <c r="AG209" s="54" t="s">
        <v>563</v>
      </c>
      <c r="AH209" s="45">
        <v>0</v>
      </c>
      <c r="AI209" s="45" t="s">
        <v>22</v>
      </c>
      <c r="AJ209" s="45">
        <v>0</v>
      </c>
      <c r="AK209" s="45">
        <v>0</v>
      </c>
      <c r="AL209" s="45">
        <v>0</v>
      </c>
      <c r="AM209" s="45">
        <v>0</v>
      </c>
      <c r="AN209" s="45">
        <v>0</v>
      </c>
      <c r="AO209" s="45">
        <v>0</v>
      </c>
      <c r="AP209" s="45">
        <v>0</v>
      </c>
      <c r="AQ209" s="45">
        <v>0</v>
      </c>
      <c r="AR209" s="45">
        <v>1650</v>
      </c>
      <c r="AS209" s="45">
        <v>0</v>
      </c>
      <c r="AT209" s="252">
        <f>SUM(AF209:AH209,AJ209:AS209)</f>
        <v>10730</v>
      </c>
      <c r="AU209" s="252">
        <f t="shared" si="120"/>
        <v>15930</v>
      </c>
      <c r="AV209" s="253">
        <f t="shared" si="121"/>
        <v>5200</v>
      </c>
    </row>
    <row r="210" spans="1:48" ht="12.75" hidden="1" customHeight="1" x14ac:dyDescent="0.2">
      <c r="A210" s="263" t="s">
        <v>81</v>
      </c>
      <c r="B210" s="263" t="s">
        <v>64</v>
      </c>
      <c r="C210" s="16" t="s">
        <v>60</v>
      </c>
      <c r="D210" s="333" t="s">
        <v>549</v>
      </c>
      <c r="E210" s="265" t="s">
        <v>550</v>
      </c>
      <c r="F210" s="399">
        <v>41747</v>
      </c>
      <c r="G210" s="399">
        <v>41747</v>
      </c>
      <c r="H210" s="304">
        <f>DAY(G:G-F210+1-1)</f>
        <v>0</v>
      </c>
      <c r="I210" s="306">
        <v>0</v>
      </c>
      <c r="J210" s="306">
        <v>0</v>
      </c>
      <c r="K210" s="306">
        <v>0</v>
      </c>
      <c r="L210" s="306">
        <v>0</v>
      </c>
      <c r="M210" s="306">
        <v>0</v>
      </c>
      <c r="N210" s="306">
        <v>0</v>
      </c>
      <c r="O210" s="310">
        <v>13500</v>
      </c>
      <c r="P210" s="308">
        <v>0</v>
      </c>
      <c r="Q210" s="308">
        <v>0</v>
      </c>
      <c r="R210" s="308">
        <v>0</v>
      </c>
      <c r="S210" s="308">
        <v>0</v>
      </c>
      <c r="T210" s="308">
        <v>0</v>
      </c>
      <c r="U210" s="308">
        <v>0</v>
      </c>
      <c r="V210" s="310">
        <f t="shared" si="112"/>
        <v>15930</v>
      </c>
      <c r="W210" s="308">
        <v>0</v>
      </c>
      <c r="X210" s="308">
        <v>0</v>
      </c>
      <c r="Y210" s="308">
        <v>0</v>
      </c>
      <c r="Z210" s="308">
        <v>0</v>
      </c>
      <c r="AA210" s="308">
        <v>0</v>
      </c>
      <c r="AB210" s="308">
        <v>0</v>
      </c>
      <c r="AC210" s="308">
        <v>0</v>
      </c>
      <c r="AD210" s="310">
        <f t="shared" si="118"/>
        <v>0</v>
      </c>
      <c r="AE210" s="308" t="s">
        <v>63</v>
      </c>
      <c r="AF210" s="308">
        <v>0</v>
      </c>
      <c r="AG210" s="308" t="s">
        <v>564</v>
      </c>
      <c r="AH210" s="308">
        <v>0</v>
      </c>
      <c r="AI210" s="308" t="s">
        <v>22</v>
      </c>
      <c r="AJ210" s="308">
        <v>0</v>
      </c>
      <c r="AK210" s="308">
        <v>0</v>
      </c>
      <c r="AL210" s="308">
        <v>0</v>
      </c>
      <c r="AM210" s="308">
        <v>0</v>
      </c>
      <c r="AN210" s="308">
        <v>0</v>
      </c>
      <c r="AO210" s="308">
        <v>4950</v>
      </c>
      <c r="AP210" s="308">
        <v>0</v>
      </c>
      <c r="AQ210" s="308">
        <v>0</v>
      </c>
      <c r="AR210" s="308">
        <v>1650</v>
      </c>
      <c r="AS210" s="308">
        <v>0</v>
      </c>
      <c r="AT210" s="313">
        <f>SUM(AF210:AH210,AJ210:AS210)</f>
        <v>6600</v>
      </c>
      <c r="AU210" s="313">
        <f t="shared" ref="AU210" si="122">V210+AD210</f>
        <v>15930</v>
      </c>
      <c r="AV210" s="314">
        <f t="shared" ref="AV210" si="123">(AU210-AT210)</f>
        <v>9330</v>
      </c>
    </row>
    <row r="211" spans="1:48" ht="12.75" hidden="1" customHeight="1" x14ac:dyDescent="0.2">
      <c r="A211" s="263" t="s">
        <v>81</v>
      </c>
      <c r="B211" s="263" t="s">
        <v>64</v>
      </c>
      <c r="C211" s="16" t="s">
        <v>60</v>
      </c>
      <c r="D211" s="398"/>
      <c r="E211" s="265" t="s">
        <v>551</v>
      </c>
      <c r="F211" s="400"/>
      <c r="G211" s="400"/>
      <c r="H211" s="337"/>
      <c r="I211" s="338"/>
      <c r="J211" s="338"/>
      <c r="K211" s="338"/>
      <c r="L211" s="338"/>
      <c r="M211" s="338"/>
      <c r="N211" s="338"/>
      <c r="O211" s="339"/>
      <c r="P211" s="325"/>
      <c r="Q211" s="325"/>
      <c r="R211" s="325"/>
      <c r="S211" s="325"/>
      <c r="T211" s="325"/>
      <c r="U211" s="325"/>
      <c r="V211" s="325"/>
      <c r="W211" s="325"/>
      <c r="X211" s="325"/>
      <c r="Y211" s="325"/>
      <c r="Z211" s="325"/>
      <c r="AA211" s="325"/>
      <c r="AB211" s="325"/>
      <c r="AC211" s="325"/>
      <c r="AD211" s="325"/>
      <c r="AE211" s="329"/>
      <c r="AF211" s="329"/>
      <c r="AG211" s="329"/>
      <c r="AH211" s="329"/>
      <c r="AI211" s="329"/>
      <c r="AJ211" s="329"/>
      <c r="AK211" s="329"/>
      <c r="AL211" s="329"/>
      <c r="AM211" s="329"/>
      <c r="AN211" s="329"/>
      <c r="AO211" s="329"/>
      <c r="AP211" s="329"/>
      <c r="AQ211" s="329"/>
      <c r="AR211" s="329"/>
      <c r="AS211" s="329"/>
      <c r="AT211" s="325"/>
      <c r="AU211" s="325"/>
      <c r="AV211" s="325"/>
    </row>
    <row r="212" spans="1:48" ht="12.75" hidden="1" customHeight="1" x14ac:dyDescent="0.2">
      <c r="A212" s="282"/>
      <c r="B212" s="282"/>
      <c r="C212" s="43"/>
      <c r="D212" s="282"/>
      <c r="E212" s="282"/>
      <c r="F212" s="3"/>
      <c r="G212" s="3"/>
      <c r="H212" s="3"/>
      <c r="I212" s="3"/>
      <c r="J212" s="3"/>
      <c r="K212" s="3"/>
      <c r="L212" s="3"/>
      <c r="M212" s="3"/>
      <c r="N212" s="3"/>
      <c r="O212" s="44"/>
      <c r="P212" s="45"/>
      <c r="Q212" s="45"/>
      <c r="R212" s="45"/>
      <c r="S212" s="45"/>
      <c r="T212" s="45"/>
      <c r="U212" s="45"/>
      <c r="V212" s="46"/>
      <c r="W212" s="45"/>
      <c r="X212" s="45"/>
      <c r="Y212" s="45"/>
      <c r="Z212" s="45"/>
      <c r="AA212" s="45"/>
      <c r="AB212" s="45"/>
      <c r="AC212" s="45"/>
      <c r="AD212" s="44"/>
      <c r="AE212" s="283"/>
      <c r="AF212" s="45"/>
      <c r="AG212" s="40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7"/>
      <c r="AV212" s="48"/>
    </row>
  </sheetData>
  <sheetProtection formatCells="0" formatColumns="0" formatRows="0" insertColumns="0" insertRows="0" insertHyperlinks="0" deleteColumns="0" deleteRows="0" sort="0" autoFilter="0" pivotTables="0"/>
  <autoFilter ref="A13:AV212">
    <filterColumn colId="0">
      <filters>
        <filter val="РОСТЭК-Вест"/>
      </filters>
    </filterColumn>
    <filterColumn colId="1">
      <filters>
        <filter val="ЗАО &quot;Лиггетт - Дукат&quot;"/>
      </filters>
    </filterColumn>
    <filterColumn colId="6">
      <filters>
        <dateGroupItem year="2014" month="1" dateTimeGrouping="month"/>
      </filters>
    </filterColumn>
  </autoFilter>
  <customSheetViews>
    <customSheetView guid="{5D30E062-B595-4DED-8E3F-C48844096BD8}" fitToPage="1" showAutoFilter="1" hiddenRows="1" topLeftCell="A2">
      <pane ySplit="5" topLeftCell="A10" activePane="bottomLeft" state="frozenSplit"/>
      <selection pane="bottomLeft" activeCell="I17" sqref="I17"/>
      <pageMargins left="0.7" right="0.7" top="0.75" bottom="0.75" header="0.3" footer="0.3"/>
      <pageSetup paperSize="9" orientation="portrait"/>
      <headerFooter alignWithMargins="0"/>
      <autoFilter ref="A6:BT826"/>
    </customSheetView>
  </customSheetViews>
  <mergeCells count="512">
    <mergeCell ref="AU210:AU211"/>
    <mergeCell ref="AV210:AV211"/>
    <mergeCell ref="AO205:AO206"/>
    <mergeCell ref="AP205:AP206"/>
    <mergeCell ref="AQ205:AQ206"/>
    <mergeCell ref="AR205:AR206"/>
    <mergeCell ref="AS205:AS206"/>
    <mergeCell ref="AT205:AT206"/>
    <mergeCell ref="AU205:AU206"/>
    <mergeCell ref="AV205:AV206"/>
    <mergeCell ref="AA210:AA211"/>
    <mergeCell ref="AB210:AB211"/>
    <mergeCell ref="AC210:AC211"/>
    <mergeCell ref="AD210:AD211"/>
    <mergeCell ref="AR210:AR211"/>
    <mergeCell ref="AS210:AS211"/>
    <mergeCell ref="AO210:AO211"/>
    <mergeCell ref="AP210:AP211"/>
    <mergeCell ref="AQ210:AQ211"/>
    <mergeCell ref="AG210:AG211"/>
    <mergeCell ref="AH210:AH211"/>
    <mergeCell ref="AI210:AI211"/>
    <mergeCell ref="AJ210:AJ211"/>
    <mergeCell ref="AK210:AK211"/>
    <mergeCell ref="AF210:AF211"/>
    <mergeCell ref="AL210:AL211"/>
    <mergeCell ref="AT210:AT211"/>
    <mergeCell ref="AE205:AE206"/>
    <mergeCell ref="AE210:AE211"/>
    <mergeCell ref="AF205:AF206"/>
    <mergeCell ref="AM210:AM211"/>
    <mergeCell ref="AN210:AN211"/>
    <mergeCell ref="S205:S206"/>
    <mergeCell ref="V205:V206"/>
    <mergeCell ref="AI205:AI206"/>
    <mergeCell ref="AJ205:AJ206"/>
    <mergeCell ref="AK205:AK206"/>
    <mergeCell ref="AL205:AL206"/>
    <mergeCell ref="AM205:AM206"/>
    <mergeCell ref="AN205:AN206"/>
    <mergeCell ref="AD205:AD206"/>
    <mergeCell ref="AG205:AG206"/>
    <mergeCell ref="AH205:AH206"/>
    <mergeCell ref="N210:N211"/>
    <mergeCell ref="G205:G206"/>
    <mergeCell ref="O210:O211"/>
    <mergeCell ref="P210:P211"/>
    <mergeCell ref="Q210:Q211"/>
    <mergeCell ref="R210:R211"/>
    <mergeCell ref="S210:S211"/>
    <mergeCell ref="T210:T211"/>
    <mergeCell ref="U210:U211"/>
    <mergeCell ref="H205:H206"/>
    <mergeCell ref="F210:F211"/>
    <mergeCell ref="G210:G211"/>
    <mergeCell ref="H210:H211"/>
    <mergeCell ref="I210:I211"/>
    <mergeCell ref="J210:J211"/>
    <mergeCell ref="K210:K211"/>
    <mergeCell ref="L210:L211"/>
    <mergeCell ref="M210:M211"/>
    <mergeCell ref="E193:E198"/>
    <mergeCell ref="D210:D211"/>
    <mergeCell ref="D205:D206"/>
    <mergeCell ref="T205:T206"/>
    <mergeCell ref="U205:U206"/>
    <mergeCell ref="W205:W206"/>
    <mergeCell ref="X205:X206"/>
    <mergeCell ref="Y205:Y206"/>
    <mergeCell ref="Z205:Z206"/>
    <mergeCell ref="V210:V211"/>
    <mergeCell ref="W210:W211"/>
    <mergeCell ref="X210:X211"/>
    <mergeCell ref="Y210:Y211"/>
    <mergeCell ref="Z210:Z211"/>
    <mergeCell ref="O205:O206"/>
    <mergeCell ref="P205:P206"/>
    <mergeCell ref="Q205:Q206"/>
    <mergeCell ref="R205:R206"/>
    <mergeCell ref="N205:N206"/>
    <mergeCell ref="M205:M206"/>
    <mergeCell ref="L205:L206"/>
    <mergeCell ref="K205:K206"/>
    <mergeCell ref="J205:J206"/>
    <mergeCell ref="I205:I206"/>
    <mergeCell ref="G105:G106"/>
    <mergeCell ref="H105:H106"/>
    <mergeCell ref="I105:I106"/>
    <mergeCell ref="J105:J106"/>
    <mergeCell ref="K105:K106"/>
    <mergeCell ref="R105:R106"/>
    <mergeCell ref="L105:L106"/>
    <mergeCell ref="M105:M106"/>
    <mergeCell ref="N105:N106"/>
    <mergeCell ref="O105:O106"/>
    <mergeCell ref="D156:D157"/>
    <mergeCell ref="AF156:AF157"/>
    <mergeCell ref="AG156:AG157"/>
    <mergeCell ref="AH156:AH157"/>
    <mergeCell ref="AI156:AI157"/>
    <mergeCell ref="AG54:AG55"/>
    <mergeCell ref="AH54:AH55"/>
    <mergeCell ref="AH59:AH60"/>
    <mergeCell ref="AG59:AG60"/>
    <mergeCell ref="D59:D60"/>
    <mergeCell ref="D105:D106"/>
    <mergeCell ref="AC54:AC55"/>
    <mergeCell ref="AC59:AC60"/>
    <mergeCell ref="AD54:AD55"/>
    <mergeCell ref="AD59:AD60"/>
    <mergeCell ref="V59:V60"/>
    <mergeCell ref="AA59:AA60"/>
    <mergeCell ref="U105:U106"/>
    <mergeCell ref="V105:V106"/>
    <mergeCell ref="S105:S106"/>
    <mergeCell ref="F105:F106"/>
    <mergeCell ref="E146:E147"/>
    <mergeCell ref="E134:E136"/>
    <mergeCell ref="AB156:AB157"/>
    <mergeCell ref="AE54:AE55"/>
    <mergeCell ref="V31:V32"/>
    <mergeCell ref="Y31:Y32"/>
    <mergeCell ref="AL31:AL32"/>
    <mergeCell ref="AM31:AM32"/>
    <mergeCell ref="AN31:AN32"/>
    <mergeCell ref="AO31:AO32"/>
    <mergeCell ref="AB31:AB32"/>
    <mergeCell ref="AJ105:AJ106"/>
    <mergeCell ref="AK105:AK106"/>
    <mergeCell ref="Z54:Z55"/>
    <mergeCell ref="AA54:AA55"/>
    <mergeCell ref="AM105:AM106"/>
    <mergeCell ref="AN105:AN106"/>
    <mergeCell ref="AE59:AE60"/>
    <mergeCell ref="AE31:AE32"/>
    <mergeCell ref="X31:X32"/>
    <mergeCell ref="AB54:AB55"/>
    <mergeCell ref="AB59:AB60"/>
    <mergeCell ref="W54:W55"/>
    <mergeCell ref="Y54:Y55"/>
    <mergeCell ref="X54:X55"/>
    <mergeCell ref="S31:S32"/>
    <mergeCell ref="Q54:Q55"/>
    <mergeCell ref="W105:W106"/>
    <mergeCell ref="X105:X106"/>
    <mergeCell ref="Y105:Y106"/>
    <mergeCell ref="Z105:Z106"/>
    <mergeCell ref="AA105:AA106"/>
    <mergeCell ref="AB105:AB106"/>
    <mergeCell ref="AC105:AC106"/>
    <mergeCell ref="T105:T106"/>
    <mergeCell ref="P105:P106"/>
    <mergeCell ref="Q105:Q106"/>
    <mergeCell ref="AV27:AV28"/>
    <mergeCell ref="AQ31:AQ32"/>
    <mergeCell ref="AU54:AU55"/>
    <mergeCell ref="AU59:AU60"/>
    <mergeCell ref="AM59:AM60"/>
    <mergeCell ref="AM54:AM55"/>
    <mergeCell ref="AN54:AN55"/>
    <mergeCell ref="AN59:AN60"/>
    <mergeCell ref="AO59:AO60"/>
    <mergeCell ref="AP54:AP55"/>
    <mergeCell ref="AQ54:AQ55"/>
    <mergeCell ref="AR54:AR55"/>
    <mergeCell ref="AM27:AM28"/>
    <mergeCell ref="AN27:AN28"/>
    <mergeCell ref="AO27:AO28"/>
    <mergeCell ref="AP27:AP28"/>
    <mergeCell ref="AS31:AS32"/>
    <mergeCell ref="AU31:AU32"/>
    <mergeCell ref="AS54:AS55"/>
    <mergeCell ref="AO54:AO55"/>
    <mergeCell ref="AU27:AU28"/>
    <mergeCell ref="AV31:AV32"/>
    <mergeCell ref="AV54:AV55"/>
    <mergeCell ref="AV59:AV60"/>
    <mergeCell ref="AU105:AU106"/>
    <mergeCell ref="AT31:AT32"/>
    <mergeCell ref="AV105:AV106"/>
    <mergeCell ref="AR31:AR32"/>
    <mergeCell ref="AQ74:AQ76"/>
    <mergeCell ref="AR74:AR76"/>
    <mergeCell ref="AF54:AF55"/>
    <mergeCell ref="AF59:AF60"/>
    <mergeCell ref="AR59:AR60"/>
    <mergeCell ref="AL54:AL55"/>
    <mergeCell ref="AL59:AL60"/>
    <mergeCell ref="AL74:AL76"/>
    <mergeCell ref="AO74:AO76"/>
    <mergeCell ref="AP59:AP60"/>
    <mergeCell ref="AQ59:AQ60"/>
    <mergeCell ref="AS59:AS60"/>
    <mergeCell ref="AT59:AT60"/>
    <mergeCell ref="AP31:AP32"/>
    <mergeCell ref="AH105:AH106"/>
    <mergeCell ref="AK74:AK76"/>
    <mergeCell ref="AI31:AI32"/>
    <mergeCell ref="AF31:AF32"/>
    <mergeCell ref="AH27:AH28"/>
    <mergeCell ref="AG27:AG28"/>
    <mergeCell ref="AG31:AG32"/>
    <mergeCell ref="AH31:AH32"/>
    <mergeCell ref="AI54:AI55"/>
    <mergeCell ref="AJ54:AJ55"/>
    <mergeCell ref="AK54:AK55"/>
    <mergeCell ref="AI59:AI60"/>
    <mergeCell ref="AJ59:AJ60"/>
    <mergeCell ref="AK59:AK60"/>
    <mergeCell ref="AI27:AI28"/>
    <mergeCell ref="AK27:AK28"/>
    <mergeCell ref="AL27:AL28"/>
    <mergeCell ref="AQ17:AQ18"/>
    <mergeCell ref="AS27:AS28"/>
    <mergeCell ref="AQ27:AQ28"/>
    <mergeCell ref="AR27:AR28"/>
    <mergeCell ref="AC27:AC28"/>
    <mergeCell ref="AT27:AT28"/>
    <mergeCell ref="X27:X28"/>
    <mergeCell ref="AC31:AC32"/>
    <mergeCell ref="AD31:AD32"/>
    <mergeCell ref="AD27:AD28"/>
    <mergeCell ref="AF27:AF28"/>
    <mergeCell ref="AE27:AE28"/>
    <mergeCell ref="Z31:Z32"/>
    <mergeCell ref="AA31:AA32"/>
    <mergeCell ref="Z27:Z28"/>
    <mergeCell ref="AA27:AA28"/>
    <mergeCell ref="AB27:AB28"/>
    <mergeCell ref="AJ27:AJ28"/>
    <mergeCell ref="AJ31:AJ32"/>
    <mergeCell ref="AK31:AK32"/>
    <mergeCell ref="B10:B12"/>
    <mergeCell ref="E10:E12"/>
    <mergeCell ref="C10:C12"/>
    <mergeCell ref="A10:A12"/>
    <mergeCell ref="G10:G12"/>
    <mergeCell ref="V11:V12"/>
    <mergeCell ref="K11:L11"/>
    <mergeCell ref="O11:O12"/>
    <mergeCell ref="P11:P12"/>
    <mergeCell ref="M10:M12"/>
    <mergeCell ref="I10:L10"/>
    <mergeCell ref="I11:J11"/>
    <mergeCell ref="N10:N12"/>
    <mergeCell ref="T11:T12"/>
    <mergeCell ref="W10:AD10"/>
    <mergeCell ref="Y11:Y12"/>
    <mergeCell ref="Q11:Q12"/>
    <mergeCell ref="AT10:AT12"/>
    <mergeCell ref="AU10:AU12"/>
    <mergeCell ref="AE11:AE12"/>
    <mergeCell ref="AE10:AS10"/>
    <mergeCell ref="D10:D12"/>
    <mergeCell ref="F10:F12"/>
    <mergeCell ref="H10:H12"/>
    <mergeCell ref="AO17:AO18"/>
    <mergeCell ref="AP17:AP18"/>
    <mergeCell ref="U17:U18"/>
    <mergeCell ref="Y17:Y18"/>
    <mergeCell ref="V17:V18"/>
    <mergeCell ref="AL17:AL18"/>
    <mergeCell ref="X17:X18"/>
    <mergeCell ref="AV10:AV12"/>
    <mergeCell ref="O10:V10"/>
    <mergeCell ref="AP11:AP12"/>
    <mergeCell ref="AO11:AO12"/>
    <mergeCell ref="R11:R12"/>
    <mergeCell ref="AM11:AM12"/>
    <mergeCell ref="AN11:AN12"/>
    <mergeCell ref="AD11:AD12"/>
    <mergeCell ref="AR11:AR12"/>
    <mergeCell ref="AC11:AC12"/>
    <mergeCell ref="U11:U12"/>
    <mergeCell ref="Z11:Z12"/>
    <mergeCell ref="S11:S12"/>
    <mergeCell ref="W11:W12"/>
    <mergeCell ref="X11:X12"/>
    <mergeCell ref="AA11:AA12"/>
    <mergeCell ref="AB11:AB12"/>
    <mergeCell ref="AF11:AF12"/>
    <mergeCell ref="AG11:AG12"/>
    <mergeCell ref="AH11:AH12"/>
    <mergeCell ref="AI11:AI12"/>
    <mergeCell ref="AJ11:AJ12"/>
    <mergeCell ref="AK11:AK12"/>
    <mergeCell ref="AL11:AL12"/>
    <mergeCell ref="AQ11:AQ12"/>
    <mergeCell ref="AS11:AS12"/>
    <mergeCell ref="AV17:AV18"/>
    <mergeCell ref="AT17:AT18"/>
    <mergeCell ref="AC17:AC18"/>
    <mergeCell ref="R17:R18"/>
    <mergeCell ref="AR17:AR18"/>
    <mergeCell ref="AS17:AS18"/>
    <mergeCell ref="O17:O18"/>
    <mergeCell ref="P17:P18"/>
    <mergeCell ref="Q17:Q18"/>
    <mergeCell ref="AH17:AH18"/>
    <mergeCell ref="AI17:AI18"/>
    <mergeCell ref="AJ17:AJ18"/>
    <mergeCell ref="AK17:AK18"/>
    <mergeCell ref="AB17:AB18"/>
    <mergeCell ref="AD17:AD18"/>
    <mergeCell ref="S17:S18"/>
    <mergeCell ref="T17:T18"/>
    <mergeCell ref="AE17:AE18"/>
    <mergeCell ref="AF17:AF18"/>
    <mergeCell ref="AU17:AU18"/>
    <mergeCell ref="W17:W18"/>
    <mergeCell ref="AG17:AG18"/>
    <mergeCell ref="AM17:AM18"/>
    <mergeCell ref="AN17:AN18"/>
    <mergeCell ref="D17:D18"/>
    <mergeCell ref="P27:P28"/>
    <mergeCell ref="Q27:Q28"/>
    <mergeCell ref="O54:O55"/>
    <mergeCell ref="P54:P55"/>
    <mergeCell ref="H17:H18"/>
    <mergeCell ref="I17:I18"/>
    <mergeCell ref="P31:P32"/>
    <mergeCell ref="Q31:Q32"/>
    <mergeCell ref="D27:D28"/>
    <mergeCell ref="D31:D32"/>
    <mergeCell ref="O27:O28"/>
    <mergeCell ref="D54:D55"/>
    <mergeCell ref="O31:O32"/>
    <mergeCell ref="E43:E45"/>
    <mergeCell ref="N17:N18"/>
    <mergeCell ref="M17:M18"/>
    <mergeCell ref="L17:L18"/>
    <mergeCell ref="K17:K18"/>
    <mergeCell ref="J17:J18"/>
    <mergeCell ref="V27:V28"/>
    <mergeCell ref="Z17:Z18"/>
    <mergeCell ref="AA17:AA18"/>
    <mergeCell ref="E17:E18"/>
    <mergeCell ref="F17:F18"/>
    <mergeCell ref="G17:G18"/>
    <mergeCell ref="W27:W28"/>
    <mergeCell ref="U54:U55"/>
    <mergeCell ref="P59:P60"/>
    <mergeCell ref="U59:U60"/>
    <mergeCell ref="W59:W60"/>
    <mergeCell ref="Y59:Y60"/>
    <mergeCell ref="Y27:Y28"/>
    <mergeCell ref="O59:O60"/>
    <mergeCell ref="V54:V55"/>
    <mergeCell ref="R54:R55"/>
    <mergeCell ref="S54:S55"/>
    <mergeCell ref="T54:T55"/>
    <mergeCell ref="U27:U28"/>
    <mergeCell ref="T31:T32"/>
    <mergeCell ref="U31:U32"/>
    <mergeCell ref="S27:S28"/>
    <mergeCell ref="T27:T28"/>
    <mergeCell ref="R27:R28"/>
    <mergeCell ref="R31:R32"/>
    <mergeCell ref="W31:W32"/>
    <mergeCell ref="X59:X60"/>
    <mergeCell ref="E110:E114"/>
    <mergeCell ref="AT54:AT55"/>
    <mergeCell ref="D74:D76"/>
    <mergeCell ref="F74:F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G74:G76"/>
    <mergeCell ref="AS74:AS76"/>
    <mergeCell ref="AT74:AT76"/>
    <mergeCell ref="T59:T60"/>
    <mergeCell ref="S59:S60"/>
    <mergeCell ref="R59:R60"/>
    <mergeCell ref="Q59:Q60"/>
    <mergeCell ref="AU74:AU76"/>
    <mergeCell ref="AV74:AV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E74:AE76"/>
    <mergeCell ref="AF74:AF76"/>
    <mergeCell ref="AG74:AG76"/>
    <mergeCell ref="AH74:AH76"/>
    <mergeCell ref="AI74:AI76"/>
    <mergeCell ref="AJ74:AJ76"/>
    <mergeCell ref="AM74:AM76"/>
    <mergeCell ref="AN74:AN76"/>
    <mergeCell ref="AP74:AP76"/>
    <mergeCell ref="Z59:Z60"/>
    <mergeCell ref="AL105:AL106"/>
    <mergeCell ref="AO105:AO106"/>
    <mergeCell ref="Y156:Y157"/>
    <mergeCell ref="Z156:Z157"/>
    <mergeCell ref="AA156:AA157"/>
    <mergeCell ref="D166:D167"/>
    <mergeCell ref="AK124:AK125"/>
    <mergeCell ref="AL124:AL125"/>
    <mergeCell ref="AM124:AM125"/>
    <mergeCell ref="AN124:AN125"/>
    <mergeCell ref="AO124:AO125"/>
    <mergeCell ref="D124:D125"/>
    <mergeCell ref="F124:F125"/>
    <mergeCell ref="G124:G125"/>
    <mergeCell ref="R124:R125"/>
    <mergeCell ref="AD166:AD167"/>
    <mergeCell ref="O166:O167"/>
    <mergeCell ref="P166:P167"/>
    <mergeCell ref="Q166:Q167"/>
    <mergeCell ref="R166:R167"/>
    <mergeCell ref="S166:S167"/>
    <mergeCell ref="T166:T167"/>
    <mergeCell ref="U166:U167"/>
    <mergeCell ref="AS124:AS125"/>
    <mergeCell ref="AT124:AT125"/>
    <mergeCell ref="AP105:AP106"/>
    <mergeCell ref="AD105:AD106"/>
    <mergeCell ref="AE105:AE106"/>
    <mergeCell ref="AF105:AF106"/>
    <mergeCell ref="AG105:AG106"/>
    <mergeCell ref="AI105:AI106"/>
    <mergeCell ref="AP124:AP125"/>
    <mergeCell ref="AQ124:AQ125"/>
    <mergeCell ref="AR124:AR125"/>
    <mergeCell ref="AQ105:AQ106"/>
    <mergeCell ref="AR105:AR106"/>
    <mergeCell ref="AS105:AS106"/>
    <mergeCell ref="AT105:AT106"/>
    <mergeCell ref="AR156:AR157"/>
    <mergeCell ref="AS156:AS157"/>
    <mergeCell ref="AT156:AT157"/>
    <mergeCell ref="AU156:AU157"/>
    <mergeCell ref="AV156:AV157"/>
    <mergeCell ref="V156:V157"/>
    <mergeCell ref="W156:W157"/>
    <mergeCell ref="X156:X157"/>
    <mergeCell ref="AK156:AK157"/>
    <mergeCell ref="AL156:AL157"/>
    <mergeCell ref="AM156:AM157"/>
    <mergeCell ref="AN156:AN157"/>
    <mergeCell ref="AO156:AO157"/>
    <mergeCell ref="AC156:AC157"/>
    <mergeCell ref="AD156:AD157"/>
    <mergeCell ref="AE156:AE157"/>
    <mergeCell ref="AJ156:AJ157"/>
    <mergeCell ref="AA205:AA206"/>
    <mergeCell ref="AB205:AB206"/>
    <mergeCell ref="AC205:AC206"/>
    <mergeCell ref="AU124:AU125"/>
    <mergeCell ref="AV124:AV125"/>
    <mergeCell ref="T124:T125"/>
    <mergeCell ref="U124:U125"/>
    <mergeCell ref="V124:V125"/>
    <mergeCell ref="W124:W125"/>
    <mergeCell ref="X124:X125"/>
    <mergeCell ref="Y124:Y125"/>
    <mergeCell ref="Z124:Z125"/>
    <mergeCell ref="AA124:AA125"/>
    <mergeCell ref="AB124:AB125"/>
    <mergeCell ref="AC124:AC125"/>
    <mergeCell ref="AD124:AD125"/>
    <mergeCell ref="AE124:AE125"/>
    <mergeCell ref="AF124:AF125"/>
    <mergeCell ref="AG124:AG125"/>
    <mergeCell ref="AH124:AH125"/>
    <mergeCell ref="AJ124:AJ125"/>
    <mergeCell ref="AI124:AI125"/>
    <mergeCell ref="AP156:AP157"/>
    <mergeCell ref="AQ156:AQ157"/>
    <mergeCell ref="S124:S125"/>
    <mergeCell ref="O124:O125"/>
    <mergeCell ref="P124:P125"/>
    <mergeCell ref="Q124:Q125"/>
    <mergeCell ref="O156:O157"/>
    <mergeCell ref="AA166:AA167"/>
    <mergeCell ref="AB166:AB167"/>
    <mergeCell ref="AC166:AC167"/>
    <mergeCell ref="V166:V167"/>
    <mergeCell ref="W166:W167"/>
    <mergeCell ref="X166:X167"/>
    <mergeCell ref="Y166:Y167"/>
    <mergeCell ref="Z166:Z167"/>
    <mergeCell ref="N124:N125"/>
    <mergeCell ref="M124:M125"/>
    <mergeCell ref="L124:L125"/>
    <mergeCell ref="K124:K125"/>
    <mergeCell ref="J124:J125"/>
    <mergeCell ref="I124:I125"/>
    <mergeCell ref="H124:H125"/>
    <mergeCell ref="N156:N157"/>
    <mergeCell ref="M156:M157"/>
    <mergeCell ref="L156:L157"/>
    <mergeCell ref="K156:K157"/>
    <mergeCell ref="J156:J157"/>
    <mergeCell ref="I156:I157"/>
    <mergeCell ref="H156:H157"/>
  </mergeCells>
  <dataValidations count="8">
    <dataValidation type="list" allowBlank="1" showInputMessage="1" showErrorMessage="1" sqref="A174 A153:A154 A96:A98 A33:A35 A78:A80 A1:A13 A68:A70 A61:A62 A57:A58 A48 A43:A45 A39 A23 A17:A18 A212:A1048576">
      <formula1>$A$1:$A$7</formula1>
    </dataValidation>
    <dataValidation type="list" allowBlank="1" showInputMessage="1" showErrorMessage="1" sqref="C25 C23 C67:C69 C1:C12 C33:C45 C62 C71:C174 C212:C1048576">
      <formula1>$C$1:$C$3</formula1>
    </dataValidation>
    <dataValidation type="list" allowBlank="1" showInputMessage="1" showErrorMessage="1" sqref="C14:C22 C175:C211 C26:C32 C24 C63:C66 C46:C61 C70">
      <formula1>$B$1:$B$3</formula1>
    </dataValidation>
    <dataValidation type="list" allowBlank="1" showInputMessage="1" showErrorMessage="1" sqref="B161:B172 B1:B56 B102:B103 B71:B99 B105:B131 B134:B159 B174:B183 B59:B69 B188:B1048576">
      <formula1>$B$1:$B$7</formula1>
    </dataValidation>
    <dataValidation type="list" allowBlank="1" showInputMessage="1" showErrorMessage="1" sqref="A210:A211 A199:A206 A14:A16 A19:A22 A24 A26:A32 A36:A38 A40:A42 A46:A47 A49:A56 A59:A60 A63:A66 A71:A77 A81:A87 A93:A95 A102:A103 A105:A109 A115:A116 A118 A122:A123 A126:A130 A132:A133 A138:A144 A148:A151 A155:A160 A162:A163 A171 A173 A177:A179 A181:A182 A184:A188 A190:A192 A208">
      <formula1>#REF!</formula1>
    </dataValidation>
    <dataValidation type="list" allowBlank="1" showInputMessage="1" showErrorMessage="1" sqref="B70 B100:B101 B132:B133 B173 B160 B184:B187 B57:B58 B104">
      <formula1>$B$1:$B$13</formula1>
    </dataValidation>
    <dataValidation type="list" allowBlank="1" showInputMessage="1" showErrorMessage="1" sqref="A145:A147 A124:A125 A209 A207 A189 A183 A180 A175:A176 A164:A170 A172 A152 A131 A161 A134:A137 A193:A198 A88:A92 A67 A25 A99:A101 A104 A110:A114 A117 A119:A121">
      <formula1>$A$1:$A$13</formula1>
    </dataValidation>
    <dataValidation type="list" allowBlank="1" showInputMessage="1" showErrorMessage="1" sqref="AI1:AI124 AI207:AI209 AI158:AI204 AI126:AI156 AI212:AI1048576">
      <formula1>$AI$1:$AI$2</formula1>
    </dataValidation>
  </dataValidations>
  <hyperlinks>
    <hyperlink ref="E14" r:id="rId1"/>
    <hyperlink ref="E16" r:id="rId2"/>
    <hyperlink ref="E17" r:id="rId3"/>
    <hyperlink ref="AE16" r:id="rId4" display="Входящие счета\Ростэк-Вэст\Счет № 140000 от 09.01.2014.pdf"/>
    <hyperlink ref="AE15" r:id="rId5" display="Входящие счета\Ростэк-Вэст\Счет № 140000 от 09.01.2014.pdf"/>
    <hyperlink ref="AE14" r:id="rId6" display="Входящие счета\Ростэк-Вэст\Счет № 140000 от 09.01.2014.pdf"/>
    <hyperlink ref="E19" r:id="rId7"/>
    <hyperlink ref="E20" r:id="rId8"/>
    <hyperlink ref="E21" r:id="rId9"/>
    <hyperlink ref="E22" r:id="rId10"/>
    <hyperlink ref="E23" r:id="rId11"/>
    <hyperlink ref="E24" r:id="rId12"/>
    <hyperlink ref="E25" r:id="rId13"/>
    <hyperlink ref="E26" r:id="rId14"/>
    <hyperlink ref="E27" r:id="rId15"/>
    <hyperlink ref="E28" r:id="rId16"/>
    <hyperlink ref="E29" r:id="rId17" display="10113073/150114/00000101"/>
    <hyperlink ref="E30" r:id="rId18"/>
    <hyperlink ref="E31" r:id="rId19"/>
    <hyperlink ref="E32" r:id="rId20"/>
    <hyperlink ref="E33" r:id="rId21"/>
    <hyperlink ref="E34" r:id="rId22"/>
    <hyperlink ref="E35" r:id="rId23"/>
    <hyperlink ref="AE22" r:id="rId24"/>
    <hyperlink ref="AE20" r:id="rId25"/>
    <hyperlink ref="AE19" r:id="rId26"/>
    <hyperlink ref="AE21" r:id="rId27"/>
    <hyperlink ref="AE27" r:id="rId28"/>
    <hyperlink ref="AE26" r:id="rId29"/>
    <hyperlink ref="AE31" r:id="rId30"/>
    <hyperlink ref="AE29" r:id="rId31"/>
    <hyperlink ref="AE30" r:id="rId32"/>
    <hyperlink ref="AE17:AE18" r:id="rId33" display="№ 73 от 17.01.2014"/>
    <hyperlink ref="AE23" r:id="rId34"/>
    <hyperlink ref="AE33" r:id="rId35"/>
    <hyperlink ref="AE34" r:id="rId36"/>
    <hyperlink ref="AE24" r:id="rId37"/>
    <hyperlink ref="AG14" r:id="rId38"/>
    <hyperlink ref="AG15" r:id="rId39"/>
    <hyperlink ref="AG16" r:id="rId40"/>
    <hyperlink ref="AG34" r:id="rId41"/>
    <hyperlink ref="AG33" r:id="rId42"/>
    <hyperlink ref="E36" r:id="rId43"/>
    <hyperlink ref="E37" r:id="rId44"/>
    <hyperlink ref="E38" r:id="rId45"/>
    <hyperlink ref="E39" r:id="rId46"/>
    <hyperlink ref="E40" r:id="rId47"/>
    <hyperlink ref="E41" r:id="rId48"/>
    <hyperlink ref="E42" r:id="rId49"/>
    <hyperlink ref="E43:E45" r:id="rId50" display="10130220/220114/0000494"/>
    <hyperlink ref="E46" r:id="rId51" display="10113073/240114/0000280"/>
    <hyperlink ref="E47" r:id="rId52"/>
    <hyperlink ref="AE41" r:id="rId53"/>
    <hyperlink ref="AE37" r:id="rId54"/>
    <hyperlink ref="AE38" r:id="rId55"/>
    <hyperlink ref="AE47" r:id="rId56"/>
    <hyperlink ref="AE40" r:id="rId57"/>
    <hyperlink ref="AE36" r:id="rId58"/>
    <hyperlink ref="AE42" r:id="rId59"/>
    <hyperlink ref="AE46" r:id="rId60"/>
    <hyperlink ref="AE49" r:id="rId61"/>
    <hyperlink ref="AE50:AE51" r:id="rId62" display="№ 140253 от 28.01.2014"/>
    <hyperlink ref="AE52" r:id="rId63"/>
    <hyperlink ref="AE53" r:id="rId64"/>
    <hyperlink ref="AE56" r:id="rId65"/>
    <hyperlink ref="AE54" r:id="rId66"/>
    <hyperlink ref="AE59" r:id="rId67"/>
    <hyperlink ref="AE57" r:id="rId68"/>
    <hyperlink ref="AE58" r:id="rId69"/>
    <hyperlink ref="AE35" r:id="rId70"/>
    <hyperlink ref="AE39" r:id="rId71"/>
    <hyperlink ref="AG57" r:id="rId72"/>
    <hyperlink ref="AG58" r:id="rId73"/>
    <hyperlink ref="E49" r:id="rId74"/>
    <hyperlink ref="E50" r:id="rId75"/>
    <hyperlink ref="E51" r:id="rId76"/>
    <hyperlink ref="E52" r:id="rId77"/>
    <hyperlink ref="E53" r:id="rId78"/>
    <hyperlink ref="E54" r:id="rId79"/>
    <hyperlink ref="E55" r:id="rId80"/>
    <hyperlink ref="E56" r:id="rId81"/>
    <hyperlink ref="E59" r:id="rId82"/>
    <hyperlink ref="E60" r:id="rId83"/>
    <hyperlink ref="E57" r:id="rId84"/>
    <hyperlink ref="E58" r:id="rId85"/>
    <hyperlink ref="S56" r:id="rId86" display="Исходящие счета\Лиггетт-Дукат\Счет ЛД125.pdf"/>
    <hyperlink ref="AG49" r:id="rId87"/>
    <hyperlink ref="AG50" r:id="rId88"/>
    <hyperlink ref="AG51" r:id="rId89"/>
    <hyperlink ref="AG52" r:id="rId90"/>
    <hyperlink ref="AG53" r:id="rId91"/>
    <hyperlink ref="AG54" r:id="rId92"/>
    <hyperlink ref="AG56" r:id="rId93"/>
    <hyperlink ref="AG61" r:id="rId94"/>
    <hyperlink ref="AG26" r:id="rId95"/>
    <hyperlink ref="AG25" r:id="rId96"/>
    <hyperlink ref="AG48" r:id="rId97"/>
    <hyperlink ref="AG43" r:id="rId98"/>
    <hyperlink ref="AG44:AG45" r:id="rId99" display="№566 от 24.01.2014"/>
    <hyperlink ref="AG36" r:id="rId100"/>
    <hyperlink ref="AG37:AG42" r:id="rId101" display="№565 от 24.01.2014"/>
    <hyperlink ref="AG46" r:id="rId102"/>
    <hyperlink ref="AG47" r:id="rId103"/>
    <hyperlink ref="AG69" r:id="rId104"/>
    <hyperlink ref="AG62" r:id="rId105"/>
    <hyperlink ref="AG35" r:id="rId106"/>
    <hyperlink ref="E62" r:id="rId107"/>
    <hyperlink ref="E69" r:id="rId108"/>
    <hyperlink ref="E70" r:id="rId109"/>
    <hyperlink ref="E63" r:id="rId110"/>
    <hyperlink ref="E64" r:id="rId111"/>
    <hyperlink ref="E65" r:id="rId112"/>
    <hyperlink ref="E66" r:id="rId113"/>
    <hyperlink ref="E67" r:id="rId114"/>
    <hyperlink ref="E68" r:id="rId115"/>
    <hyperlink ref="AE63" r:id="rId116"/>
    <hyperlink ref="AE64" r:id="rId117"/>
    <hyperlink ref="AE65" r:id="rId118"/>
    <hyperlink ref="AE66" r:id="rId119"/>
    <hyperlink ref="AE69" r:id="rId120"/>
    <hyperlink ref="AE62" r:id="rId121"/>
    <hyperlink ref="AE70" r:id="rId122"/>
    <hyperlink ref="AE68" r:id="rId123"/>
    <hyperlink ref="AG63" r:id="rId124"/>
    <hyperlink ref="AG64:AG68" r:id="rId125" display="№1159 от 07.02.2014"/>
    <hyperlink ref="AG19" r:id="rId126"/>
    <hyperlink ref="AG20:AG24" r:id="rId127" display="№1158 от 17.01.2014"/>
    <hyperlink ref="AG70" r:id="rId128"/>
    <hyperlink ref="E79" r:id="rId129" display="10001022/120214/00001043"/>
    <hyperlink ref="AE72" r:id="rId130"/>
    <hyperlink ref="AE73" r:id="rId131"/>
    <hyperlink ref="AE74:AE76" r:id="rId132" display="№ 140494 от 13.02.2014"/>
    <hyperlink ref="AE77" r:id="rId133"/>
    <hyperlink ref="AE71" r:id="rId134"/>
    <hyperlink ref="E71" r:id="rId135"/>
    <hyperlink ref="E72" r:id="rId136"/>
    <hyperlink ref="E73" r:id="rId137"/>
    <hyperlink ref="E78" r:id="rId138"/>
    <hyperlink ref="AE78" r:id="rId139"/>
    <hyperlink ref="AE83" r:id="rId140"/>
    <hyperlink ref="AE84" r:id="rId141"/>
    <hyperlink ref="AE81" r:id="rId142"/>
    <hyperlink ref="AE82" r:id="rId143"/>
    <hyperlink ref="AE86" r:id="rId144"/>
    <hyperlink ref="AE85" r:id="rId145"/>
    <hyperlink ref="AE87" r:id="rId146"/>
    <hyperlink ref="AE93" r:id="rId147"/>
    <hyperlink ref="AE94:AE95" r:id="rId148" display="№ 140783 от 21.02.2014"/>
    <hyperlink ref="E98" r:id="rId149"/>
    <hyperlink ref="E97" r:id="rId150"/>
    <hyperlink ref="E96" r:id="rId151"/>
    <hyperlink ref="AG88" r:id="rId152"/>
    <hyperlink ref="AG89:AG92" r:id="rId153" display="№1666 от 21.02.2014"/>
    <hyperlink ref="AG81" r:id="rId154"/>
    <hyperlink ref="AG80" r:id="rId155"/>
    <hyperlink ref="AG79" r:id="rId156"/>
    <hyperlink ref="AG77" r:id="rId157"/>
    <hyperlink ref="AG73" r:id="rId158"/>
    <hyperlink ref="AG72" r:id="rId159"/>
    <hyperlink ref="AG71" r:id="rId160"/>
    <hyperlink ref="AG78" r:id="rId161"/>
    <hyperlink ref="AG82:AG87" r:id="rId162" display="№1665 от 21.02.2014"/>
    <hyperlink ref="AG93:AG95" r:id="rId163" display="№1665 от 21.02.2014"/>
    <hyperlink ref="AE96" r:id="rId164"/>
    <hyperlink ref="AE97:AE98" r:id="rId165" display="№ 590 от 21.02.2014"/>
    <hyperlink ref="AG96" r:id="rId166"/>
    <hyperlink ref="AG97" r:id="rId167"/>
    <hyperlink ref="AG98" r:id="rId168"/>
    <hyperlink ref="E101" r:id="rId169"/>
    <hyperlink ref="AG101" r:id="rId170"/>
    <hyperlink ref="E99" r:id="rId171"/>
    <hyperlink ref="AG99" r:id="rId172"/>
    <hyperlink ref="E104" r:id="rId173"/>
    <hyperlink ref="E100" r:id="rId174"/>
    <hyperlink ref="AE102" r:id="rId175"/>
    <hyperlink ref="AE107" r:id="rId176"/>
    <hyperlink ref="AE108:AE109" r:id="rId177" display="№ 140794 от 27.02.2014"/>
    <hyperlink ref="AE103" r:id="rId178"/>
    <hyperlink ref="AG59" r:id="rId179"/>
    <hyperlink ref="AG104" r:id="rId180"/>
    <hyperlink ref="AG100" r:id="rId181"/>
    <hyperlink ref="AE101" r:id="rId182"/>
    <hyperlink ref="AE100" r:id="rId183"/>
    <hyperlink ref="AE104" r:id="rId184"/>
    <hyperlink ref="AE99" r:id="rId185"/>
    <hyperlink ref="AE110" r:id="rId186"/>
    <hyperlink ref="AE111:AE114" r:id="rId187" display="№680 от 28.02.2014"/>
    <hyperlink ref="S107" r:id="rId188" display="Исходящие счета\Лиггетт-Дукат\Счет ЛД218.pdf"/>
    <hyperlink ref="S109" r:id="rId189" display="Исходящие счета\Лиггетт-Дукат\Счет ЛД218.pdf"/>
    <hyperlink ref="T103" r:id="rId190" display="Исходящие счета\Лиггетт-Дукат\Счет ЛД224.pdf"/>
    <hyperlink ref="AE116" r:id="rId191"/>
    <hyperlink ref="AE118" r:id="rId192"/>
    <hyperlink ref="AE122" r:id="rId193"/>
    <hyperlink ref="AE123" r:id="rId194"/>
    <hyperlink ref="E116" r:id="rId195"/>
    <hyperlink ref="AE115" r:id="rId196" display="№ 140907 от 03.03.2014 от 03.03.2014"/>
    <hyperlink ref="S118" r:id="rId197" display="Исходящие счета\Лиггетт-Дукат\Счет ЛД241 от 13.03.2014.pdf"/>
    <hyperlink ref="AE133" r:id="rId198"/>
    <hyperlink ref="AE132" r:id="rId199"/>
    <hyperlink ref="AE126" r:id="rId200"/>
    <hyperlink ref="AE127" r:id="rId201"/>
    <hyperlink ref="AE128:AE129" r:id="rId202" display="№ 141045 от 12.03.2014"/>
    <hyperlink ref="AE130" r:id="rId203"/>
    <hyperlink ref="E132" r:id="rId204"/>
    <hyperlink ref="E133" r:id="rId205"/>
    <hyperlink ref="AG133" r:id="rId206"/>
    <hyperlink ref="AG132" r:id="rId207"/>
    <hyperlink ref="AG102" r:id="rId208"/>
    <hyperlink ref="AG103" r:id="rId209"/>
    <hyperlink ref="AG107" r:id="rId210"/>
    <hyperlink ref="AG108" r:id="rId211"/>
    <hyperlink ref="AG109" r:id="rId212"/>
    <hyperlink ref="AG110" r:id="rId213"/>
    <hyperlink ref="AG111:AG114" r:id="rId214" display="№2455 от 28.02.2014"/>
    <hyperlink ref="AG115" r:id="rId215"/>
    <hyperlink ref="AG116" r:id="rId216"/>
    <hyperlink ref="AG118" r:id="rId217"/>
    <hyperlink ref="AG122" r:id="rId218"/>
    <hyperlink ref="AG123" r:id="rId219"/>
    <hyperlink ref="AG117" r:id="rId220"/>
    <hyperlink ref="AG119" r:id="rId221"/>
    <hyperlink ref="AG120" r:id="rId222"/>
    <hyperlink ref="AG121" r:id="rId223"/>
    <hyperlink ref="S127" r:id="rId224" display="Исходящие счета\Лиггетт-Дукат\Счет ЛД264.pdf"/>
    <hyperlink ref="S128" r:id="rId225" display="Исходящие счета\Лиггетт-Дукат\Счет ЛД264.pdf"/>
    <hyperlink ref="AG126" r:id="rId226"/>
    <hyperlink ref="AG127:AG130" r:id="rId227" display="№2602 от 14.03.2014"/>
    <hyperlink ref="AG131" r:id="rId228"/>
    <hyperlink ref="AG134:AG136" r:id="rId229" display="№2603 от 14.03.2014"/>
    <hyperlink ref="AE137" r:id="rId230"/>
    <hyperlink ref="AE150" r:id="rId231"/>
    <hyperlink ref="AE148" r:id="rId232"/>
    <hyperlink ref="AE149" r:id="rId233"/>
    <hyperlink ref="AE151" r:id="rId234"/>
    <hyperlink ref="AE142" r:id="rId235"/>
    <hyperlink ref="AE143:AE144" r:id="rId236" display="№ 141260 от 19.03.2014"/>
    <hyperlink ref="AE141" r:id="rId237"/>
    <hyperlink ref="AE140" r:id="rId238"/>
    <hyperlink ref="AE138" r:id="rId239"/>
    <hyperlink ref="AE139" r:id="rId240"/>
    <hyperlink ref="AG138" r:id="rId241"/>
    <hyperlink ref="AG139" r:id="rId242"/>
    <hyperlink ref="AG140" r:id="rId243"/>
    <hyperlink ref="AG141" r:id="rId244"/>
    <hyperlink ref="AG142" r:id="rId245"/>
    <hyperlink ref="AG143" r:id="rId246"/>
    <hyperlink ref="AG144" r:id="rId247"/>
    <hyperlink ref="AG148" r:id="rId248"/>
    <hyperlink ref="AG149" r:id="rId249"/>
    <hyperlink ref="AG150" r:id="rId250"/>
    <hyperlink ref="AG151" r:id="rId251"/>
    <hyperlink ref="AG137" r:id="rId252"/>
    <hyperlink ref="S140" r:id="rId253" display="Исходящие счета\Лиггетт-Дукат\Счет ЛД293.pdf"/>
    <hyperlink ref="AG152" r:id="rId254"/>
    <hyperlink ref="AG160" r:id="rId255"/>
    <hyperlink ref="AE161" r:id="rId256"/>
    <hyperlink ref="AE155" r:id="rId257"/>
    <hyperlink ref="AE156" r:id="rId258"/>
    <hyperlink ref="AE158" r:id="rId259"/>
    <hyperlink ref="AE159" r:id="rId260"/>
    <hyperlink ref="AE160" r:id="rId261"/>
    <hyperlink ref="AE162" r:id="rId262"/>
    <hyperlink ref="AE163" r:id="rId263"/>
    <hyperlink ref="S137" r:id="rId264" display="Исходящие счета\Лиггетт-Дукат\Счет ЛД298.pdf"/>
    <hyperlink ref="AE166" r:id="rId265"/>
    <hyperlink ref="AE165" r:id="rId266"/>
    <hyperlink ref="AE167" r:id="rId267"/>
    <hyperlink ref="AE168:AE169" r:id="rId268" display="№ 01010 от 01.04.2014"/>
    <hyperlink ref="AE173" r:id="rId269"/>
    <hyperlink ref="AE171" r:id="rId270"/>
    <hyperlink ref="AG174" r:id="rId271"/>
    <hyperlink ref="AG172" r:id="rId272"/>
    <hyperlink ref="S166:S167" r:id="rId273" display="Исходящие счета\Лиггетт-Дукат\Счет ЛД350.pdf"/>
    <hyperlink ref="AG186" r:id="rId274"/>
    <hyperlink ref="AG187" r:id="rId275"/>
    <hyperlink ref="AG185" r:id="rId276"/>
    <hyperlink ref="AG184" r:id="rId277"/>
    <hyperlink ref="AG173" r:id="rId278"/>
    <hyperlink ref="AE177" r:id="rId279"/>
    <hyperlink ref="AE178" r:id="rId280"/>
    <hyperlink ref="AE185" r:id="rId281"/>
    <hyperlink ref="AE184" r:id="rId282"/>
    <hyperlink ref="AE179" r:id="rId283"/>
    <hyperlink ref="AE181" r:id="rId284"/>
    <hyperlink ref="AE186" r:id="rId285" display="Входящие счета\Ростэк-Вэст\Счет № 141669 от 10.04.2014.pdf"/>
    <hyperlink ref="AE187" r:id="rId286" display="Входящие счета\Ростэк-Вэст\Счет № 141669 от 10.04.2014.pdf"/>
    <hyperlink ref="AE182" r:id="rId287"/>
    <hyperlink ref="AG165" r:id="rId288"/>
    <hyperlink ref="AG166" r:id="rId289"/>
    <hyperlink ref="AG167" r:id="rId290"/>
    <hyperlink ref="AG168" r:id="rId291"/>
    <hyperlink ref="AG169" r:id="rId292"/>
    <hyperlink ref="AG171" r:id="rId293"/>
    <hyperlink ref="AG170" r:id="rId294"/>
    <hyperlink ref="AG145" r:id="rId295"/>
    <hyperlink ref="AG155" r:id="rId296"/>
    <hyperlink ref="AG158:AG159" r:id="rId297" display="№ 3281 от 28.03.2014"/>
    <hyperlink ref="AG161:AG164" r:id="rId298" display="№ 3281 от 28.03.2014"/>
    <hyperlink ref="E184" r:id="rId299"/>
    <hyperlink ref="E185" r:id="rId300"/>
    <hyperlink ref="E186" r:id="rId301"/>
    <hyperlink ref="E187" r:id="rId302"/>
    <hyperlink ref="AG175" r:id="rId303"/>
    <hyperlink ref="AG176" r:id="rId304"/>
    <hyperlink ref="AG177" r:id="rId305"/>
    <hyperlink ref="AG178" r:id="rId306"/>
    <hyperlink ref="AG179" r:id="rId307"/>
    <hyperlink ref="AG180" r:id="rId308"/>
    <hyperlink ref="AG181" r:id="rId309"/>
    <hyperlink ref="AG182" r:id="rId310"/>
    <hyperlink ref="AG183" r:id="rId311"/>
    <hyperlink ref="AG153" r:id="rId312"/>
    <hyperlink ref="AG146" r:id="rId313"/>
    <hyperlink ref="AG147" r:id="rId314"/>
    <hyperlink ref="AE189" r:id="rId315"/>
    <hyperlink ref="AE207" r:id="rId316"/>
    <hyperlink ref="AE193" r:id="rId317"/>
    <hyperlink ref="AE194:AE198" r:id="rId318" display="№ 141703 от 14.04.2014"/>
    <hyperlink ref="AE188" r:id="rId319"/>
    <hyperlink ref="AE192" r:id="rId320"/>
    <hyperlink ref="AE190" r:id="rId321"/>
    <hyperlink ref="AE191" r:id="rId322"/>
    <hyperlink ref="AE203" r:id="rId323"/>
    <hyperlink ref="AE202" r:id="rId324"/>
    <hyperlink ref="AE208" r:id="rId325"/>
    <hyperlink ref="AE175" r:id="rId326"/>
    <hyperlink ref="AE176" r:id="rId327"/>
    <hyperlink ref="AE180" r:id="rId328"/>
    <hyperlink ref="AE183" r:id="rId329"/>
    <hyperlink ref="AE209" r:id="rId330"/>
    <hyperlink ref="S188" r:id="rId331" display="Исходящие счета\Лиггетт-Дукат\Счет ЛД395.pdf"/>
    <hyperlink ref="S202" r:id="rId332" display="Исходящие счета\Лиггетт-Дукат\Счет ЛД395.pdf"/>
    <hyperlink ref="AE199" r:id="rId333"/>
    <hyperlink ref="AE200:AE201" r:id="rId334" display="№ 141708 от 15.04.2014"/>
    <hyperlink ref="AG188" r:id="rId335"/>
    <hyperlink ref="AG192" r:id="rId336"/>
    <hyperlink ref="AG201" r:id="rId337"/>
    <hyperlink ref="AG208" r:id="rId338"/>
    <hyperlink ref="AG190" r:id="rId339"/>
    <hyperlink ref="AG199" r:id="rId340"/>
    <hyperlink ref="AG202" r:id="rId341"/>
    <hyperlink ref="AG191" r:id="rId342"/>
    <hyperlink ref="AG200" r:id="rId343"/>
    <hyperlink ref="AG203" r:id="rId344"/>
    <hyperlink ref="AG189" r:id="rId345"/>
    <hyperlink ref="AG193:AG198" r:id="rId346" display="№4479 от 18.04.2014"/>
    <hyperlink ref="AG207" r:id="rId347"/>
    <hyperlink ref="AG209" r:id="rId348"/>
    <hyperlink ref="AG204" r:id="rId349"/>
  </hyperlinks>
  <pageMargins left="0.25" right="0.25" top="0.75" bottom="0.75" header="0.3" footer="0.3"/>
  <pageSetup paperSize="9" orientation="portrait" r:id="rId35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workbookViewId="0">
      <selection activeCell="E21" sqref="E21"/>
    </sheetView>
  </sheetViews>
  <sheetFormatPr defaultRowHeight="12.75" x14ac:dyDescent="0.2"/>
  <cols>
    <col min="1" max="1" width="14.42578125" customWidth="1"/>
    <col min="2" max="2" width="18.42578125" bestFit="1" customWidth="1"/>
    <col min="3" max="3" width="3.5703125" bestFit="1" customWidth="1"/>
    <col min="4" max="4" width="8.28515625" customWidth="1"/>
    <col min="6" max="6" width="13.5703125" customWidth="1"/>
    <col min="7" max="7" width="12.5703125" bestFit="1" customWidth="1"/>
  </cols>
  <sheetData>
    <row r="1" spans="1:29" x14ac:dyDescent="0.2">
      <c r="A1" s="408" t="s">
        <v>565</v>
      </c>
      <c r="B1" s="409"/>
      <c r="C1" s="410"/>
      <c r="D1" s="406" t="s">
        <v>567</v>
      </c>
      <c r="E1" s="407"/>
      <c r="F1" s="414">
        <v>41640</v>
      </c>
      <c r="G1" s="415"/>
      <c r="H1" s="404">
        <v>41671</v>
      </c>
      <c r="I1" s="405"/>
      <c r="J1" s="402">
        <v>41699</v>
      </c>
      <c r="K1" s="403"/>
      <c r="L1" s="404">
        <v>41730</v>
      </c>
      <c r="M1" s="405"/>
      <c r="N1" s="402">
        <v>41760</v>
      </c>
      <c r="O1" s="403"/>
      <c r="P1" s="404">
        <v>41791</v>
      </c>
      <c r="Q1" s="405"/>
      <c r="R1" s="402">
        <v>41821</v>
      </c>
      <c r="S1" s="403"/>
      <c r="T1" s="404">
        <v>41852</v>
      </c>
      <c r="U1" s="405"/>
      <c r="V1" s="402">
        <v>41883</v>
      </c>
      <c r="W1" s="403"/>
      <c r="X1" s="404">
        <v>41913</v>
      </c>
      <c r="Y1" s="405"/>
      <c r="Z1" s="402">
        <v>41944</v>
      </c>
      <c r="AA1" s="403"/>
      <c r="AB1" s="404">
        <v>41974</v>
      </c>
      <c r="AC1" s="405"/>
    </row>
    <row r="2" spans="1:29" x14ac:dyDescent="0.2">
      <c r="A2" s="411"/>
      <c r="B2" s="412"/>
      <c r="C2" s="413"/>
      <c r="D2" s="289" t="s">
        <v>566</v>
      </c>
      <c r="E2" s="290" t="s">
        <v>51</v>
      </c>
      <c r="F2" s="296" t="s">
        <v>566</v>
      </c>
      <c r="G2" s="297" t="s">
        <v>51</v>
      </c>
      <c r="H2" s="296" t="s">
        <v>566</v>
      </c>
      <c r="I2" s="297" t="s">
        <v>51</v>
      </c>
      <c r="J2" s="287" t="s">
        <v>566</v>
      </c>
      <c r="K2" s="300" t="s">
        <v>51</v>
      </c>
      <c r="L2" s="296" t="s">
        <v>566</v>
      </c>
      <c r="M2" s="297" t="s">
        <v>51</v>
      </c>
      <c r="N2" s="287" t="s">
        <v>566</v>
      </c>
      <c r="O2" s="300" t="s">
        <v>51</v>
      </c>
      <c r="P2" s="296" t="s">
        <v>566</v>
      </c>
      <c r="Q2" s="297" t="s">
        <v>51</v>
      </c>
      <c r="R2" s="287" t="s">
        <v>566</v>
      </c>
      <c r="S2" s="300" t="s">
        <v>51</v>
      </c>
      <c r="T2" s="296" t="s">
        <v>566</v>
      </c>
      <c r="U2" s="297" t="s">
        <v>51</v>
      </c>
      <c r="V2" s="287" t="s">
        <v>566</v>
      </c>
      <c r="W2" s="300" t="s">
        <v>51</v>
      </c>
      <c r="X2" s="296" t="s">
        <v>566</v>
      </c>
      <c r="Y2" s="297" t="s">
        <v>51</v>
      </c>
      <c r="Z2" s="287" t="s">
        <v>566</v>
      </c>
      <c r="AA2" s="300" t="s">
        <v>51</v>
      </c>
      <c r="AB2" s="296" t="s">
        <v>566</v>
      </c>
      <c r="AC2" s="297" t="s">
        <v>51</v>
      </c>
    </row>
    <row r="3" spans="1:29" ht="12.75" customHeight="1" x14ac:dyDescent="0.2">
      <c r="A3" s="293" t="s">
        <v>54</v>
      </c>
      <c r="B3" s="51" t="s">
        <v>64</v>
      </c>
      <c r="C3" s="34" t="s">
        <v>24</v>
      </c>
      <c r="D3" s="302"/>
      <c r="E3" s="292"/>
      <c r="F3" s="303">
        <f>SUMPRODUCT((TEXT(F$1,"МГ")=TEXT('Офис "Росва"-ЛД'!G$14:G$2075,"МГ"))*('Офис "Росва"-ЛД'!A$14:A$2075=A3)*('Офис "Росва"-ЛД'!B$14:B$2075=B3)*('Офис "Росва"-ЛД'!C$14:C$2075=C1)*ISTEXT('Офис "Росва"-ЛД'!D$14:D$2075))</f>
        <v>0</v>
      </c>
      <c r="G3" s="416">
        <f>SUMPRODUCT((TEXT(F$1,"МГ")=TEXT('Офис "Росва"-ЛД'!G$14:G$2075,"МГ"))*('Офис "Росва"-ЛД'!A$14:A$2075=A3)*('Офис "Росва"-ЛД'!B$14:B$2075=B3)*('Офис "Росва"-ЛД'!C$14:C$2075=C1)*'Офис "Росва"-ЛД'!AV$14:AV$2075)</f>
        <v>0</v>
      </c>
      <c r="H3" s="298"/>
      <c r="I3" s="299"/>
      <c r="J3" s="288"/>
      <c r="K3" s="301"/>
      <c r="L3" s="298"/>
      <c r="M3" s="299"/>
      <c r="N3" s="288"/>
      <c r="O3" s="301"/>
      <c r="P3" s="298"/>
      <c r="Q3" s="299"/>
      <c r="R3" s="288"/>
      <c r="S3" s="301"/>
      <c r="T3" s="298"/>
      <c r="U3" s="299"/>
      <c r="V3" s="288"/>
      <c r="W3" s="301"/>
      <c r="X3" s="298"/>
      <c r="Y3" s="299"/>
      <c r="Z3" s="288"/>
      <c r="AA3" s="301"/>
      <c r="AB3" s="298"/>
      <c r="AC3" s="299"/>
    </row>
    <row r="4" spans="1:29" x14ac:dyDescent="0.2">
      <c r="A4" s="294" t="s">
        <v>74</v>
      </c>
      <c r="B4" s="51" t="s">
        <v>48</v>
      </c>
      <c r="C4" s="33" t="s">
        <v>60</v>
      </c>
      <c r="D4" s="291"/>
      <c r="E4" s="292"/>
      <c r="F4" s="303">
        <f>SUMPRODUCT((TEXT(F$1,"МГ")=TEXT('Офис "Росва"-ЛД'!G$14:G$2075,"МГ"))*('Офис "Росва"-ЛД'!A$14:A$2075=A4)*('Офис "Росва"-ЛД'!B$14:B$2075=B4)*('Офис "Росва"-ЛД'!C$14:C$2075=C2)*ISTEXT('Офис "Росва"-ЛД'!D$14:D$2075))</f>
        <v>0</v>
      </c>
      <c r="G4" s="416">
        <f>SUMPRODUCT((TEXT(F$1,"МГ")=TEXT('Офис "Росва"-ЛД'!G$14:G$2075,"МГ"))*('Офис "Росва"-ЛД'!A$14:A$2075=A4)*('Офис "Росва"-ЛД'!B$14:B$2075=B4)*('Офис "Росва"-ЛД'!C$14:C$2075=C2)*'Офис "Росва"-ЛД'!AV$14:AV$2075)</f>
        <v>0</v>
      </c>
      <c r="H4" s="298"/>
      <c r="I4" s="299"/>
      <c r="J4" s="288"/>
      <c r="K4" s="301"/>
      <c r="L4" s="298"/>
      <c r="M4" s="299"/>
      <c r="N4" s="288"/>
      <c r="O4" s="301"/>
      <c r="P4" s="298"/>
      <c r="Q4" s="299"/>
      <c r="R4" s="288"/>
      <c r="S4" s="301"/>
      <c r="T4" s="298"/>
      <c r="U4" s="299"/>
      <c r="V4" s="288"/>
      <c r="W4" s="301"/>
      <c r="X4" s="298"/>
      <c r="Y4" s="299"/>
      <c r="Z4" s="288"/>
      <c r="AA4" s="301"/>
      <c r="AB4" s="298"/>
      <c r="AC4" s="299"/>
    </row>
    <row r="5" spans="1:29" x14ac:dyDescent="0.2">
      <c r="A5" s="294" t="s">
        <v>74</v>
      </c>
      <c r="B5" s="51" t="s">
        <v>48</v>
      </c>
      <c r="C5" s="34" t="s">
        <v>59</v>
      </c>
      <c r="D5" s="291"/>
      <c r="E5" s="292"/>
      <c r="F5" s="303">
        <f>SUMPRODUCT((TEXT(F$1,"МГ")=TEXT('Офис "Росва"-ЛД'!G$14:G$2075,"МГ"))*('Офис "Росва"-ЛД'!A$14:A$2075=A5)*('Офис "Росва"-ЛД'!B$14:B$2075=B5)*('Офис "Росва"-ЛД'!C$14:C$2075=C3)*ISTEXT('Офис "Росва"-ЛД'!D$14:D$2075))</f>
        <v>1</v>
      </c>
      <c r="G5" s="416">
        <f>SUMPRODUCT((TEXT(F$1,"МГ")=TEXT('Офис "Росва"-ЛД'!G$14:G$2075,"МГ"))*('Офис "Росва"-ЛД'!A$14:A$2075=A5)*('Офис "Росва"-ЛД'!B$14:B$2075=B5)*('Офис "Росва"-ЛД'!C$14:C$2075=C3)*'Офис "Росва"-ЛД'!AV$14:AV$2075)</f>
        <v>13480.004199999999</v>
      </c>
      <c r="H5" s="298"/>
      <c r="I5" s="299"/>
      <c r="J5" s="288"/>
      <c r="K5" s="301"/>
      <c r="L5" s="298"/>
      <c r="M5" s="299"/>
      <c r="N5" s="288"/>
      <c r="O5" s="301"/>
      <c r="P5" s="298"/>
      <c r="Q5" s="299"/>
      <c r="R5" s="288"/>
      <c r="S5" s="301"/>
      <c r="T5" s="298"/>
      <c r="U5" s="299"/>
      <c r="V5" s="288"/>
      <c r="W5" s="301"/>
      <c r="X5" s="298"/>
      <c r="Y5" s="299"/>
      <c r="Z5" s="288"/>
      <c r="AA5" s="301"/>
      <c r="AB5" s="298"/>
      <c r="AC5" s="299"/>
    </row>
    <row r="6" spans="1:29" x14ac:dyDescent="0.2">
      <c r="A6" s="293" t="s">
        <v>79</v>
      </c>
      <c r="B6" s="51" t="s">
        <v>64</v>
      </c>
      <c r="C6" s="295" t="s">
        <v>24</v>
      </c>
      <c r="D6" s="291"/>
      <c r="E6" s="292"/>
      <c r="F6" s="303">
        <f>SUMPRODUCT((TEXT(F$1,"МГ")=TEXT('Офис "Росва"-ЛД'!G$14:G$2075,"МГ"))*('Офис "Росва"-ЛД'!A$14:A$2075=A6)*('Офис "Росва"-ЛД'!B$14:B$2075=B6)*('Офис "Росва"-ЛД'!C$14:C$2075=C4)*ISTEXT('Офис "Росва"-ЛД'!D$14:D$2075))</f>
        <v>0</v>
      </c>
      <c r="G6" s="416">
        <f>SUMPRODUCT((TEXT(F$1,"МГ")=TEXT('Офис "Росва"-ЛД'!G$14:G$2075,"МГ"))*('Офис "Росва"-ЛД'!A$14:A$2075=A6)*('Офис "Росва"-ЛД'!B$14:B$2075=B6)*('Офис "Росва"-ЛД'!C$14:C$2075=C4)*'Офис "Росва"-ЛД'!AV$14:AV$2075)</f>
        <v>0</v>
      </c>
      <c r="H6" s="298"/>
      <c r="I6" s="299"/>
      <c r="J6" s="288"/>
      <c r="K6" s="301"/>
      <c r="L6" s="298"/>
      <c r="M6" s="299"/>
      <c r="N6" s="288"/>
      <c r="O6" s="301"/>
      <c r="P6" s="298"/>
      <c r="Q6" s="299"/>
      <c r="R6" s="288"/>
      <c r="S6" s="301"/>
      <c r="T6" s="298"/>
      <c r="U6" s="299"/>
      <c r="V6" s="288"/>
      <c r="W6" s="301"/>
      <c r="X6" s="298"/>
      <c r="Y6" s="299"/>
      <c r="Z6" s="288"/>
      <c r="AA6" s="301"/>
      <c r="AB6" s="298"/>
      <c r="AC6" s="299"/>
    </row>
    <row r="7" spans="1:29" x14ac:dyDescent="0.2">
      <c r="A7" s="294" t="s">
        <v>52</v>
      </c>
      <c r="B7" s="51" t="s">
        <v>64</v>
      </c>
      <c r="C7" s="34" t="s">
        <v>59</v>
      </c>
      <c r="D7" s="291"/>
      <c r="E7" s="292"/>
      <c r="F7" s="303">
        <f>SUMPRODUCT((TEXT(F$1,"МГ")=TEXT('Офис "Росва"-ЛД'!G$14:G$2075,"МГ"))*('Офис "Росва"-ЛД'!A$14:A$2075=A7)*('Офис "Росва"-ЛД'!B$14:B$2075=B7)*('Офис "Росва"-ЛД'!C$14:C$2075=C5)*ISTEXT('Офис "Росва"-ЛД'!D$14:D$2075))</f>
        <v>29</v>
      </c>
      <c r="G7" s="416">
        <f>SUMPRODUCT((TEXT(F$1,"МГ")=TEXT('Офис "Росва"-ЛД'!G$14:G$2075,"МГ"))*('Офис "Росва"-ЛД'!A$14:A$2075=A7)*('Офис "Росва"-ЛД'!B$14:B$2075=B7)*('Офис "Росва"-ЛД'!C$14:C$2075=C5)*'Офис "Росва"-ЛД'!AV$14:AV$2075)</f>
        <v>211458</v>
      </c>
      <c r="H7" s="298"/>
      <c r="I7" s="299"/>
      <c r="J7" s="288"/>
      <c r="K7" s="301"/>
      <c r="L7" s="298"/>
      <c r="M7" s="299"/>
      <c r="N7" s="288"/>
      <c r="O7" s="301"/>
      <c r="P7" s="298"/>
      <c r="Q7" s="299"/>
      <c r="R7" s="288"/>
      <c r="S7" s="301"/>
      <c r="T7" s="298"/>
      <c r="U7" s="299"/>
      <c r="V7" s="288"/>
      <c r="W7" s="301"/>
      <c r="X7" s="298"/>
      <c r="Y7" s="299"/>
      <c r="Z7" s="288"/>
      <c r="AA7" s="301"/>
      <c r="AB7" s="298"/>
      <c r="AC7" s="299"/>
    </row>
    <row r="8" spans="1:29" x14ac:dyDescent="0.2">
      <c r="A8" s="294" t="s">
        <v>52</v>
      </c>
      <c r="B8" s="51" t="s">
        <v>76</v>
      </c>
      <c r="C8" s="34" t="s">
        <v>59</v>
      </c>
      <c r="D8" s="291"/>
      <c r="E8" s="292"/>
      <c r="F8" s="303">
        <f>SUMPRODUCT((TEXT(F$1,"МГ")=TEXT('Офис "Росва"-ЛД'!G$14:G$2075,"МГ"))*('Офис "Росва"-ЛД'!A$14:A$2075=A8)*('Офис "Росва"-ЛД'!B$14:B$2075=B8)*('Офис "Росва"-ЛД'!C$14:C$2075=C6)*ISTEXT('Офис "Росва"-ЛД'!D$14:D$2075))</f>
        <v>0</v>
      </c>
      <c r="G8" s="416">
        <f>SUMPRODUCT((TEXT(F$1,"МГ")=TEXT('Офис "Росва"-ЛД'!G$14:G$2075,"МГ"))*('Офис "Росва"-ЛД'!A$14:A$2075=A8)*('Офис "Росва"-ЛД'!B$14:B$2075=B8)*('Офис "Росва"-ЛД'!C$14:C$2075=C6)*'Офис "Росва"-ЛД'!AV$14:AV$2075)</f>
        <v>0</v>
      </c>
      <c r="H8" s="298"/>
      <c r="I8" s="299"/>
      <c r="J8" s="288"/>
      <c r="K8" s="301"/>
      <c r="L8" s="298"/>
      <c r="M8" s="299"/>
      <c r="N8" s="288"/>
      <c r="O8" s="301"/>
      <c r="P8" s="298"/>
      <c r="Q8" s="299"/>
      <c r="R8" s="288"/>
      <c r="S8" s="301"/>
      <c r="T8" s="298"/>
      <c r="U8" s="299"/>
      <c r="V8" s="288"/>
      <c r="W8" s="301"/>
      <c r="X8" s="298"/>
      <c r="Y8" s="299"/>
      <c r="Z8" s="288"/>
      <c r="AA8" s="301"/>
      <c r="AB8" s="298"/>
      <c r="AC8" s="299"/>
    </row>
    <row r="9" spans="1:29" x14ac:dyDescent="0.2">
      <c r="A9" s="286" t="s">
        <v>73</v>
      </c>
      <c r="B9" s="286" t="s">
        <v>64</v>
      </c>
      <c r="C9" s="3" t="s">
        <v>59</v>
      </c>
      <c r="D9" s="291"/>
      <c r="E9" s="292"/>
      <c r="F9" s="303">
        <f>SUMPRODUCT((TEXT(F$1,"МГ")=TEXT('Офис "Росва"-ЛД'!G$14:G$2075,"МГ"))*('Офис "Росва"-ЛД'!A$14:A$2075=A9)*('Офис "Росва"-ЛД'!B$14:B$2075=B9)*('Офис "Росва"-ЛД'!C$14:C$2075=C7)*ISTEXT('Офис "Росва"-ЛД'!D$14:D$2075))</f>
        <v>3</v>
      </c>
      <c r="G9" s="416">
        <f>SUMPRODUCT((TEXT(F$1,"МГ")=TEXT('Офис "Росва"-ЛД'!G$14:G$2075,"МГ"))*('Офис "Росва"-ЛД'!A$14:A$2075=A9)*('Офис "Росва"-ЛД'!B$14:B$2075=B9)*('Офис "Росва"-ЛД'!C$14:C$2075=C7)*'Офис "Росва"-ЛД'!AV$14:AV$2075)</f>
        <v>17430</v>
      </c>
      <c r="H9" s="298"/>
      <c r="I9" s="299"/>
      <c r="J9" s="288"/>
      <c r="K9" s="301"/>
      <c r="L9" s="298"/>
      <c r="M9" s="299"/>
      <c r="N9" s="288"/>
      <c r="O9" s="301"/>
      <c r="P9" s="298"/>
      <c r="Q9" s="299"/>
      <c r="R9" s="288"/>
      <c r="S9" s="301"/>
      <c r="T9" s="298"/>
      <c r="U9" s="299"/>
      <c r="V9" s="288"/>
      <c r="W9" s="301"/>
      <c r="X9" s="298"/>
      <c r="Y9" s="299"/>
      <c r="Z9" s="288"/>
      <c r="AA9" s="301"/>
      <c r="AB9" s="298"/>
      <c r="AC9" s="299"/>
    </row>
    <row r="10" spans="1:29" x14ac:dyDescent="0.2">
      <c r="A10" s="285" t="s">
        <v>73</v>
      </c>
      <c r="B10" s="286" t="s">
        <v>68</v>
      </c>
      <c r="C10" s="3" t="s">
        <v>59</v>
      </c>
      <c r="D10" s="291"/>
      <c r="E10" s="292"/>
      <c r="F10" s="303">
        <f>SUMPRODUCT((TEXT(F$1,"МГ")=TEXT('Офис "Росва"-ЛД'!G$14:G$2075,"МГ"))*('Офис "Росва"-ЛД'!A$14:A$2075=A10)*('Офис "Росва"-ЛД'!B$14:B$2075=B10)*('Офис "Росва"-ЛД'!C$14:C$2075=C8)*ISTEXT('Офис "Росва"-ЛД'!D$14:D$2075))</f>
        <v>0</v>
      </c>
      <c r="G10" s="416">
        <f>SUMPRODUCT((TEXT(F$1,"МГ")=TEXT('Офис "Росва"-ЛД'!G$14:G$2075,"МГ"))*('Офис "Росва"-ЛД'!A$14:A$2075=A10)*('Офис "Росва"-ЛД'!B$14:B$2075=B10)*('Офис "Росва"-ЛД'!C$14:C$2075=C8)*'Офис "Росва"-ЛД'!AV$14:AV$2075)</f>
        <v>0</v>
      </c>
      <c r="H10" s="298"/>
      <c r="I10" s="299"/>
      <c r="J10" s="288"/>
      <c r="K10" s="301"/>
      <c r="L10" s="298"/>
      <c r="M10" s="299"/>
      <c r="N10" s="288"/>
      <c r="O10" s="301"/>
      <c r="P10" s="298"/>
      <c r="Q10" s="299"/>
      <c r="R10" s="288"/>
      <c r="S10" s="301"/>
      <c r="T10" s="298"/>
      <c r="U10" s="299"/>
      <c r="V10" s="288"/>
      <c r="W10" s="301"/>
      <c r="X10" s="298"/>
      <c r="Y10" s="299"/>
      <c r="Z10" s="288"/>
      <c r="AA10" s="301"/>
      <c r="AB10" s="298"/>
      <c r="AC10" s="299"/>
    </row>
    <row r="11" spans="1:29" x14ac:dyDescent="0.2">
      <c r="A11" s="285" t="s">
        <v>73</v>
      </c>
      <c r="B11" s="286" t="s">
        <v>64</v>
      </c>
      <c r="C11" s="3" t="s">
        <v>60</v>
      </c>
      <c r="D11" s="291"/>
      <c r="E11" s="292"/>
      <c r="F11" s="303">
        <f>SUMPRODUCT((TEXT(F$1,"МГ")=TEXT('Офис "Росва"-ЛД'!G$14:G$2075,"МГ"))*('Офис "Росва"-ЛД'!A$14:A$2075=A11)*('Офис "Росва"-ЛД'!B$14:B$2075=B11)*('Офис "Росва"-ЛД'!C$14:C$2075=C9)*ISTEXT('Офис "Росва"-ЛД'!D$14:D$2075))</f>
        <v>3</v>
      </c>
      <c r="G11" s="416">
        <f>SUMPRODUCT((TEXT(F$1,"МГ")=TEXT('Офис "Росва"-ЛД'!G$14:G$2075,"МГ"))*('Офис "Росва"-ЛД'!A$14:A$2075=A11)*('Офис "Росва"-ЛД'!B$14:B$2075=B11)*('Офис "Росва"-ЛД'!C$14:C$2075=C9)*'Офис "Росва"-ЛД'!AV$14:AV$2075)</f>
        <v>17430</v>
      </c>
      <c r="H11" s="298"/>
      <c r="I11" s="299"/>
      <c r="J11" s="288"/>
      <c r="K11" s="301"/>
      <c r="L11" s="298"/>
      <c r="M11" s="299"/>
      <c r="N11" s="288"/>
      <c r="O11" s="301"/>
      <c r="P11" s="298"/>
      <c r="Q11" s="299"/>
      <c r="R11" s="288"/>
      <c r="S11" s="301"/>
      <c r="T11" s="298"/>
      <c r="U11" s="299"/>
      <c r="V11" s="288"/>
      <c r="W11" s="301"/>
      <c r="X11" s="298"/>
      <c r="Y11" s="299"/>
      <c r="Z11" s="288"/>
      <c r="AA11" s="301"/>
      <c r="AB11" s="298"/>
      <c r="AC11" s="299"/>
    </row>
    <row r="12" spans="1:29" x14ac:dyDescent="0.2">
      <c r="A12" s="285" t="s">
        <v>81</v>
      </c>
      <c r="B12" s="286" t="s">
        <v>64</v>
      </c>
      <c r="C12" s="3" t="s">
        <v>60</v>
      </c>
      <c r="D12" s="291"/>
      <c r="E12" s="292"/>
      <c r="F12" s="303">
        <f>SUMPRODUCT((TEXT(F$1,"МГ")=TEXT('Офис "Росва"-ЛД'!G$14:G$2075,"МГ"))*('Офис "Росва"-ЛД'!A$14:A$2075=A12)*('Офис "Росва"-ЛД'!B$14:B$2075=B12)*('Офис "Росва"-ЛД'!C$14:C$2075=C10)*ISTEXT('Офис "Росва"-ЛД'!D$14:D$2075))</f>
        <v>0</v>
      </c>
      <c r="G12" s="416">
        <f>SUMPRODUCT((TEXT(F$1,"МГ")=TEXT('Офис "Росва"-ЛД'!G$14:G$2075,"МГ"))*('Офис "Росва"-ЛД'!A$14:A$2075=A12)*('Офис "Росва"-ЛД'!B$14:B$2075=B12)*('Офис "Росва"-ЛД'!C$14:C$2075=C10)*'Офис "Росва"-ЛД'!AV$14:AV$2075)</f>
        <v>0</v>
      </c>
      <c r="H12" s="298"/>
      <c r="I12" s="299"/>
      <c r="J12" s="288"/>
      <c r="K12" s="301"/>
      <c r="L12" s="298"/>
      <c r="M12" s="299"/>
      <c r="N12" s="288"/>
      <c r="O12" s="301"/>
      <c r="P12" s="298"/>
      <c r="Q12" s="299"/>
      <c r="R12" s="288"/>
      <c r="S12" s="301"/>
      <c r="T12" s="298"/>
      <c r="U12" s="299"/>
      <c r="V12" s="288"/>
      <c r="W12" s="301"/>
      <c r="X12" s="298"/>
      <c r="Y12" s="299"/>
      <c r="Z12" s="288"/>
      <c r="AA12" s="301"/>
      <c r="AB12" s="298"/>
      <c r="AC12" s="299"/>
    </row>
    <row r="13" spans="1:29" x14ac:dyDescent="0.2">
      <c r="A13" s="285" t="s">
        <v>82</v>
      </c>
      <c r="B13" s="286" t="s">
        <v>64</v>
      </c>
      <c r="C13" s="3" t="s">
        <v>60</v>
      </c>
      <c r="D13" s="291"/>
      <c r="E13" s="292"/>
      <c r="F13" s="303">
        <f>SUMPRODUCT((TEXT(F$1,"МГ")=TEXT('Офис "Росва"-ЛД'!G$14:G$2075,"МГ"))*('Офис "Росва"-ЛД'!A$14:A$2075=A13)*('Офис "Росва"-ЛД'!B$14:B$2075=B13)*('Офис "Росва"-ЛД'!C$14:C$2075=C11)*ISTEXT('Офис "Росва"-ЛД'!D$14:D$2075))</f>
        <v>3</v>
      </c>
      <c r="G13" s="416">
        <f>SUMPRODUCT((TEXT(F$1,"МГ")=TEXT('Офис "Росва"-ЛД'!G$14:G$2075,"МГ"))*('Офис "Росва"-ЛД'!A$14:A$2075=A13)*('Офис "Росва"-ЛД'!B$14:B$2075=B13)*('Офис "Росва"-ЛД'!C$14:C$2075=C11)*'Офис "Росва"-ЛД'!AV$14:AV$2075)</f>
        <v>35933</v>
      </c>
      <c r="H13" s="298"/>
      <c r="I13" s="299"/>
      <c r="J13" s="288"/>
      <c r="K13" s="301"/>
      <c r="L13" s="298"/>
      <c r="M13" s="299"/>
      <c r="N13" s="288"/>
      <c r="O13" s="301"/>
      <c r="P13" s="298"/>
      <c r="Q13" s="299"/>
      <c r="R13" s="288"/>
      <c r="S13" s="301"/>
      <c r="T13" s="298"/>
      <c r="U13" s="299"/>
      <c r="V13" s="288"/>
      <c r="W13" s="301"/>
      <c r="X13" s="298"/>
      <c r="Y13" s="299"/>
      <c r="Z13" s="288"/>
      <c r="AA13" s="301"/>
      <c r="AB13" s="298"/>
      <c r="AC13" s="299"/>
    </row>
    <row r="14" spans="1:29" x14ac:dyDescent="0.2">
      <c r="A14" s="285" t="s">
        <v>82</v>
      </c>
      <c r="B14" s="286" t="s">
        <v>64</v>
      </c>
      <c r="C14" s="16" t="s">
        <v>59</v>
      </c>
      <c r="D14" s="291"/>
      <c r="E14" s="292"/>
      <c r="F14" s="303">
        <f>SUMPRODUCT((TEXT(F$1,"МГ")=TEXT('Офис "Росва"-ЛД'!G$14:G$2075,"МГ"))*('Офис "Росва"-ЛД'!A$14:A$2075=A14)*('Офис "Росва"-ЛД'!B$14:B$2075=B14)*('Офис "Росва"-ЛД'!C$14:C$2075=C12)*ISTEXT('Офис "Росва"-ЛД'!D$14:D$2075))</f>
        <v>3</v>
      </c>
      <c r="G14" s="416">
        <f>SUMPRODUCT((TEXT(F$1,"МГ")=TEXT('Офис "Росва"-ЛД'!G$14:G$2075,"МГ"))*('Офис "Росва"-ЛД'!A$14:A$2075=A14)*('Офис "Росва"-ЛД'!B$14:B$2075=B14)*('Офис "Росва"-ЛД'!C$14:C$2075=C12)*'Офис "Росва"-ЛД'!AV$14:AV$2075)</f>
        <v>35933</v>
      </c>
      <c r="H14" s="298"/>
      <c r="I14" s="299"/>
      <c r="J14" s="288"/>
      <c r="K14" s="301"/>
      <c r="L14" s="298"/>
      <c r="M14" s="299"/>
      <c r="N14" s="288"/>
      <c r="O14" s="301"/>
      <c r="P14" s="298"/>
      <c r="Q14" s="299"/>
      <c r="R14" s="288"/>
      <c r="S14" s="301"/>
      <c r="T14" s="298"/>
      <c r="U14" s="299"/>
      <c r="V14" s="288"/>
      <c r="W14" s="301"/>
      <c r="X14" s="298"/>
      <c r="Y14" s="299"/>
      <c r="Z14" s="288"/>
      <c r="AA14" s="301"/>
      <c r="AB14" s="298"/>
      <c r="AC14" s="299"/>
    </row>
  </sheetData>
  <mergeCells count="14">
    <mergeCell ref="Z1:AA1"/>
    <mergeCell ref="AB1:AC1"/>
    <mergeCell ref="D1:E1"/>
    <mergeCell ref="A1:C2"/>
    <mergeCell ref="N1:O1"/>
    <mergeCell ref="P1:Q1"/>
    <mergeCell ref="R1:S1"/>
    <mergeCell ref="T1:U1"/>
    <mergeCell ref="V1:W1"/>
    <mergeCell ref="X1:Y1"/>
    <mergeCell ref="F1:G1"/>
    <mergeCell ref="H1:I1"/>
    <mergeCell ref="J1:K1"/>
    <mergeCell ref="L1:M1"/>
  </mergeCells>
  <dataValidations disablePrompts="1" count="7">
    <dataValidation type="list" allowBlank="1" showInputMessage="1" showErrorMessage="1" sqref="B4:B7 B9:B14">
      <formula1>$E$1:$E$7</formula1>
    </dataValidation>
    <dataValidation type="list" allowBlank="1" showInputMessage="1" showErrorMessage="1" sqref="C7 C9 C14">
      <formula1>$E$1:$E$3</formula1>
    </dataValidation>
    <dataValidation type="list" allowBlank="1" showInputMessage="1" showErrorMessage="1" sqref="C4:C5 C10:C13 C8">
      <formula1>$F$1:$F$3</formula1>
    </dataValidation>
    <dataValidation type="list" allowBlank="1" showInputMessage="1" showErrorMessage="1" sqref="A4:A5 A9">
      <formula1>$D$1:$D$7</formula1>
    </dataValidation>
    <dataValidation type="list" allowBlank="1" showInputMessage="1" showErrorMessage="1" sqref="A7:A8">
      <formula1>$C$1:$C$14</formula1>
    </dataValidation>
    <dataValidation type="list" allowBlank="1" showInputMessage="1" showErrorMessage="1" sqref="B8">
      <formula1>$E$1:$E$14</formula1>
    </dataValidation>
    <dataValidation type="list" allowBlank="1" showInputMessage="1" showErrorMessage="1" sqref="A6 A10:A14">
      <formula1>$D$1:$D$14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Офис "Росва"-ЛД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_Boroda_</cp:lastModifiedBy>
  <cp:lastPrinted>2013-09-02T13:31:34Z</cp:lastPrinted>
  <dcterms:created xsi:type="dcterms:W3CDTF">1996-10-08T23:32:33Z</dcterms:created>
  <dcterms:modified xsi:type="dcterms:W3CDTF">2014-06-25T07:59:13Z</dcterms:modified>
</cp:coreProperties>
</file>