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0995" activeTab="0"/>
  </bookViews>
  <sheets>
    <sheet name="Лист1" sheetId="1" r:id="rId1"/>
    <sheet name="Лист2" sheetId="2" r:id="rId2"/>
    <sheet name="_Config_" sheetId="3" state="veryHidden" r:id="rId3"/>
    <sheet name="_Names_" sheetId="4" state="veryHidden" r:id="rId4"/>
  </sheets>
  <definedNames/>
  <calcPr fullCalcOnLoad="1"/>
</workbook>
</file>

<file path=xl/sharedStrings.xml><?xml version="1.0" encoding="utf-8"?>
<sst xmlns="http://schemas.openxmlformats.org/spreadsheetml/2006/main" count="54" uniqueCount="24">
  <si>
    <t>ИНН</t>
  </si>
  <si>
    <t>КПП</t>
  </si>
  <si>
    <t>Поставщик (сумма)</t>
  </si>
  <si>
    <t>Поставщик (Удельный вес (%))</t>
  </si>
  <si>
    <t>Покупатель (сумма)</t>
  </si>
  <si>
    <t>Покупатель (Удельный вес (%))</t>
  </si>
  <si>
    <t>Контрагент</t>
  </si>
  <si>
    <t>Дебет</t>
  </si>
  <si>
    <t>Кредит</t>
  </si>
  <si>
    <t>ООО "1"</t>
  </si>
  <si>
    <t>ООО "2"</t>
  </si>
  <si>
    <t>ООО "3"</t>
  </si>
  <si>
    <t>ООО "4"</t>
  </si>
  <si>
    <t>Ахохов А.К.</t>
  </si>
  <si>
    <t>Пример.xls</t>
  </si>
  <si>
    <t>Новая1</t>
  </si>
  <si>
    <t>Запрос1</t>
  </si>
  <si>
    <t>;;;;;;;True;;;;;;;;;;;;;;;;;;;;;;</t>
  </si>
  <si>
    <t>[Лист1$],</t>
  </si>
  <si>
    <t>ИНН,</t>
  </si>
  <si>
    <t>SELECT 
ИНН
FROM 
[Лист1$]</t>
  </si>
  <si>
    <t>Наименование ЮЛ (ФЛ)</t>
  </si>
  <si>
    <t>Итого</t>
  </si>
  <si>
    <t>ООО "5"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</si>
</sst>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\Д\Д.\М\М.\Г\Г"/>
    <numFmt numFmtId="170" formatCode="dd/mm/yy"/>
    <numFmt numFmtId="171" formatCode="0.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71" fontId="0" fillId="0" borderId="0">
      <alignment/>
      <protection/>
    </xf>
    <xf numFmtId="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2" fillId="0" borderId="0">
      <alignment/>
      <protection/>
    </xf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2" fillId="33" borderId="10" xfId="55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26" fillId="0" borderId="10" xfId="0" applyFont="1" applyBorder="1" applyAlignment="1">
      <alignment/>
    </xf>
    <xf numFmtId="0" fontId="2" fillId="33" borderId="11" xfId="55" applyFill="1" applyBorder="1" applyAlignment="1">
      <alignment horizontal="center" wrapText="1"/>
      <protection/>
    </xf>
    <xf numFmtId="0" fontId="2" fillId="33" borderId="12" xfId="55" applyFill="1" applyBorder="1" applyAlignment="1">
      <alignment horizontal="center" wrapText="1"/>
      <protection/>
    </xf>
    <xf numFmtId="0" fontId="2" fillId="33" borderId="11" xfId="55" applyFill="1" applyBorder="1" applyAlignment="1">
      <alignment horizontal="center" vertical="center" wrapText="1"/>
      <protection/>
    </xf>
    <xf numFmtId="0" fontId="2" fillId="33" borderId="12" xfId="55" applyFill="1" applyBorder="1" applyAlignment="1">
      <alignment horizontal="center" vertical="center" wrapText="1"/>
      <protection/>
    </xf>
  </cellXfs>
  <cellStyles count="51">
    <cellStyle name="Normal" xfId="0"/>
    <cellStyle name="_Дата" xfId="15"/>
    <cellStyle name="_ЧислоДес" xfId="16"/>
    <cellStyle name="_ЧислоЦел" xfId="17"/>
    <cellStyle name="20% - Акцент1" xfId="18"/>
    <cellStyle name="20% - Акцент2" xfId="19"/>
    <cellStyle name="20% - Акцент3" xfId="20"/>
    <cellStyle name="20% - Акцент4" xfId="21"/>
    <cellStyle name="20% - Акцент5" xfId="22"/>
    <cellStyle name="20% - Акцент6" xfId="23"/>
    <cellStyle name="40% - Акцент1" xfId="24"/>
    <cellStyle name="40% - Акцент2" xfId="25"/>
    <cellStyle name="40% - Акцент3" xfId="26"/>
    <cellStyle name="40% - Акцент4" xfId="27"/>
    <cellStyle name="40% - Акцент5" xfId="28"/>
    <cellStyle name="40% - Акцент6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0">
      <selection activeCell="H25" sqref="H25"/>
    </sheetView>
  </sheetViews>
  <sheetFormatPr defaultColWidth="9.140625" defaultRowHeight="15"/>
  <cols>
    <col min="1" max="1" width="23.8515625" style="0" customWidth="1"/>
    <col min="2" max="2" width="11.8515625" style="0" customWidth="1"/>
    <col min="3" max="3" width="11.140625" style="0" customWidth="1"/>
  </cols>
  <sheetData>
    <row r="1" spans="1:5" ht="15">
      <c r="A1" t="s">
        <v>21</v>
      </c>
      <c r="B1" t="s">
        <v>0</v>
      </c>
      <c r="C1" t="s">
        <v>1</v>
      </c>
      <c r="D1" t="s">
        <v>7</v>
      </c>
      <c r="E1" t="s">
        <v>8</v>
      </c>
    </row>
    <row r="2" spans="1:4" ht="15">
      <c r="A2" t="s">
        <v>9</v>
      </c>
      <c r="B2">
        <v>7777777</v>
      </c>
      <c r="C2">
        <v>7777777</v>
      </c>
      <c r="D2">
        <v>123</v>
      </c>
    </row>
    <row r="3" spans="1:5" ht="15">
      <c r="A3" t="s">
        <v>9</v>
      </c>
      <c r="B3">
        <v>7777777</v>
      </c>
      <c r="C3">
        <v>7777777</v>
      </c>
      <c r="E3">
        <v>675</v>
      </c>
    </row>
    <row r="4" spans="1:5" ht="15">
      <c r="A4" t="s">
        <v>9</v>
      </c>
      <c r="B4">
        <v>7777777</v>
      </c>
      <c r="C4">
        <v>7777777</v>
      </c>
      <c r="E4">
        <v>23</v>
      </c>
    </row>
    <row r="5" spans="1:4" ht="15">
      <c r="A5" t="s">
        <v>9</v>
      </c>
      <c r="B5">
        <v>7777777</v>
      </c>
      <c r="C5">
        <v>7777777</v>
      </c>
      <c r="D5">
        <v>456</v>
      </c>
    </row>
    <row r="6" spans="1:4" ht="15">
      <c r="A6" t="s">
        <v>9</v>
      </c>
      <c r="B6">
        <v>7777777</v>
      </c>
      <c r="C6">
        <v>7777777</v>
      </c>
      <c r="D6">
        <v>7686</v>
      </c>
    </row>
    <row r="7" spans="1:4" ht="15">
      <c r="A7" t="s">
        <v>9</v>
      </c>
      <c r="B7">
        <v>7777777</v>
      </c>
      <c r="C7">
        <v>7777777</v>
      </c>
      <c r="D7">
        <v>678</v>
      </c>
    </row>
    <row r="8" spans="1:5" ht="15">
      <c r="A8" t="s">
        <v>10</v>
      </c>
      <c r="B8">
        <v>1111111</v>
      </c>
      <c r="C8">
        <v>1111111</v>
      </c>
      <c r="E8">
        <v>768</v>
      </c>
    </row>
    <row r="9" spans="1:4" ht="15">
      <c r="A9" t="s">
        <v>11</v>
      </c>
      <c r="B9">
        <v>2222222</v>
      </c>
      <c r="C9">
        <v>2222222</v>
      </c>
      <c r="D9">
        <v>9</v>
      </c>
    </row>
    <row r="10" spans="1:5" ht="15">
      <c r="A10" t="s">
        <v>11</v>
      </c>
      <c r="B10">
        <v>2222222</v>
      </c>
      <c r="C10">
        <v>2222222</v>
      </c>
      <c r="E10">
        <v>980</v>
      </c>
    </row>
    <row r="11" spans="1:4" ht="15">
      <c r="A11" t="s">
        <v>11</v>
      </c>
      <c r="B11">
        <v>2222222</v>
      </c>
      <c r="C11">
        <v>2222222</v>
      </c>
      <c r="D11">
        <v>8</v>
      </c>
    </row>
    <row r="12" spans="1:4" ht="15">
      <c r="A12" t="s">
        <v>10</v>
      </c>
      <c r="B12">
        <v>1111111</v>
      </c>
      <c r="C12">
        <v>1111111</v>
      </c>
      <c r="D12">
        <v>89</v>
      </c>
    </row>
    <row r="13" spans="1:5" ht="15">
      <c r="A13" t="s">
        <v>10</v>
      </c>
      <c r="B13">
        <v>1111111</v>
      </c>
      <c r="C13">
        <v>1111111</v>
      </c>
      <c r="E13">
        <v>8</v>
      </c>
    </row>
    <row r="14" spans="1:5" ht="15">
      <c r="A14" t="s">
        <v>10</v>
      </c>
      <c r="B14">
        <v>1111111</v>
      </c>
      <c r="C14">
        <v>1111111</v>
      </c>
      <c r="E14">
        <v>890</v>
      </c>
    </row>
    <row r="15" spans="1:4" ht="15">
      <c r="A15" t="s">
        <v>9</v>
      </c>
      <c r="B15">
        <v>7777777</v>
      </c>
      <c r="C15">
        <v>7777777</v>
      </c>
      <c r="D15">
        <v>34</v>
      </c>
    </row>
    <row r="16" spans="1:5" ht="15">
      <c r="A16" t="s">
        <v>9</v>
      </c>
      <c r="B16">
        <v>7777777</v>
      </c>
      <c r="C16">
        <v>7777777</v>
      </c>
      <c r="E16">
        <v>323</v>
      </c>
    </row>
    <row r="17" spans="1:4" ht="15">
      <c r="A17" t="s">
        <v>9</v>
      </c>
      <c r="B17">
        <v>7777777</v>
      </c>
      <c r="C17">
        <v>7777777</v>
      </c>
      <c r="D17">
        <v>23445</v>
      </c>
    </row>
    <row r="18" spans="1:5" ht="15">
      <c r="A18" t="s">
        <v>12</v>
      </c>
      <c r="B18">
        <v>3333333</v>
      </c>
      <c r="C18">
        <v>3333333</v>
      </c>
      <c r="E18">
        <v>4564</v>
      </c>
    </row>
    <row r="19" spans="1:4" ht="15">
      <c r="A19" t="s">
        <v>12</v>
      </c>
      <c r="B19">
        <v>3333333</v>
      </c>
      <c r="C19">
        <v>3333333</v>
      </c>
      <c r="D19">
        <v>3645</v>
      </c>
    </row>
    <row r="20" spans="1:5" ht="15">
      <c r="A20" t="s">
        <v>12</v>
      </c>
      <c r="B20">
        <v>3333333</v>
      </c>
      <c r="C20">
        <v>3333333</v>
      </c>
      <c r="E20">
        <v>467</v>
      </c>
    </row>
    <row r="21" spans="1:4" ht="15">
      <c r="A21" t="s">
        <v>12</v>
      </c>
      <c r="B21">
        <v>3333333</v>
      </c>
      <c r="C21">
        <v>3333333</v>
      </c>
      <c r="D21">
        <v>345</v>
      </c>
    </row>
    <row r="22" spans="1:5" ht="15">
      <c r="A22" t="s">
        <v>9</v>
      </c>
      <c r="B22">
        <v>7777777</v>
      </c>
      <c r="C22">
        <v>7777777</v>
      </c>
      <c r="E22">
        <v>2323</v>
      </c>
    </row>
    <row r="23" spans="1:4" ht="15">
      <c r="A23" t="s">
        <v>9</v>
      </c>
      <c r="B23">
        <v>7777777</v>
      </c>
      <c r="C23">
        <v>7777777</v>
      </c>
      <c r="D23">
        <v>456</v>
      </c>
    </row>
    <row r="24" spans="1:5" ht="15">
      <c r="A24" t="s">
        <v>10</v>
      </c>
      <c r="B24">
        <v>1111111</v>
      </c>
      <c r="C24">
        <v>1111111</v>
      </c>
      <c r="E24">
        <v>433</v>
      </c>
    </row>
    <row r="25" spans="1:8" ht="15">
      <c r="A25" t="s">
        <v>9</v>
      </c>
      <c r="B25">
        <v>7777777</v>
      </c>
      <c r="C25">
        <v>7777777</v>
      </c>
      <c r="D25">
        <v>234</v>
      </c>
      <c r="H25">
        <f>SUMIF($A$2:$A$28,$A$2,$D$2:$D$28)</f>
        <v>33457</v>
      </c>
    </row>
    <row r="26" spans="1:5" ht="15">
      <c r="A26" t="s">
        <v>9</v>
      </c>
      <c r="B26">
        <v>7777777</v>
      </c>
      <c r="C26">
        <v>7777777</v>
      </c>
      <c r="E26">
        <v>345</v>
      </c>
    </row>
    <row r="27" spans="1:4" ht="15">
      <c r="A27" t="s">
        <v>9</v>
      </c>
      <c r="B27">
        <v>7777777</v>
      </c>
      <c r="C27">
        <v>7777777</v>
      </c>
      <c r="D27">
        <v>345</v>
      </c>
    </row>
    <row r="28" spans="1:5" ht="15">
      <c r="A28" t="s">
        <v>12</v>
      </c>
      <c r="B28">
        <v>3333333</v>
      </c>
      <c r="C28">
        <v>3333333</v>
      </c>
      <c r="E28">
        <v>567</v>
      </c>
    </row>
    <row r="29" spans="1:4" ht="15">
      <c r="A29" t="s">
        <v>23</v>
      </c>
      <c r="B29">
        <v>5555555</v>
      </c>
      <c r="C29">
        <v>5555555</v>
      </c>
      <c r="D29">
        <v>500</v>
      </c>
    </row>
    <row r="30" spans="1:5" ht="15">
      <c r="A30" t="s">
        <v>23</v>
      </c>
      <c r="B30">
        <v>5555555</v>
      </c>
      <c r="C30">
        <v>5555555</v>
      </c>
      <c r="E30">
        <v>500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1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33.57421875" style="0" customWidth="1"/>
    <col min="2" max="2" width="16.140625" style="0" customWidth="1"/>
    <col min="3" max="3" width="14.421875" style="0" customWidth="1"/>
    <col min="4" max="4" width="14.00390625" style="0" customWidth="1"/>
    <col min="5" max="5" width="16.7109375" style="0" customWidth="1"/>
    <col min="6" max="7" width="15.57421875" style="0" customWidth="1"/>
    <col min="8" max="8" width="18.140625" style="0" customWidth="1"/>
  </cols>
  <sheetData>
    <row r="2" spans="1:8" ht="15">
      <c r="A2" s="1"/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5"/>
    </row>
    <row r="3" spans="1:8" ht="22.5" customHeight="1">
      <c r="A3" s="1" t="s">
        <v>6</v>
      </c>
      <c r="B3" s="8"/>
      <c r="C3" s="8"/>
      <c r="D3" s="8"/>
      <c r="E3" s="8"/>
      <c r="F3" s="8"/>
      <c r="G3" s="8"/>
      <c r="H3" s="6"/>
    </row>
    <row r="4" spans="1:8" ht="15">
      <c r="A4" s="2" t="s">
        <v>9</v>
      </c>
      <c r="B4" s="2">
        <f>VLOOKUP($A4,Лист1!$A$2:$C$28,2,0)</f>
        <v>7777777</v>
      </c>
      <c r="C4" s="2">
        <f>VLOOKUP($A4,Лист1!$A$2:$C$28,3,0)</f>
        <v>7777777</v>
      </c>
      <c r="D4" s="2">
        <f>SUMIF(Лист1!$A$2:$A$28,Лист2!$A4,Лист1!$D$2:$D$28)</f>
        <v>33457</v>
      </c>
      <c r="E4" s="2">
        <f>D4*100/$D$21</f>
        <v>89.09274891486699</v>
      </c>
      <c r="F4" s="2">
        <f>SUMIF(Лист1!$A$2:$A$28,Лист2!$A4,Лист1!$E$2:$E$28)</f>
        <v>3689</v>
      </c>
      <c r="G4" s="2">
        <f>F4*100/$F$21</f>
        <v>29.83179686236455</v>
      </c>
      <c r="H4" s="2"/>
    </row>
    <row r="5" spans="1:8" ht="15">
      <c r="A5" s="2" t="s">
        <v>10</v>
      </c>
      <c r="B5" s="2">
        <f>VLOOKUP($A5,Лист1!$A$2:$C$28,2,0)</f>
        <v>1111111</v>
      </c>
      <c r="C5" s="2">
        <f>VLOOKUP($A5,Лист1!$A$2:$C$28,3,0)</f>
        <v>1111111</v>
      </c>
      <c r="D5" s="2">
        <f>SUMIF(Лист1!$A$2:$A$28,Лист2!$A5,Лист1!$D$2:$D$28)</f>
        <v>89</v>
      </c>
      <c r="E5" s="2">
        <f aca="true" t="shared" si="0" ref="E5:E20">D5*100/$D$21</f>
        <v>0.23699837562911086</v>
      </c>
      <c r="F5" s="2">
        <f>SUMIF(Лист1!$A$2:$A$28,Лист2!$A5,Лист1!$E$2:$E$28)</f>
        <v>2099</v>
      </c>
      <c r="G5" s="2">
        <f aca="true" t="shared" si="1" ref="G5:G20">F5*100/$F$21</f>
        <v>16.97396086042374</v>
      </c>
      <c r="H5" s="2"/>
    </row>
    <row r="6" spans="1:8" ht="15">
      <c r="A6" s="2" t="s">
        <v>11</v>
      </c>
      <c r="B6" s="2">
        <f>VLOOKUP($A6,Лист1!$A$2:$C$28,2,0)</f>
        <v>2222222</v>
      </c>
      <c r="C6" s="2">
        <f>VLOOKUP($A6,Лист1!$A$2:$C$28,3,0)</f>
        <v>2222222</v>
      </c>
      <c r="D6" s="2">
        <f>SUMIF(Лист1!$A$2:$A$28,Лист2!$A6,Лист1!$D$2:$D$28)</f>
        <v>17</v>
      </c>
      <c r="E6" s="2">
        <f t="shared" si="0"/>
        <v>0.04526935264825713</v>
      </c>
      <c r="F6" s="2">
        <f>SUMIF(Лист1!$A$2:$A$28,Лист2!$A6,Лист1!$E$2:$E$28)</f>
        <v>980</v>
      </c>
      <c r="G6" s="2">
        <f t="shared" si="1"/>
        <v>7.924955523208799</v>
      </c>
      <c r="H6" s="2"/>
    </row>
    <row r="7" spans="1:8" ht="15">
      <c r="A7" s="2" t="s">
        <v>12</v>
      </c>
      <c r="B7" s="2">
        <f>VLOOKUP($A7,Лист1!$A$2:$C$28,2,0)</f>
        <v>3333333</v>
      </c>
      <c r="C7" s="2">
        <f>VLOOKUP($A7,Лист1!$A$2:$C$28,3,0)</f>
        <v>3333333</v>
      </c>
      <c r="D7" s="2">
        <f>SUMIF(Лист1!$A$2:$A$28,Лист2!$A7,Лист1!$D$2:$D$28)</f>
        <v>3990</v>
      </c>
      <c r="E7" s="2">
        <f t="shared" si="0"/>
        <v>10.624983356855644</v>
      </c>
      <c r="F7" s="2">
        <f>SUMIF(Лист1!$A$2:$A$28,Лист2!$A7,Лист1!$E$2:$E$28)</f>
        <v>5598</v>
      </c>
      <c r="G7" s="2">
        <f t="shared" si="1"/>
        <v>45.26928675400291</v>
      </c>
      <c r="H7" s="2"/>
    </row>
    <row r="8" spans="1:8" ht="15">
      <c r="A8" s="2"/>
      <c r="B8" s="2" t="e">
        <f>VLOOKUP($A8,Лист1!$A$2:$C$28,2,0)</f>
        <v>#N/A</v>
      </c>
      <c r="C8" s="2" t="e">
        <f>VLOOKUP($A8,Лист1!$A$2:$C$28,3,0)</f>
        <v>#N/A</v>
      </c>
      <c r="D8" s="2">
        <f>SUMIF(Лист1!$A$2:$A$28,Лист2!$A8,Лист1!$D$2:$D$28)</f>
        <v>0</v>
      </c>
      <c r="E8" s="2">
        <f t="shared" si="0"/>
        <v>0</v>
      </c>
      <c r="F8" s="2">
        <f>SUMIF(Лист1!$A$2:$A$28,Лист2!$A8,Лист1!$E$2:$E$28)</f>
        <v>0</v>
      </c>
      <c r="G8" s="2">
        <f t="shared" si="1"/>
        <v>0</v>
      </c>
      <c r="H8" s="2"/>
    </row>
    <row r="9" spans="1:8" ht="15">
      <c r="A9" s="2"/>
      <c r="B9" s="2" t="e">
        <f>VLOOKUP($A9,Лист1!$A$2:$C$28,2,0)</f>
        <v>#N/A</v>
      </c>
      <c r="C9" s="2" t="e">
        <f>VLOOKUP($A9,Лист1!$A$2:$C$28,3,0)</f>
        <v>#N/A</v>
      </c>
      <c r="D9" s="2">
        <f>SUMIF(Лист1!$A$2:$A$28,Лист2!$A9,Лист1!$D$2:$D$28)</f>
        <v>0</v>
      </c>
      <c r="E9" s="2">
        <f t="shared" si="0"/>
        <v>0</v>
      </c>
      <c r="F9" s="2">
        <f>SUMIF(Лист1!$A$2:$A$28,Лист2!$A9,Лист1!$E$2:$E$28)</f>
        <v>0</v>
      </c>
      <c r="G9" s="2">
        <f t="shared" si="1"/>
        <v>0</v>
      </c>
      <c r="H9" s="2"/>
    </row>
    <row r="10" spans="1:8" ht="15">
      <c r="A10" s="2"/>
      <c r="B10" s="2" t="e">
        <f>VLOOKUP($A10,Лист1!$A$2:$C$28,2,0)</f>
        <v>#N/A</v>
      </c>
      <c r="C10" s="2" t="e">
        <f>VLOOKUP($A10,Лист1!$A$2:$C$28,3,0)</f>
        <v>#N/A</v>
      </c>
      <c r="D10" s="2">
        <f>SUMIF(Лист1!$A$2:$A$28,Лист2!$A10,Лист1!$D$2:$D$28)</f>
        <v>0</v>
      </c>
      <c r="E10" s="2">
        <f t="shared" si="0"/>
        <v>0</v>
      </c>
      <c r="F10" s="2">
        <f>SUMIF(Лист1!$A$2:$A$28,Лист2!$A10,Лист1!$E$2:$E$28)</f>
        <v>0</v>
      </c>
      <c r="G10" s="2">
        <f t="shared" si="1"/>
        <v>0</v>
      </c>
      <c r="H10" s="2"/>
    </row>
    <row r="11" spans="1:8" ht="15">
      <c r="A11" s="2"/>
      <c r="B11" s="2" t="e">
        <f>VLOOKUP($A11,Лист1!$A$2:$C$28,2,0)</f>
        <v>#N/A</v>
      </c>
      <c r="C11" s="2" t="e">
        <f>VLOOKUP($A11,Лист1!$A$2:$C$28,3,0)</f>
        <v>#N/A</v>
      </c>
      <c r="D11" s="2">
        <f>SUMIF(Лист1!$A$2:$A$28,Лист2!$A11,Лист1!$D$2:$D$28)</f>
        <v>0</v>
      </c>
      <c r="E11" s="2">
        <f t="shared" si="0"/>
        <v>0</v>
      </c>
      <c r="F11" s="2">
        <f>SUMIF(Лист1!$A$2:$A$28,Лист2!$A11,Лист1!$E$2:$E$28)</f>
        <v>0</v>
      </c>
      <c r="G11" s="2">
        <f t="shared" si="1"/>
        <v>0</v>
      </c>
      <c r="H11" s="2"/>
    </row>
    <row r="12" spans="1:8" ht="15">
      <c r="A12" s="2"/>
      <c r="B12" s="2" t="e">
        <f>VLOOKUP($A12,Лист1!$A$2:$C$28,2,0)</f>
        <v>#N/A</v>
      </c>
      <c r="C12" s="2" t="e">
        <f>VLOOKUP($A12,Лист1!$A$2:$C$28,3,0)</f>
        <v>#N/A</v>
      </c>
      <c r="D12" s="2">
        <f>SUMIF(Лист1!$A$2:$A$28,Лист2!$A12,Лист1!$D$2:$D$28)</f>
        <v>0</v>
      </c>
      <c r="E12" s="2">
        <f t="shared" si="0"/>
        <v>0</v>
      </c>
      <c r="F12" s="2">
        <f>SUMIF(Лист1!$A$2:$A$28,Лист2!$A12,Лист1!$E$2:$E$28)</f>
        <v>0</v>
      </c>
      <c r="G12" s="2">
        <f t="shared" si="1"/>
        <v>0</v>
      </c>
      <c r="H12" s="2"/>
    </row>
    <row r="13" spans="1:8" ht="15">
      <c r="A13" s="2"/>
      <c r="B13" s="2" t="e">
        <f>VLOOKUP($A13,Лист1!$A$2:$C$28,2,0)</f>
        <v>#N/A</v>
      </c>
      <c r="C13" s="2" t="e">
        <f>VLOOKUP($A13,Лист1!$A$2:$C$28,3,0)</f>
        <v>#N/A</v>
      </c>
      <c r="D13" s="2">
        <f>SUMIF(Лист1!$A$2:$A$28,Лист2!$A13,Лист1!$D$2:$D$28)</f>
        <v>0</v>
      </c>
      <c r="E13" s="2">
        <f t="shared" si="0"/>
        <v>0</v>
      </c>
      <c r="F13" s="2">
        <f>SUMIF(Лист1!$A$2:$A$28,Лист2!$A13,Лист1!$E$2:$E$28)</f>
        <v>0</v>
      </c>
      <c r="G13" s="2">
        <f t="shared" si="1"/>
        <v>0</v>
      </c>
      <c r="H13" s="2"/>
    </row>
    <row r="14" spans="1:8" ht="15">
      <c r="A14" s="2"/>
      <c r="B14" s="2" t="e">
        <f>VLOOKUP($A14,Лист1!$A$2:$C$28,2,0)</f>
        <v>#N/A</v>
      </c>
      <c r="C14" s="2" t="e">
        <f>VLOOKUP($A14,Лист1!$A$2:$C$28,3,0)</f>
        <v>#N/A</v>
      </c>
      <c r="D14" s="2">
        <f>SUMIF(Лист1!$A$2:$A$28,Лист2!$A14,Лист1!$D$2:$D$28)</f>
        <v>0</v>
      </c>
      <c r="E14" s="2">
        <f t="shared" si="0"/>
        <v>0</v>
      </c>
      <c r="F14" s="2">
        <f>SUMIF(Лист1!$A$2:$A$28,Лист2!$A14,Лист1!$E$2:$E$28)</f>
        <v>0</v>
      </c>
      <c r="G14" s="2">
        <f t="shared" si="1"/>
        <v>0</v>
      </c>
      <c r="H14" s="2"/>
    </row>
    <row r="15" spans="1:8" ht="15">
      <c r="A15" s="2"/>
      <c r="B15" s="2" t="e">
        <f>VLOOKUP($A15,Лист1!$A$2:$C$28,2,0)</f>
        <v>#N/A</v>
      </c>
      <c r="C15" s="2" t="e">
        <f>VLOOKUP($A15,Лист1!$A$2:$C$28,3,0)</f>
        <v>#N/A</v>
      </c>
      <c r="D15" s="2">
        <f>SUMIF(Лист1!$A$2:$A$28,Лист2!$A15,Лист1!$D$2:$D$28)</f>
        <v>0</v>
      </c>
      <c r="E15" s="2">
        <f t="shared" si="0"/>
        <v>0</v>
      </c>
      <c r="F15" s="2">
        <f>SUMIF(Лист1!$A$2:$A$28,Лист2!$A15,Лист1!$E$2:$E$28)</f>
        <v>0</v>
      </c>
      <c r="G15" s="2">
        <f t="shared" si="1"/>
        <v>0</v>
      </c>
      <c r="H15" s="2"/>
    </row>
    <row r="16" spans="1:8" ht="15">
      <c r="A16" s="2"/>
      <c r="B16" s="2" t="e">
        <f>VLOOKUP($A16,Лист1!$A$2:$C$28,2,0)</f>
        <v>#N/A</v>
      </c>
      <c r="C16" s="2" t="e">
        <f>VLOOKUP($A16,Лист1!$A$2:$C$28,3,0)</f>
        <v>#N/A</v>
      </c>
      <c r="D16" s="2">
        <f>SUMIF(Лист1!$A$2:$A$28,Лист2!$A16,Лист1!$D$2:$D$28)</f>
        <v>0</v>
      </c>
      <c r="E16" s="2">
        <f t="shared" si="0"/>
        <v>0</v>
      </c>
      <c r="F16" s="2">
        <f>SUMIF(Лист1!$A$2:$A$28,Лист2!$A16,Лист1!$E$2:$E$28)</f>
        <v>0</v>
      </c>
      <c r="G16" s="2">
        <f t="shared" si="1"/>
        <v>0</v>
      </c>
      <c r="H16" s="2"/>
    </row>
    <row r="17" spans="1:8" ht="15">
      <c r="A17" s="2"/>
      <c r="B17" s="2" t="e">
        <f>VLOOKUP($A17,Лист1!$A$2:$C$28,2,0)</f>
        <v>#N/A</v>
      </c>
      <c r="C17" s="2" t="e">
        <f>VLOOKUP($A17,Лист1!$A$2:$C$28,3,0)</f>
        <v>#N/A</v>
      </c>
      <c r="D17" s="2">
        <f>SUMIF(Лист1!$A$2:$A$28,Лист2!$A17,Лист1!$D$2:$D$28)</f>
        <v>0</v>
      </c>
      <c r="E17" s="2">
        <f t="shared" si="0"/>
        <v>0</v>
      </c>
      <c r="F17" s="2">
        <f>SUMIF(Лист1!$A$2:$A$28,Лист2!$A17,Лист1!$E$2:$E$28)</f>
        <v>0</v>
      </c>
      <c r="G17" s="2">
        <f t="shared" si="1"/>
        <v>0</v>
      </c>
      <c r="H17" s="2"/>
    </row>
    <row r="18" spans="1:8" ht="15">
      <c r="A18" s="2"/>
      <c r="B18" s="2" t="e">
        <f>VLOOKUP($A18,Лист1!$A$2:$C$28,2,0)</f>
        <v>#N/A</v>
      </c>
      <c r="C18" s="2" t="e">
        <f>VLOOKUP($A18,Лист1!$A$2:$C$28,3,0)</f>
        <v>#N/A</v>
      </c>
      <c r="D18" s="2">
        <f>SUMIF(Лист1!$A$2:$A$28,Лист2!$A18,Лист1!$D$2:$D$28)</f>
        <v>0</v>
      </c>
      <c r="E18" s="2">
        <f t="shared" si="0"/>
        <v>0</v>
      </c>
      <c r="F18" s="2">
        <f>SUMIF(Лист1!$A$2:$A$28,Лист2!$A18,Лист1!$E$2:$E$28)</f>
        <v>0</v>
      </c>
      <c r="G18" s="2">
        <f t="shared" si="1"/>
        <v>0</v>
      </c>
      <c r="H18" s="2"/>
    </row>
    <row r="19" spans="1:8" ht="15">
      <c r="A19" s="2"/>
      <c r="B19" s="2" t="e">
        <f>VLOOKUP($A19,Лист1!$A$2:$C$28,2,0)</f>
        <v>#N/A</v>
      </c>
      <c r="C19" s="2" t="e">
        <f>VLOOKUP($A19,Лист1!$A$2:$C$28,3,0)</f>
        <v>#N/A</v>
      </c>
      <c r="D19" s="2">
        <f>SUMIF(Лист1!$A$2:$A$28,Лист2!$A19,Лист1!$D$2:$D$28)</f>
        <v>0</v>
      </c>
      <c r="E19" s="2">
        <f t="shared" si="0"/>
        <v>0</v>
      </c>
      <c r="F19" s="2">
        <f>SUMIF(Лист1!$A$2:$A$28,Лист2!$A19,Лист1!$E$2:$E$28)</f>
        <v>0</v>
      </c>
      <c r="G19" s="2">
        <f t="shared" si="1"/>
        <v>0</v>
      </c>
      <c r="H19" s="2"/>
    </row>
    <row r="20" spans="1:8" ht="15">
      <c r="A20" s="2"/>
      <c r="B20" s="2" t="e">
        <f>VLOOKUP($A20,Лист1!$A$2:$C$28,2,0)</f>
        <v>#N/A</v>
      </c>
      <c r="C20" s="2" t="e">
        <f>VLOOKUP($A20,Лист1!$A$2:$C$28,3,0)</f>
        <v>#N/A</v>
      </c>
      <c r="D20" s="2">
        <f>SUMIF(Лист1!$A$2:$A$28,Лист2!$A20,Лист1!$D$2:$D$28)</f>
        <v>0</v>
      </c>
      <c r="E20" s="2">
        <f t="shared" si="0"/>
        <v>0</v>
      </c>
      <c r="F20" s="2">
        <f>SUMIF(Лист1!$A$2:$A$28,Лист2!$A20,Лист1!$E$2:$E$28)</f>
        <v>0</v>
      </c>
      <c r="G20" s="2">
        <f t="shared" si="1"/>
        <v>0</v>
      </c>
      <c r="H20" s="2"/>
    </row>
    <row r="21" spans="1:8" ht="15">
      <c r="A21" s="4" t="s">
        <v>22</v>
      </c>
      <c r="B21" s="4"/>
      <c r="C21" s="4"/>
      <c r="D21" s="4">
        <f>SUM(D4:D20)</f>
        <v>37553</v>
      </c>
      <c r="E21" s="4"/>
      <c r="F21" s="4">
        <f>SUM(F4:F20)</f>
        <v>12366</v>
      </c>
      <c r="G21" s="4"/>
      <c r="H21" s="4"/>
    </row>
  </sheetData>
  <sheetProtection/>
  <mergeCells count="7">
    <mergeCell ref="H2:H3"/>
    <mergeCell ref="B2:B3"/>
    <mergeCell ref="C2:C3"/>
    <mergeCell ref="D2:D3"/>
    <mergeCell ref="E2:E3"/>
    <mergeCell ref="F2:F3"/>
    <mergeCell ref="G2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J2"/>
  <sheetViews>
    <sheetView zoomScalePageLayoutView="0" workbookViewId="0" topLeftCell="A1">
      <selection activeCell="A1" sqref="A1"/>
    </sheetView>
  </sheetViews>
  <sheetFormatPr defaultColWidth="9.140625" defaultRowHeight="15"/>
  <cols>
    <col min="50" max="254" width="200.7109375" style="0" customWidth="1"/>
  </cols>
  <sheetData>
    <row r="1" spans="1:7" ht="15">
      <c r="A1">
        <v>1</v>
      </c>
      <c r="D1" t="b">
        <v>0</v>
      </c>
      <c r="E1" t="b">
        <v>1</v>
      </c>
      <c r="F1" t="s">
        <v>14</v>
      </c>
      <c r="G1" t="s">
        <v>13</v>
      </c>
    </row>
    <row r="2" spans="1:62" ht="60">
      <c r="A2" t="s">
        <v>15</v>
      </c>
      <c r="C2" t="b">
        <v>1</v>
      </c>
      <c r="D2" t="b">
        <v>0</v>
      </c>
      <c r="E2">
        <v>1</v>
      </c>
      <c r="H2" t="b">
        <v>0</v>
      </c>
      <c r="I2">
        <v>0</v>
      </c>
      <c r="J2">
        <v>0</v>
      </c>
      <c r="AO2">
        <v>1</v>
      </c>
      <c r="AR2">
        <v>1</v>
      </c>
      <c r="AY2" t="s">
        <v>18</v>
      </c>
      <c r="AZ2" t="s">
        <v>16</v>
      </c>
      <c r="BA2" t="b">
        <v>0</v>
      </c>
      <c r="BB2" s="3" t="s">
        <v>20</v>
      </c>
      <c r="BD2" t="s">
        <v>19</v>
      </c>
      <c r="BI2" t="b">
        <v>1</v>
      </c>
      <c r="BJ2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Ахохов А.К.</dc:creator>
  <cp:keywords/>
  <dc:description/>
  <cp:lastModifiedBy>Admin</cp:lastModifiedBy>
  <dcterms:created xsi:type="dcterms:W3CDTF">2014-06-20T05:17:44Z</dcterms:created>
  <dcterms:modified xsi:type="dcterms:W3CDTF">2014-06-20T07:39:57Z</dcterms:modified>
  <cp:category/>
  <cp:version/>
  <cp:contentType/>
  <cp:contentStatus/>
</cp:coreProperties>
</file>