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0995" activeTab="1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/>
  <calcPr fullCalcOnLoad="1"/>
</workbook>
</file>

<file path=xl/sharedStrings.xml><?xml version="1.0" encoding="utf-8"?>
<sst xmlns="http://schemas.openxmlformats.org/spreadsheetml/2006/main" count="52" uniqueCount="23">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</sst>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/>
    </xf>
    <xf numFmtId="0" fontId="2" fillId="33" borderId="11" xfId="55" applyFill="1" applyBorder="1" applyAlignment="1">
      <alignment horizontal="center" wrapText="1"/>
      <protection/>
    </xf>
    <xf numFmtId="0" fontId="2" fillId="33" borderId="12" xfId="55" applyFill="1" applyBorder="1" applyAlignment="1">
      <alignment horizontal="center" wrapText="1"/>
      <protection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12" xfId="55" applyFill="1" applyBorder="1" applyAlignment="1">
      <alignment horizontal="center" vertical="center" wrapText="1"/>
      <protection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8" activeCellId="3" sqref="A2 A8 A11 A18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9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8" ht="15">
      <c r="A25" t="s">
        <v>9</v>
      </c>
      <c r="B25">
        <v>7777777</v>
      </c>
      <c r="C25">
        <v>7777777</v>
      </c>
      <c r="D25">
        <v>234</v>
      </c>
      <c r="H25">
        <f>SUMIF($A$2:$A$28,$A$2,$D$2:$D$28)</f>
        <v>33457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3.57421875" style="0" customWidth="1"/>
    <col min="2" max="2" width="16.140625" style="0" customWidth="1"/>
    <col min="3" max="3" width="14.421875" style="0" customWidth="1"/>
    <col min="4" max="4" width="14.00390625" style="0" customWidth="1"/>
    <col min="5" max="5" width="16.7109375" style="0" customWidth="1"/>
    <col min="6" max="7" width="15.57421875" style="0" customWidth="1"/>
    <col min="8" max="8" width="18.140625" style="0" customWidth="1"/>
  </cols>
  <sheetData>
    <row r="2" spans="1:8" ht="15">
      <c r="A2" s="1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5"/>
    </row>
    <row r="3" spans="1:8" ht="22.5" customHeight="1">
      <c r="A3" s="1" t="s">
        <v>6</v>
      </c>
      <c r="B3" s="8"/>
      <c r="C3" s="8"/>
      <c r="D3" s="8"/>
      <c r="E3" s="8"/>
      <c r="F3" s="8"/>
      <c r="G3" s="8"/>
      <c r="H3" s="6"/>
    </row>
    <row r="4" spans="1:8" ht="15">
      <c r="A4" s="2" t="s">
        <v>9</v>
      </c>
      <c r="B4" s="2">
        <f>VLOOKUP($A4,Лист1!$A$2:$C$28,2,0)</f>
        <v>7777777</v>
      </c>
      <c r="C4" s="2">
        <f>VLOOKUP($A4,Лист1!$A$2:$C$28,3,0)</f>
        <v>7777777</v>
      </c>
      <c r="D4" s="2">
        <f>SUMIF(Лист1!$A$2:$A$28,Лист2!$A4,Лист1!$D$2:$D$28)</f>
        <v>33457</v>
      </c>
      <c r="E4" s="2">
        <f>D4*100/$D$21</f>
        <v>89.09274891486699</v>
      </c>
      <c r="F4" s="2">
        <f>SUMIF(Лист1!$A$2:$A$28,Лист2!$A4,Лист1!$E$2:$E$28)</f>
        <v>3689</v>
      </c>
      <c r="G4" s="2">
        <f>F4*100/$F$21</f>
        <v>29.83179686236455</v>
      </c>
      <c r="H4" s="2"/>
    </row>
    <row r="5" spans="1:8" ht="15">
      <c r="A5" s="2" t="s">
        <v>10</v>
      </c>
      <c r="B5" s="2">
        <f>VLOOKUP($A5,Лист1!$A$2:$C$28,2,0)</f>
        <v>1111111</v>
      </c>
      <c r="C5" s="2">
        <f>VLOOKUP($A5,Лист1!$A$2:$C$28,3,0)</f>
        <v>1111111</v>
      </c>
      <c r="D5" s="2">
        <f>SUMIF(Лист1!$A$2:$A$28,Лист2!$A5,Лист1!$D$2:$D$28)</f>
        <v>89</v>
      </c>
      <c r="E5" s="2">
        <f aca="true" t="shared" si="0" ref="E5:E20">D5*100/$D$21</f>
        <v>0.23699837562911086</v>
      </c>
      <c r="F5" s="2">
        <f>SUMIF(Лист1!$A$2:$A$28,Лист2!$A5,Лист1!$E$2:$E$28)</f>
        <v>2099</v>
      </c>
      <c r="G5" s="2">
        <f aca="true" t="shared" si="1" ref="G5:G20">F5*100/$F$21</f>
        <v>16.97396086042374</v>
      </c>
      <c r="H5" s="2"/>
    </row>
    <row r="6" spans="1:8" ht="15">
      <c r="A6" s="2" t="s">
        <v>11</v>
      </c>
      <c r="B6" s="2">
        <f>VLOOKUP($A6,Лист1!$A$2:$C$28,2,0)</f>
        <v>2222222</v>
      </c>
      <c r="C6" s="2">
        <f>VLOOKUP($A6,Лист1!$A$2:$C$28,3,0)</f>
        <v>2222222</v>
      </c>
      <c r="D6" s="2">
        <f>SUMIF(Лист1!$A$2:$A$28,Лист2!$A6,Лист1!$D$2:$D$28)</f>
        <v>17</v>
      </c>
      <c r="E6" s="2">
        <f t="shared" si="0"/>
        <v>0.04526935264825713</v>
      </c>
      <c r="F6" s="2">
        <f>SUMIF(Лист1!$A$2:$A$28,Лист2!$A6,Лист1!$E$2:$E$28)</f>
        <v>980</v>
      </c>
      <c r="G6" s="2">
        <f t="shared" si="1"/>
        <v>7.924955523208799</v>
      </c>
      <c r="H6" s="2"/>
    </row>
    <row r="7" spans="1:8" ht="15">
      <c r="A7" s="2" t="s">
        <v>12</v>
      </c>
      <c r="B7" s="2">
        <f>VLOOKUP($A7,Лист1!$A$2:$C$28,2,0)</f>
        <v>3333333</v>
      </c>
      <c r="C7" s="2">
        <f>VLOOKUP($A7,Лист1!$A$2:$C$28,3,0)</f>
        <v>3333333</v>
      </c>
      <c r="D7" s="2">
        <f>SUMIF(Лист1!$A$2:$A$28,Лист2!$A7,Лист1!$D$2:$D$28)</f>
        <v>3990</v>
      </c>
      <c r="E7" s="2">
        <f t="shared" si="0"/>
        <v>10.624983356855644</v>
      </c>
      <c r="F7" s="2">
        <f>SUMIF(Лист1!$A$2:$A$28,Лист2!$A7,Лист1!$E$2:$E$28)</f>
        <v>5598</v>
      </c>
      <c r="G7" s="2">
        <f t="shared" si="1"/>
        <v>45.26928675400291</v>
      </c>
      <c r="H7" s="2"/>
    </row>
    <row r="8" spans="1:8" ht="15">
      <c r="A8" s="2"/>
      <c r="B8" s="2" t="e">
        <f>VLOOKUP($A8,Лист1!$A$2:$C$28,2,0)</f>
        <v>#N/A</v>
      </c>
      <c r="C8" s="2" t="e">
        <f>VLOOKUP($A8,Лист1!$A$2:$C$28,3,0)</f>
        <v>#N/A</v>
      </c>
      <c r="D8" s="2">
        <f>SUMIF(Лист1!$A$2:$A$28,Лист2!$A8,Лист1!$D$2:$D$28)</f>
        <v>0</v>
      </c>
      <c r="E8" s="2">
        <f t="shared" si="0"/>
        <v>0</v>
      </c>
      <c r="F8" s="2">
        <f>SUMIF(Лист1!$A$2:$A$28,Лист2!$A8,Лист1!$E$2:$E$28)</f>
        <v>0</v>
      </c>
      <c r="G8" s="2">
        <f t="shared" si="1"/>
        <v>0</v>
      </c>
      <c r="H8" s="2"/>
    </row>
    <row r="9" spans="1:8" ht="15">
      <c r="A9" s="2"/>
      <c r="B9" s="2" t="e">
        <f>VLOOKUP($A9,Лист1!$A$2:$C$28,2,0)</f>
        <v>#N/A</v>
      </c>
      <c r="C9" s="2" t="e">
        <f>VLOOKUP($A9,Лист1!$A$2:$C$28,3,0)</f>
        <v>#N/A</v>
      </c>
      <c r="D9" s="2">
        <f>SUMIF(Лист1!$A$2:$A$28,Лист2!$A9,Лист1!$D$2:$D$28)</f>
        <v>0</v>
      </c>
      <c r="E9" s="2">
        <f t="shared" si="0"/>
        <v>0</v>
      </c>
      <c r="F9" s="2">
        <f>SUMIF(Лист1!$A$2:$A$28,Лист2!$A9,Лист1!$E$2:$E$28)</f>
        <v>0</v>
      </c>
      <c r="G9" s="2">
        <f t="shared" si="1"/>
        <v>0</v>
      </c>
      <c r="H9" s="2"/>
    </row>
    <row r="10" spans="1:8" ht="15">
      <c r="A10" s="2"/>
      <c r="B10" s="2" t="e">
        <f>VLOOKUP($A10,Лист1!$A$2:$C$28,2,0)</f>
        <v>#N/A</v>
      </c>
      <c r="C10" s="2" t="e">
        <f>VLOOKUP($A10,Лист1!$A$2:$C$28,3,0)</f>
        <v>#N/A</v>
      </c>
      <c r="D10" s="2">
        <f>SUMIF(Лист1!$A$2:$A$28,Лист2!$A10,Лист1!$D$2:$D$28)</f>
        <v>0</v>
      </c>
      <c r="E10" s="2">
        <f t="shared" si="0"/>
        <v>0</v>
      </c>
      <c r="F10" s="2">
        <f>SUMIF(Лист1!$A$2:$A$28,Лист2!$A10,Лист1!$E$2:$E$28)</f>
        <v>0</v>
      </c>
      <c r="G10" s="2">
        <f t="shared" si="1"/>
        <v>0</v>
      </c>
      <c r="H10" s="2"/>
    </row>
    <row r="11" spans="1:8" ht="15">
      <c r="A11" s="2"/>
      <c r="B11" s="2" t="e">
        <f>VLOOKUP($A11,Лист1!$A$2:$C$28,2,0)</f>
        <v>#N/A</v>
      </c>
      <c r="C11" s="2" t="e">
        <f>VLOOKUP($A11,Лист1!$A$2:$C$28,3,0)</f>
        <v>#N/A</v>
      </c>
      <c r="D11" s="2">
        <f>SUMIF(Лист1!$A$2:$A$28,Лист2!$A11,Лист1!$D$2:$D$28)</f>
        <v>0</v>
      </c>
      <c r="E11" s="2">
        <f t="shared" si="0"/>
        <v>0</v>
      </c>
      <c r="F11" s="2">
        <f>SUMIF(Лист1!$A$2:$A$28,Лист2!$A11,Лист1!$E$2:$E$28)</f>
        <v>0</v>
      </c>
      <c r="G11" s="2">
        <f t="shared" si="1"/>
        <v>0</v>
      </c>
      <c r="H11" s="2"/>
    </row>
    <row r="12" spans="1:8" ht="15">
      <c r="A12" s="2"/>
      <c r="B12" s="2" t="e">
        <f>VLOOKUP($A12,Лист1!$A$2:$C$28,2,0)</f>
        <v>#N/A</v>
      </c>
      <c r="C12" s="2" t="e">
        <f>VLOOKUP($A12,Лист1!$A$2:$C$28,3,0)</f>
        <v>#N/A</v>
      </c>
      <c r="D12" s="2">
        <f>SUMIF(Лист1!$A$2:$A$28,Лист2!$A12,Лист1!$D$2:$D$28)</f>
        <v>0</v>
      </c>
      <c r="E12" s="2">
        <f t="shared" si="0"/>
        <v>0</v>
      </c>
      <c r="F12" s="2">
        <f>SUMIF(Лист1!$A$2:$A$28,Лист2!$A12,Лист1!$E$2:$E$28)</f>
        <v>0</v>
      </c>
      <c r="G12" s="2">
        <f t="shared" si="1"/>
        <v>0</v>
      </c>
      <c r="H12" s="2"/>
    </row>
    <row r="13" spans="1:8" ht="15">
      <c r="A13" s="2"/>
      <c r="B13" s="2" t="e">
        <f>VLOOKUP($A13,Лист1!$A$2:$C$28,2,0)</f>
        <v>#N/A</v>
      </c>
      <c r="C13" s="2" t="e">
        <f>VLOOKUP($A13,Лист1!$A$2:$C$28,3,0)</f>
        <v>#N/A</v>
      </c>
      <c r="D13" s="2">
        <f>SUMIF(Лист1!$A$2:$A$28,Лист2!$A13,Лист1!$D$2:$D$28)</f>
        <v>0</v>
      </c>
      <c r="E13" s="2">
        <f t="shared" si="0"/>
        <v>0</v>
      </c>
      <c r="F13" s="2">
        <f>SUMIF(Лист1!$A$2:$A$28,Лист2!$A13,Лист1!$E$2:$E$28)</f>
        <v>0</v>
      </c>
      <c r="G13" s="2">
        <f t="shared" si="1"/>
        <v>0</v>
      </c>
      <c r="H13" s="2"/>
    </row>
    <row r="14" spans="1:8" ht="15">
      <c r="A14" s="2"/>
      <c r="B14" s="2" t="e">
        <f>VLOOKUP($A14,Лист1!$A$2:$C$28,2,0)</f>
        <v>#N/A</v>
      </c>
      <c r="C14" s="2" t="e">
        <f>VLOOKUP($A14,Лист1!$A$2:$C$28,3,0)</f>
        <v>#N/A</v>
      </c>
      <c r="D14" s="2">
        <f>SUMIF(Лист1!$A$2:$A$28,Лист2!$A14,Лист1!$D$2:$D$28)</f>
        <v>0</v>
      </c>
      <c r="E14" s="2">
        <f t="shared" si="0"/>
        <v>0</v>
      </c>
      <c r="F14" s="2">
        <f>SUMIF(Лист1!$A$2:$A$28,Лист2!$A14,Лист1!$E$2:$E$28)</f>
        <v>0</v>
      </c>
      <c r="G14" s="2">
        <f t="shared" si="1"/>
        <v>0</v>
      </c>
      <c r="H14" s="2"/>
    </row>
    <row r="15" spans="1:8" ht="15">
      <c r="A15" s="2"/>
      <c r="B15" s="2" t="e">
        <f>VLOOKUP($A15,Лист1!$A$2:$C$28,2,0)</f>
        <v>#N/A</v>
      </c>
      <c r="C15" s="2" t="e">
        <f>VLOOKUP($A15,Лист1!$A$2:$C$28,3,0)</f>
        <v>#N/A</v>
      </c>
      <c r="D15" s="2">
        <f>SUMIF(Лист1!$A$2:$A$28,Лист2!$A15,Лист1!$D$2:$D$28)</f>
        <v>0</v>
      </c>
      <c r="E15" s="2">
        <f t="shared" si="0"/>
        <v>0</v>
      </c>
      <c r="F15" s="2">
        <f>SUMIF(Лист1!$A$2:$A$28,Лист2!$A15,Лист1!$E$2:$E$28)</f>
        <v>0</v>
      </c>
      <c r="G15" s="2">
        <f t="shared" si="1"/>
        <v>0</v>
      </c>
      <c r="H15" s="2"/>
    </row>
    <row r="16" spans="1:8" ht="15">
      <c r="A16" s="2"/>
      <c r="B16" s="2" t="e">
        <f>VLOOKUP($A16,Лист1!$A$2:$C$28,2,0)</f>
        <v>#N/A</v>
      </c>
      <c r="C16" s="2" t="e">
        <f>VLOOKUP($A16,Лист1!$A$2:$C$28,3,0)</f>
        <v>#N/A</v>
      </c>
      <c r="D16" s="2">
        <f>SUMIF(Лист1!$A$2:$A$28,Лист2!$A16,Лист1!$D$2:$D$28)</f>
        <v>0</v>
      </c>
      <c r="E16" s="2">
        <f t="shared" si="0"/>
        <v>0</v>
      </c>
      <c r="F16" s="2">
        <f>SUMIF(Лист1!$A$2:$A$28,Лист2!$A16,Лист1!$E$2:$E$28)</f>
        <v>0</v>
      </c>
      <c r="G16" s="2">
        <f t="shared" si="1"/>
        <v>0</v>
      </c>
      <c r="H16" s="2"/>
    </row>
    <row r="17" spans="1:8" ht="15">
      <c r="A17" s="2"/>
      <c r="B17" s="2" t="e">
        <f>VLOOKUP($A17,Лист1!$A$2:$C$28,2,0)</f>
        <v>#N/A</v>
      </c>
      <c r="C17" s="2" t="e">
        <f>VLOOKUP($A17,Лист1!$A$2:$C$28,3,0)</f>
        <v>#N/A</v>
      </c>
      <c r="D17" s="2">
        <f>SUMIF(Лист1!$A$2:$A$28,Лист2!$A17,Лист1!$D$2:$D$28)</f>
        <v>0</v>
      </c>
      <c r="E17" s="2">
        <f t="shared" si="0"/>
        <v>0</v>
      </c>
      <c r="F17" s="2">
        <f>SUMIF(Лист1!$A$2:$A$28,Лист2!$A17,Лист1!$E$2:$E$28)</f>
        <v>0</v>
      </c>
      <c r="G17" s="2">
        <f t="shared" si="1"/>
        <v>0</v>
      </c>
      <c r="H17" s="2"/>
    </row>
    <row r="18" spans="1:8" ht="15">
      <c r="A18" s="2"/>
      <c r="B18" s="2" t="e">
        <f>VLOOKUP($A18,Лист1!$A$2:$C$28,2,0)</f>
        <v>#N/A</v>
      </c>
      <c r="C18" s="2" t="e">
        <f>VLOOKUP($A18,Лист1!$A$2:$C$28,3,0)</f>
        <v>#N/A</v>
      </c>
      <c r="D18" s="2">
        <f>SUMIF(Лист1!$A$2:$A$28,Лист2!$A18,Лист1!$D$2:$D$28)</f>
        <v>0</v>
      </c>
      <c r="E18" s="2">
        <f t="shared" si="0"/>
        <v>0</v>
      </c>
      <c r="F18" s="2">
        <f>SUMIF(Лист1!$A$2:$A$28,Лист2!$A18,Лист1!$E$2:$E$28)</f>
        <v>0</v>
      </c>
      <c r="G18" s="2">
        <f t="shared" si="1"/>
        <v>0</v>
      </c>
      <c r="H18" s="2"/>
    </row>
    <row r="19" spans="1:8" ht="15">
      <c r="A19" s="2"/>
      <c r="B19" s="2" t="e">
        <f>VLOOKUP($A19,Лист1!$A$2:$C$28,2,0)</f>
        <v>#N/A</v>
      </c>
      <c r="C19" s="2" t="e">
        <f>VLOOKUP($A19,Лист1!$A$2:$C$28,3,0)</f>
        <v>#N/A</v>
      </c>
      <c r="D19" s="2">
        <f>SUMIF(Лист1!$A$2:$A$28,Лист2!$A19,Лист1!$D$2:$D$28)</f>
        <v>0</v>
      </c>
      <c r="E19" s="2">
        <f t="shared" si="0"/>
        <v>0</v>
      </c>
      <c r="F19" s="2">
        <f>SUMIF(Лист1!$A$2:$A$28,Лист2!$A19,Лист1!$E$2:$E$28)</f>
        <v>0</v>
      </c>
      <c r="G19" s="2">
        <f t="shared" si="1"/>
        <v>0</v>
      </c>
      <c r="H19" s="2"/>
    </row>
    <row r="20" spans="1:8" ht="15">
      <c r="A20" s="2"/>
      <c r="B20" s="2" t="e">
        <f>VLOOKUP($A20,Лист1!$A$2:$C$28,2,0)</f>
        <v>#N/A</v>
      </c>
      <c r="C20" s="2" t="e">
        <f>VLOOKUP($A20,Лист1!$A$2:$C$28,3,0)</f>
        <v>#N/A</v>
      </c>
      <c r="D20" s="2">
        <f>SUMIF(Лист1!$A$2:$A$28,Лист2!$A20,Лист1!$D$2:$D$28)</f>
        <v>0</v>
      </c>
      <c r="E20" s="2">
        <f t="shared" si="0"/>
        <v>0</v>
      </c>
      <c r="F20" s="2">
        <f>SUMIF(Лист1!$A$2:$A$28,Лист2!$A20,Лист1!$E$2:$E$28)</f>
        <v>0</v>
      </c>
      <c r="G20" s="2">
        <f t="shared" si="1"/>
        <v>0</v>
      </c>
      <c r="H20" s="2"/>
    </row>
    <row r="21" spans="1:8" ht="15">
      <c r="A21" s="4" t="s">
        <v>22</v>
      </c>
      <c r="B21" s="4"/>
      <c r="C21" s="4"/>
      <c r="D21" s="4">
        <f>SUM(D4:D20)</f>
        <v>37553</v>
      </c>
      <c r="E21" s="4"/>
      <c r="F21" s="4">
        <f>SUM(F4:F20)</f>
        <v>12366</v>
      </c>
      <c r="G21" s="4"/>
      <c r="H21" s="4"/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Ракитин И.О.</cp:lastModifiedBy>
  <dcterms:created xsi:type="dcterms:W3CDTF">2014-06-20T05:17:44Z</dcterms:created>
  <dcterms:modified xsi:type="dcterms:W3CDTF">2014-06-20T07:11:17Z</dcterms:modified>
  <cp:category/>
  <cp:version/>
  <cp:contentType/>
  <cp:contentStatus/>
</cp:coreProperties>
</file>