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27795" windowHeight="11955" activeTab="1"/>
  </bookViews>
  <sheets>
    <sheet name="ул. Гагарина, 125" sheetId="1" r:id="rId1"/>
    <sheet name="125" sheetId="2" r:id="rId2"/>
  </sheets>
  <calcPr calcId="145621"/>
</workbook>
</file>

<file path=xl/calcChain.xml><?xml version="1.0" encoding="utf-8"?>
<calcChain xmlns="http://schemas.openxmlformats.org/spreadsheetml/2006/main">
  <c r="C5" i="2" l="1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B12" i="2"/>
  <c r="B11" i="2"/>
  <c r="B10" i="2"/>
  <c r="B9" i="2"/>
  <c r="B8" i="2"/>
  <c r="B7" i="2"/>
  <c r="B6" i="2"/>
  <c r="B5" i="2"/>
  <c r="E2" i="2"/>
  <c r="F2" i="2" l="1"/>
  <c r="B2" i="2"/>
  <c r="A2" i="2"/>
  <c r="AR39" i="1" l="1"/>
  <c r="AQ39" i="1"/>
  <c r="AM39" i="1"/>
  <c r="AL39" i="1"/>
  <c r="AH39" i="1"/>
  <c r="AG39" i="1"/>
  <c r="AC39" i="1"/>
  <c r="AB39" i="1"/>
  <c r="X39" i="1"/>
  <c r="W39" i="1"/>
  <c r="S39" i="1"/>
  <c r="R39" i="1"/>
  <c r="N39" i="1"/>
  <c r="M39" i="1"/>
  <c r="I39" i="1"/>
  <c r="H39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" i="1"/>
  <c r="D39" i="1" l="1"/>
  <c r="E4" i="1" s="1"/>
  <c r="F4" i="1" l="1"/>
  <c r="G4" i="1" s="1"/>
  <c r="AE4" i="1"/>
  <c r="AF4" i="1" s="1"/>
  <c r="AJ4" i="1"/>
  <c r="AK4" i="1" s="1"/>
  <c r="U4" i="1"/>
  <c r="V4" i="1" s="1"/>
  <c r="P4" i="1"/>
  <c r="Q4" i="1" s="1"/>
  <c r="AO4" i="1"/>
  <c r="AP4" i="1" s="1"/>
  <c r="Z4" i="1"/>
  <c r="AA4" i="1" s="1"/>
  <c r="K4" i="1"/>
  <c r="L4" i="1" s="1"/>
  <c r="O4" i="1" s="1"/>
  <c r="E25" i="1"/>
  <c r="E9" i="1"/>
  <c r="E37" i="1"/>
  <c r="E21" i="1"/>
  <c r="E33" i="1"/>
  <c r="E17" i="1"/>
  <c r="E29" i="1"/>
  <c r="E13" i="1"/>
  <c r="E36" i="1"/>
  <c r="E32" i="1"/>
  <c r="E28" i="1"/>
  <c r="E24" i="1"/>
  <c r="E20" i="1"/>
  <c r="E16" i="1"/>
  <c r="E12" i="1"/>
  <c r="E8" i="1"/>
  <c r="E5" i="1"/>
  <c r="E35" i="1"/>
  <c r="E31" i="1"/>
  <c r="E27" i="1"/>
  <c r="E23" i="1"/>
  <c r="E19" i="1"/>
  <c r="E15" i="1"/>
  <c r="E11" i="1"/>
  <c r="E7" i="1"/>
  <c r="E38" i="1"/>
  <c r="E34" i="1"/>
  <c r="E30" i="1"/>
  <c r="E26" i="1"/>
  <c r="E22" i="1"/>
  <c r="E18" i="1"/>
  <c r="E14" i="1"/>
  <c r="E10" i="1"/>
  <c r="E6" i="1"/>
  <c r="T4" i="1" l="1"/>
  <c r="Y4" i="1" s="1"/>
  <c r="AD4" i="1" s="1"/>
  <c r="AI4" i="1" s="1"/>
  <c r="AN4" i="1" s="1"/>
  <c r="AS4" i="1" s="1"/>
  <c r="F30" i="1"/>
  <c r="G30" i="1" s="1"/>
  <c r="AO30" i="1"/>
  <c r="AP30" i="1" s="1"/>
  <c r="Z30" i="1"/>
  <c r="AA30" i="1" s="1"/>
  <c r="AE30" i="1"/>
  <c r="AF30" i="1" s="1"/>
  <c r="AJ30" i="1"/>
  <c r="AK30" i="1" s="1"/>
  <c r="K30" i="1"/>
  <c r="L30" i="1" s="1"/>
  <c r="O30" i="1" s="1"/>
  <c r="U30" i="1"/>
  <c r="V30" i="1" s="1"/>
  <c r="P30" i="1"/>
  <c r="Q30" i="1" s="1"/>
  <c r="F27" i="1"/>
  <c r="G27" i="1" s="1"/>
  <c r="AE27" i="1"/>
  <c r="AF27" i="1" s="1"/>
  <c r="AJ27" i="1"/>
  <c r="AK27" i="1" s="1"/>
  <c r="U27" i="1"/>
  <c r="V27" i="1" s="1"/>
  <c r="P27" i="1"/>
  <c r="Q27" i="1" s="1"/>
  <c r="AO27" i="1"/>
  <c r="AP27" i="1" s="1"/>
  <c r="Z27" i="1"/>
  <c r="AA27" i="1" s="1"/>
  <c r="K27" i="1"/>
  <c r="L27" i="1" s="1"/>
  <c r="O27" i="1" s="1"/>
  <c r="T27" i="1" s="1"/>
  <c r="Y27" i="1" s="1"/>
  <c r="F8" i="1"/>
  <c r="G8" i="1" s="1"/>
  <c r="AO8" i="1"/>
  <c r="AP8" i="1" s="1"/>
  <c r="Z8" i="1"/>
  <c r="AA8" i="1" s="1"/>
  <c r="AJ8" i="1"/>
  <c r="AK8" i="1" s="1"/>
  <c r="AE8" i="1"/>
  <c r="AF8" i="1" s="1"/>
  <c r="K8" i="1"/>
  <c r="L8" i="1" s="1"/>
  <c r="O8" i="1" s="1"/>
  <c r="U8" i="1"/>
  <c r="V8" i="1" s="1"/>
  <c r="P8" i="1"/>
  <c r="Q8" i="1" s="1"/>
  <c r="F24" i="1"/>
  <c r="G24" i="1" s="1"/>
  <c r="AO24" i="1"/>
  <c r="AP24" i="1" s="1"/>
  <c r="Z24" i="1"/>
  <c r="AA24" i="1" s="1"/>
  <c r="AJ24" i="1"/>
  <c r="AK24" i="1" s="1"/>
  <c r="U24" i="1"/>
  <c r="V24" i="1" s="1"/>
  <c r="K24" i="1"/>
  <c r="L24" i="1" s="1"/>
  <c r="O24" i="1" s="1"/>
  <c r="AE24" i="1"/>
  <c r="AF24" i="1" s="1"/>
  <c r="P24" i="1"/>
  <c r="Q24" i="1" s="1"/>
  <c r="F13" i="1"/>
  <c r="G13" i="1" s="1"/>
  <c r="AJ13" i="1"/>
  <c r="AK13" i="1" s="1"/>
  <c r="U13" i="1"/>
  <c r="V13" i="1" s="1"/>
  <c r="AE13" i="1"/>
  <c r="AF13" i="1" s="1"/>
  <c r="K13" i="1"/>
  <c r="L13" i="1" s="1"/>
  <c r="O13" i="1" s="1"/>
  <c r="Z13" i="1"/>
  <c r="AA13" i="1" s="1"/>
  <c r="AO13" i="1"/>
  <c r="AP13" i="1" s="1"/>
  <c r="P13" i="1"/>
  <c r="Q13" i="1" s="1"/>
  <c r="F21" i="1"/>
  <c r="G21" i="1" s="1"/>
  <c r="AJ21" i="1"/>
  <c r="AK21" i="1" s="1"/>
  <c r="U21" i="1"/>
  <c r="V21" i="1" s="1"/>
  <c r="AE21" i="1"/>
  <c r="AF21" i="1" s="1"/>
  <c r="K21" i="1"/>
  <c r="L21" i="1" s="1"/>
  <c r="O21" i="1" s="1"/>
  <c r="AO21" i="1"/>
  <c r="AP21" i="1" s="1"/>
  <c r="Z21" i="1"/>
  <c r="AA21" i="1" s="1"/>
  <c r="P21" i="1"/>
  <c r="Q21" i="1" s="1"/>
  <c r="F18" i="1"/>
  <c r="G18" i="1" s="1"/>
  <c r="AO18" i="1"/>
  <c r="AP18" i="1" s="1"/>
  <c r="Z18" i="1"/>
  <c r="AA18" i="1" s="1"/>
  <c r="AJ18" i="1"/>
  <c r="AK18" i="1" s="1"/>
  <c r="U18" i="1"/>
  <c r="V18" i="1" s="1"/>
  <c r="AE18" i="1"/>
  <c r="AF18" i="1" s="1"/>
  <c r="P18" i="1"/>
  <c r="Q18" i="1" s="1"/>
  <c r="K18" i="1"/>
  <c r="L18" i="1" s="1"/>
  <c r="O18" i="1" s="1"/>
  <c r="F34" i="1"/>
  <c r="G34" i="1" s="1"/>
  <c r="AO34" i="1"/>
  <c r="AP34" i="1" s="1"/>
  <c r="Z34" i="1"/>
  <c r="AA34" i="1" s="1"/>
  <c r="AJ34" i="1"/>
  <c r="AK34" i="1" s="1"/>
  <c r="U34" i="1"/>
  <c r="V34" i="1" s="1"/>
  <c r="AE34" i="1"/>
  <c r="AF34" i="1" s="1"/>
  <c r="P34" i="1"/>
  <c r="Q34" i="1" s="1"/>
  <c r="K34" i="1"/>
  <c r="L34" i="1" s="1"/>
  <c r="O34" i="1" s="1"/>
  <c r="F15" i="1"/>
  <c r="G15" i="1" s="1"/>
  <c r="AE15" i="1"/>
  <c r="AF15" i="1" s="1"/>
  <c r="AJ15" i="1"/>
  <c r="AK15" i="1" s="1"/>
  <c r="U15" i="1"/>
  <c r="V15" i="1" s="1"/>
  <c r="P15" i="1"/>
  <c r="Q15" i="1" s="1"/>
  <c r="AO15" i="1"/>
  <c r="AP15" i="1" s="1"/>
  <c r="Z15" i="1"/>
  <c r="AA15" i="1" s="1"/>
  <c r="K15" i="1"/>
  <c r="L15" i="1" s="1"/>
  <c r="O15" i="1" s="1"/>
  <c r="T15" i="1" s="1"/>
  <c r="Y15" i="1" s="1"/>
  <c r="F31" i="1"/>
  <c r="G31" i="1" s="1"/>
  <c r="AE31" i="1"/>
  <c r="AF31" i="1" s="1"/>
  <c r="AJ31" i="1"/>
  <c r="AK31" i="1" s="1"/>
  <c r="U31" i="1"/>
  <c r="V31" i="1" s="1"/>
  <c r="P31" i="1"/>
  <c r="Q31" i="1" s="1"/>
  <c r="AO31" i="1"/>
  <c r="AP31" i="1" s="1"/>
  <c r="Z31" i="1"/>
  <c r="AA31" i="1" s="1"/>
  <c r="K31" i="1"/>
  <c r="L31" i="1" s="1"/>
  <c r="O31" i="1" s="1"/>
  <c r="T31" i="1" s="1"/>
  <c r="Y31" i="1" s="1"/>
  <c r="F12" i="1"/>
  <c r="G12" i="1" s="1"/>
  <c r="AO12" i="1"/>
  <c r="AP12" i="1" s="1"/>
  <c r="Z12" i="1"/>
  <c r="AA12" i="1" s="1"/>
  <c r="AE12" i="1"/>
  <c r="AF12" i="1" s="1"/>
  <c r="P12" i="1"/>
  <c r="Q12" i="1" s="1"/>
  <c r="AJ12" i="1"/>
  <c r="AK12" i="1" s="1"/>
  <c r="U12" i="1"/>
  <c r="V12" i="1" s="1"/>
  <c r="K12" i="1"/>
  <c r="L12" i="1" s="1"/>
  <c r="O12" i="1" s="1"/>
  <c r="T12" i="1" s="1"/>
  <c r="Y12" i="1" s="1"/>
  <c r="F28" i="1"/>
  <c r="G28" i="1" s="1"/>
  <c r="AO28" i="1"/>
  <c r="AP28" i="1" s="1"/>
  <c r="Z28" i="1"/>
  <c r="AA28" i="1" s="1"/>
  <c r="AE28" i="1"/>
  <c r="AF28" i="1" s="1"/>
  <c r="P28" i="1"/>
  <c r="Q28" i="1" s="1"/>
  <c r="AJ28" i="1"/>
  <c r="AK28" i="1" s="1"/>
  <c r="U28" i="1"/>
  <c r="V28" i="1" s="1"/>
  <c r="K28" i="1"/>
  <c r="L28" i="1" s="1"/>
  <c r="O28" i="1" s="1"/>
  <c r="T28" i="1" s="1"/>
  <c r="Y28" i="1" s="1"/>
  <c r="F29" i="1"/>
  <c r="G29" i="1" s="1"/>
  <c r="AJ29" i="1"/>
  <c r="AK29" i="1" s="1"/>
  <c r="U29" i="1"/>
  <c r="V29" i="1" s="1"/>
  <c r="AE29" i="1"/>
  <c r="AF29" i="1" s="1"/>
  <c r="K29" i="1"/>
  <c r="L29" i="1" s="1"/>
  <c r="O29" i="1" s="1"/>
  <c r="AO29" i="1"/>
  <c r="AP29" i="1" s="1"/>
  <c r="Z29" i="1"/>
  <c r="AA29" i="1" s="1"/>
  <c r="P29" i="1"/>
  <c r="Q29" i="1" s="1"/>
  <c r="F37" i="1"/>
  <c r="G37" i="1" s="1"/>
  <c r="AJ37" i="1"/>
  <c r="AK37" i="1" s="1"/>
  <c r="AE37" i="1"/>
  <c r="AF37" i="1" s="1"/>
  <c r="K37" i="1"/>
  <c r="L37" i="1" s="1"/>
  <c r="O37" i="1" s="1"/>
  <c r="T37" i="1" s="1"/>
  <c r="AO37" i="1"/>
  <c r="AP37" i="1" s="1"/>
  <c r="P37" i="1"/>
  <c r="Q37" i="1" s="1"/>
  <c r="Z37" i="1"/>
  <c r="AA37" i="1" s="1"/>
  <c r="U37" i="1"/>
  <c r="V37" i="1" s="1"/>
  <c r="F14" i="1"/>
  <c r="G14" i="1" s="1"/>
  <c r="AO14" i="1"/>
  <c r="AP14" i="1" s="1"/>
  <c r="Z14" i="1"/>
  <c r="AA14" i="1" s="1"/>
  <c r="AJ14" i="1"/>
  <c r="AK14" i="1" s="1"/>
  <c r="U14" i="1"/>
  <c r="V14" i="1" s="1"/>
  <c r="K14" i="1"/>
  <c r="L14" i="1" s="1"/>
  <c r="O14" i="1" s="1"/>
  <c r="AE14" i="1"/>
  <c r="AF14" i="1" s="1"/>
  <c r="P14" i="1"/>
  <c r="Q14" i="1" s="1"/>
  <c r="F11" i="1"/>
  <c r="G11" i="1" s="1"/>
  <c r="AE11" i="1"/>
  <c r="AF11" i="1" s="1"/>
  <c r="AJ11" i="1"/>
  <c r="AK11" i="1" s="1"/>
  <c r="U11" i="1"/>
  <c r="V11" i="1" s="1"/>
  <c r="P11" i="1"/>
  <c r="Q11" i="1" s="1"/>
  <c r="Z11" i="1"/>
  <c r="AA11" i="1" s="1"/>
  <c r="AO11" i="1"/>
  <c r="AP11" i="1" s="1"/>
  <c r="K11" i="1"/>
  <c r="L11" i="1" s="1"/>
  <c r="O11" i="1" s="1"/>
  <c r="T11" i="1" s="1"/>
  <c r="Y11" i="1" s="1"/>
  <c r="AD11" i="1" s="1"/>
  <c r="AI11" i="1" s="1"/>
  <c r="AN11" i="1" s="1"/>
  <c r="F6" i="1"/>
  <c r="G6" i="1" s="1"/>
  <c r="AO6" i="1"/>
  <c r="AP6" i="1" s="1"/>
  <c r="Z6" i="1"/>
  <c r="AA6" i="1" s="1"/>
  <c r="P6" i="1"/>
  <c r="Q6" i="1" s="1"/>
  <c r="U6" i="1"/>
  <c r="V6" i="1" s="1"/>
  <c r="AJ6" i="1"/>
  <c r="AK6" i="1" s="1"/>
  <c r="AE6" i="1"/>
  <c r="AF6" i="1" s="1"/>
  <c r="K6" i="1"/>
  <c r="L6" i="1" s="1"/>
  <c r="O6" i="1" s="1"/>
  <c r="T6" i="1" s="1"/>
  <c r="F22" i="1"/>
  <c r="G22" i="1" s="1"/>
  <c r="AO22" i="1"/>
  <c r="AP22" i="1" s="1"/>
  <c r="Z22" i="1"/>
  <c r="AA22" i="1" s="1"/>
  <c r="P22" i="1"/>
  <c r="Q22" i="1" s="1"/>
  <c r="U22" i="1"/>
  <c r="V22" i="1" s="1"/>
  <c r="AE22" i="1"/>
  <c r="AF22" i="1" s="1"/>
  <c r="AJ22" i="1"/>
  <c r="AK22" i="1" s="1"/>
  <c r="K22" i="1"/>
  <c r="L22" i="1" s="1"/>
  <c r="O22" i="1" s="1"/>
  <c r="T22" i="1" s="1"/>
  <c r="F38" i="1"/>
  <c r="G38" i="1" s="1"/>
  <c r="AO38" i="1"/>
  <c r="AP38" i="1" s="1"/>
  <c r="Z38" i="1"/>
  <c r="AA38" i="1" s="1"/>
  <c r="P38" i="1"/>
  <c r="Q38" i="1" s="1"/>
  <c r="AJ38" i="1"/>
  <c r="AK38" i="1" s="1"/>
  <c r="AE38" i="1"/>
  <c r="AF38" i="1" s="1"/>
  <c r="U38" i="1"/>
  <c r="V38" i="1" s="1"/>
  <c r="K38" i="1"/>
  <c r="L38" i="1" s="1"/>
  <c r="O38" i="1" s="1"/>
  <c r="T38" i="1" s="1"/>
  <c r="Y38" i="1" s="1"/>
  <c r="F19" i="1"/>
  <c r="G19" i="1" s="1"/>
  <c r="AE19" i="1"/>
  <c r="AF19" i="1" s="1"/>
  <c r="AJ19" i="1"/>
  <c r="AK19" i="1" s="1"/>
  <c r="U19" i="1"/>
  <c r="V19" i="1" s="1"/>
  <c r="P19" i="1"/>
  <c r="Q19" i="1" s="1"/>
  <c r="K19" i="1"/>
  <c r="L19" i="1" s="1"/>
  <c r="O19" i="1" s="1"/>
  <c r="T19" i="1" s="1"/>
  <c r="AO19" i="1"/>
  <c r="AP19" i="1" s="1"/>
  <c r="Z19" i="1"/>
  <c r="AA19" i="1" s="1"/>
  <c r="F35" i="1"/>
  <c r="G35" i="1" s="1"/>
  <c r="AE35" i="1"/>
  <c r="AF35" i="1" s="1"/>
  <c r="AJ35" i="1"/>
  <c r="AK35" i="1" s="1"/>
  <c r="U35" i="1"/>
  <c r="V35" i="1" s="1"/>
  <c r="P35" i="1"/>
  <c r="Q35" i="1" s="1"/>
  <c r="Z35" i="1"/>
  <c r="AA35" i="1" s="1"/>
  <c r="K35" i="1"/>
  <c r="L35" i="1" s="1"/>
  <c r="O35" i="1" s="1"/>
  <c r="T35" i="1" s="1"/>
  <c r="AO35" i="1"/>
  <c r="AP35" i="1" s="1"/>
  <c r="F16" i="1"/>
  <c r="G16" i="1" s="1"/>
  <c r="AO16" i="1"/>
  <c r="AP16" i="1" s="1"/>
  <c r="Z16" i="1"/>
  <c r="AA16" i="1" s="1"/>
  <c r="P16" i="1"/>
  <c r="Q16" i="1" s="1"/>
  <c r="AJ16" i="1"/>
  <c r="AK16" i="1" s="1"/>
  <c r="U16" i="1"/>
  <c r="V16" i="1" s="1"/>
  <c r="AE16" i="1"/>
  <c r="AF16" i="1" s="1"/>
  <c r="K16" i="1"/>
  <c r="L16" i="1" s="1"/>
  <c r="O16" i="1" s="1"/>
  <c r="F32" i="1"/>
  <c r="G32" i="1" s="1"/>
  <c r="AO32" i="1"/>
  <c r="AP32" i="1" s="1"/>
  <c r="Z32" i="1"/>
  <c r="AA32" i="1" s="1"/>
  <c r="U32" i="1"/>
  <c r="V32" i="1" s="1"/>
  <c r="AE32" i="1"/>
  <c r="AF32" i="1" s="1"/>
  <c r="P32" i="1"/>
  <c r="Q32" i="1" s="1"/>
  <c r="AJ32" i="1"/>
  <c r="AK32" i="1" s="1"/>
  <c r="K32" i="1"/>
  <c r="L32" i="1" s="1"/>
  <c r="O32" i="1" s="1"/>
  <c r="T32" i="1" s="1"/>
  <c r="F17" i="1"/>
  <c r="G17" i="1" s="1"/>
  <c r="AJ17" i="1"/>
  <c r="AK17" i="1" s="1"/>
  <c r="U17" i="1"/>
  <c r="V17" i="1" s="1"/>
  <c r="AE17" i="1"/>
  <c r="AF17" i="1" s="1"/>
  <c r="P17" i="1"/>
  <c r="Q17" i="1" s="1"/>
  <c r="K17" i="1"/>
  <c r="L17" i="1" s="1"/>
  <c r="O17" i="1" s="1"/>
  <c r="T17" i="1" s="1"/>
  <c r="AO17" i="1"/>
  <c r="AP17" i="1" s="1"/>
  <c r="Z17" i="1"/>
  <c r="AA17" i="1" s="1"/>
  <c r="F9" i="1"/>
  <c r="G9" i="1" s="1"/>
  <c r="AJ9" i="1"/>
  <c r="AK9" i="1" s="1"/>
  <c r="U9" i="1"/>
  <c r="V9" i="1" s="1"/>
  <c r="AE9" i="1"/>
  <c r="AF9" i="1" s="1"/>
  <c r="K9" i="1"/>
  <c r="L9" i="1" s="1"/>
  <c r="O9" i="1" s="1"/>
  <c r="AO9" i="1"/>
  <c r="AP9" i="1" s="1"/>
  <c r="Z9" i="1"/>
  <c r="AA9" i="1" s="1"/>
  <c r="P9" i="1"/>
  <c r="Q9" i="1" s="1"/>
  <c r="F10" i="1"/>
  <c r="G10" i="1" s="1"/>
  <c r="AO10" i="1"/>
  <c r="AP10" i="1" s="1"/>
  <c r="Z10" i="1"/>
  <c r="AA10" i="1" s="1"/>
  <c r="AJ10" i="1"/>
  <c r="AK10" i="1" s="1"/>
  <c r="U10" i="1"/>
  <c r="V10" i="1" s="1"/>
  <c r="AE10" i="1"/>
  <c r="AF10" i="1" s="1"/>
  <c r="P10" i="1"/>
  <c r="Q10" i="1" s="1"/>
  <c r="K10" i="1"/>
  <c r="L10" i="1" s="1"/>
  <c r="O10" i="1" s="1"/>
  <c r="T10" i="1" s="1"/>
  <c r="F26" i="1"/>
  <c r="G26" i="1" s="1"/>
  <c r="AO26" i="1"/>
  <c r="AP26" i="1" s="1"/>
  <c r="Z26" i="1"/>
  <c r="AA26" i="1" s="1"/>
  <c r="AJ26" i="1"/>
  <c r="AK26" i="1" s="1"/>
  <c r="U26" i="1"/>
  <c r="V26" i="1" s="1"/>
  <c r="P26" i="1"/>
  <c r="Q26" i="1" s="1"/>
  <c r="K26" i="1"/>
  <c r="L26" i="1" s="1"/>
  <c r="O26" i="1" s="1"/>
  <c r="T26" i="1" s="1"/>
  <c r="AE26" i="1"/>
  <c r="AF26" i="1" s="1"/>
  <c r="F7" i="1"/>
  <c r="G7" i="1" s="1"/>
  <c r="AE7" i="1"/>
  <c r="AF7" i="1" s="1"/>
  <c r="AJ7" i="1"/>
  <c r="AK7" i="1" s="1"/>
  <c r="U7" i="1"/>
  <c r="V7" i="1" s="1"/>
  <c r="P7" i="1"/>
  <c r="Q7" i="1" s="1"/>
  <c r="AO7" i="1"/>
  <c r="AP7" i="1" s="1"/>
  <c r="Z7" i="1"/>
  <c r="AA7" i="1" s="1"/>
  <c r="K7" i="1"/>
  <c r="L7" i="1" s="1"/>
  <c r="O7" i="1" s="1"/>
  <c r="T7" i="1" s="1"/>
  <c r="F23" i="1"/>
  <c r="G23" i="1" s="1"/>
  <c r="AE23" i="1"/>
  <c r="AF23" i="1" s="1"/>
  <c r="AJ23" i="1"/>
  <c r="AK23" i="1" s="1"/>
  <c r="U23" i="1"/>
  <c r="V23" i="1" s="1"/>
  <c r="P23" i="1"/>
  <c r="Q23" i="1" s="1"/>
  <c r="AO23" i="1"/>
  <c r="AP23" i="1" s="1"/>
  <c r="Z23" i="1"/>
  <c r="AA23" i="1" s="1"/>
  <c r="K23" i="1"/>
  <c r="L23" i="1" s="1"/>
  <c r="O23" i="1" s="1"/>
  <c r="T23" i="1" s="1"/>
  <c r="F5" i="1"/>
  <c r="G5" i="1" s="1"/>
  <c r="AJ5" i="1"/>
  <c r="AK5" i="1" s="1"/>
  <c r="AK39" i="1" s="1"/>
  <c r="U5" i="1"/>
  <c r="V5" i="1" s="1"/>
  <c r="AE5" i="1"/>
  <c r="AF5" i="1" s="1"/>
  <c r="K5" i="1"/>
  <c r="L5" i="1" s="1"/>
  <c r="AO5" i="1"/>
  <c r="AP5" i="1" s="1"/>
  <c r="Z5" i="1"/>
  <c r="AA5" i="1" s="1"/>
  <c r="P5" i="1"/>
  <c r="Q5" i="1" s="1"/>
  <c r="F20" i="1"/>
  <c r="G20" i="1" s="1"/>
  <c r="AO20" i="1"/>
  <c r="AP20" i="1" s="1"/>
  <c r="Z20" i="1"/>
  <c r="AA20" i="1" s="1"/>
  <c r="AE20" i="1"/>
  <c r="AF20" i="1" s="1"/>
  <c r="AJ20" i="1"/>
  <c r="AK20" i="1" s="1"/>
  <c r="P20" i="1"/>
  <c r="Q20" i="1" s="1"/>
  <c r="K20" i="1"/>
  <c r="L20" i="1" s="1"/>
  <c r="O20" i="1" s="1"/>
  <c r="T20" i="1" s="1"/>
  <c r="U20" i="1"/>
  <c r="V20" i="1" s="1"/>
  <c r="F36" i="1"/>
  <c r="G36" i="1" s="1"/>
  <c r="AO36" i="1"/>
  <c r="AP36" i="1" s="1"/>
  <c r="Z36" i="1"/>
  <c r="AA36" i="1" s="1"/>
  <c r="AE36" i="1"/>
  <c r="AF36" i="1" s="1"/>
  <c r="U36" i="1"/>
  <c r="V36" i="1" s="1"/>
  <c r="K36" i="1"/>
  <c r="L36" i="1" s="1"/>
  <c r="O36" i="1" s="1"/>
  <c r="AJ36" i="1"/>
  <c r="AK36" i="1" s="1"/>
  <c r="P36" i="1"/>
  <c r="Q36" i="1" s="1"/>
  <c r="F33" i="1"/>
  <c r="G33" i="1" s="1"/>
  <c r="AJ33" i="1"/>
  <c r="AK33" i="1" s="1"/>
  <c r="U33" i="1"/>
  <c r="V33" i="1" s="1"/>
  <c r="AE33" i="1"/>
  <c r="AF33" i="1" s="1"/>
  <c r="P33" i="1"/>
  <c r="Q33" i="1" s="1"/>
  <c r="K33" i="1"/>
  <c r="L33" i="1" s="1"/>
  <c r="O33" i="1" s="1"/>
  <c r="T33" i="1" s="1"/>
  <c r="AO33" i="1"/>
  <c r="AP33" i="1" s="1"/>
  <c r="Z33" i="1"/>
  <c r="AA33" i="1" s="1"/>
  <c r="F25" i="1"/>
  <c r="G25" i="1" s="1"/>
  <c r="G39" i="1" s="1"/>
  <c r="AJ25" i="1"/>
  <c r="AK25" i="1" s="1"/>
  <c r="U25" i="1"/>
  <c r="V25" i="1" s="1"/>
  <c r="AE25" i="1"/>
  <c r="AF25" i="1" s="1"/>
  <c r="K25" i="1"/>
  <c r="L25" i="1" s="1"/>
  <c r="O25" i="1" s="1"/>
  <c r="AO25" i="1"/>
  <c r="AP25" i="1" s="1"/>
  <c r="Z25" i="1"/>
  <c r="AA25" i="1" s="1"/>
  <c r="P25" i="1"/>
  <c r="Q25" i="1" s="1"/>
  <c r="E39" i="1"/>
  <c r="AP39" i="1" l="1"/>
  <c r="AS11" i="1"/>
  <c r="AF39" i="1"/>
  <c r="AA39" i="1"/>
  <c r="AD38" i="1"/>
  <c r="AI38" i="1" s="1"/>
  <c r="AN38" i="1" s="1"/>
  <c r="AS38" i="1" s="1"/>
  <c r="AD28" i="1"/>
  <c r="AI28" i="1" s="1"/>
  <c r="AN28" i="1" s="1"/>
  <c r="AS28" i="1" s="1"/>
  <c r="AD12" i="1"/>
  <c r="AI12" i="1" s="1"/>
  <c r="AN12" i="1" s="1"/>
  <c r="AS12" i="1" s="1"/>
  <c r="AD31" i="1"/>
  <c r="AI31" i="1" s="1"/>
  <c r="AN31" i="1" s="1"/>
  <c r="AS31" i="1" s="1"/>
  <c r="AD15" i="1"/>
  <c r="AI15" i="1" s="1"/>
  <c r="AN15" i="1" s="1"/>
  <c r="AS15" i="1" s="1"/>
  <c r="AD27" i="1"/>
  <c r="AI27" i="1" s="1"/>
  <c r="AN27" i="1" s="1"/>
  <c r="AS27" i="1" s="1"/>
  <c r="Y10" i="1"/>
  <c r="AD10" i="1" s="1"/>
  <c r="AI10" i="1" s="1"/>
  <c r="AN10" i="1" s="1"/>
  <c r="AS10" i="1" s="1"/>
  <c r="Y32" i="1"/>
  <c r="AD32" i="1" s="1"/>
  <c r="AI32" i="1" s="1"/>
  <c r="AN32" i="1" s="1"/>
  <c r="AS32" i="1" s="1"/>
  <c r="Y22" i="1"/>
  <c r="AD22" i="1" s="1"/>
  <c r="AI22" i="1" s="1"/>
  <c r="AN22" i="1" s="1"/>
  <c r="AS22" i="1" s="1"/>
  <c r="Y6" i="1"/>
  <c r="AD6" i="1" s="1"/>
  <c r="AI6" i="1" s="1"/>
  <c r="AN6" i="1" s="1"/>
  <c r="AS6" i="1" s="1"/>
  <c r="Y20" i="1"/>
  <c r="AD20" i="1" s="1"/>
  <c r="AI20" i="1" s="1"/>
  <c r="AN20" i="1" s="1"/>
  <c r="AS20" i="1" s="1"/>
  <c r="V39" i="1"/>
  <c r="Y26" i="1"/>
  <c r="AD26" i="1" s="1"/>
  <c r="AI26" i="1" s="1"/>
  <c r="AN26" i="1" s="1"/>
  <c r="AS26" i="1" s="1"/>
  <c r="Y35" i="1"/>
  <c r="AD35" i="1" s="1"/>
  <c r="AI35" i="1" s="1"/>
  <c r="AN35" i="1" s="1"/>
  <c r="AS35" i="1" s="1"/>
  <c r="Y33" i="1"/>
  <c r="AD33" i="1" s="1"/>
  <c r="AI33" i="1" s="1"/>
  <c r="AN33" i="1" s="1"/>
  <c r="AS33" i="1" s="1"/>
  <c r="Y17" i="1"/>
  <c r="AD17" i="1" s="1"/>
  <c r="AI17" i="1" s="1"/>
  <c r="AN17" i="1" s="1"/>
  <c r="AS17" i="1" s="1"/>
  <c r="Y19" i="1"/>
  <c r="AD19" i="1" s="1"/>
  <c r="AI19" i="1" s="1"/>
  <c r="AN19" i="1" s="1"/>
  <c r="AS19" i="1" s="1"/>
  <c r="Y23" i="1"/>
  <c r="AD23" i="1" s="1"/>
  <c r="AI23" i="1" s="1"/>
  <c r="AN23" i="1" s="1"/>
  <c r="AS23" i="1" s="1"/>
  <c r="Y7" i="1"/>
  <c r="AD7" i="1" s="1"/>
  <c r="AI7" i="1" s="1"/>
  <c r="AN7" i="1" s="1"/>
  <c r="AS7" i="1" s="1"/>
  <c r="Y37" i="1"/>
  <c r="AD37" i="1" s="1"/>
  <c r="AI37" i="1" s="1"/>
  <c r="AN37" i="1" s="1"/>
  <c r="AS37" i="1" s="1"/>
  <c r="Q39" i="1"/>
  <c r="T16" i="1"/>
  <c r="Y16" i="1" s="1"/>
  <c r="AD16" i="1" s="1"/>
  <c r="AI16" i="1" s="1"/>
  <c r="AN16" i="1" s="1"/>
  <c r="AS16" i="1" s="1"/>
  <c r="T36" i="1"/>
  <c r="Y36" i="1" s="1"/>
  <c r="AD36" i="1" s="1"/>
  <c r="AI36" i="1" s="1"/>
  <c r="AN36" i="1" s="1"/>
  <c r="AS36" i="1" s="1"/>
  <c r="T14" i="1"/>
  <c r="Y14" i="1" s="1"/>
  <c r="AD14" i="1" s="1"/>
  <c r="AI14" i="1" s="1"/>
  <c r="AN14" i="1" s="1"/>
  <c r="AS14" i="1" s="1"/>
  <c r="T24" i="1"/>
  <c r="Y24" i="1" s="1"/>
  <c r="AD24" i="1" s="1"/>
  <c r="AI24" i="1" s="1"/>
  <c r="AN24" i="1" s="1"/>
  <c r="AS24" i="1" s="1"/>
  <c r="T8" i="1"/>
  <c r="Y8" i="1" s="1"/>
  <c r="AD8" i="1" s="1"/>
  <c r="AI8" i="1" s="1"/>
  <c r="AN8" i="1" s="1"/>
  <c r="AS8" i="1" s="1"/>
  <c r="T30" i="1"/>
  <c r="Y30" i="1" s="1"/>
  <c r="AD30" i="1" s="1"/>
  <c r="AI30" i="1" s="1"/>
  <c r="AN30" i="1" s="1"/>
  <c r="AS30" i="1" s="1"/>
  <c r="T25" i="1"/>
  <c r="Y25" i="1" s="1"/>
  <c r="AD25" i="1" s="1"/>
  <c r="AI25" i="1" s="1"/>
  <c r="AN25" i="1" s="1"/>
  <c r="AS25" i="1" s="1"/>
  <c r="T9" i="1"/>
  <c r="Y9" i="1" s="1"/>
  <c r="AD9" i="1" s="1"/>
  <c r="AI9" i="1" s="1"/>
  <c r="AN9" i="1" s="1"/>
  <c r="AS9" i="1" s="1"/>
  <c r="T29" i="1"/>
  <c r="Y29" i="1" s="1"/>
  <c r="AD29" i="1" s="1"/>
  <c r="AI29" i="1" s="1"/>
  <c r="AN29" i="1" s="1"/>
  <c r="AS29" i="1" s="1"/>
  <c r="T21" i="1"/>
  <c r="Y21" i="1" s="1"/>
  <c r="AD21" i="1" s="1"/>
  <c r="AI21" i="1" s="1"/>
  <c r="AN21" i="1" s="1"/>
  <c r="AS21" i="1" s="1"/>
  <c r="T13" i="1"/>
  <c r="Y13" i="1" s="1"/>
  <c r="AD13" i="1" s="1"/>
  <c r="AI13" i="1" s="1"/>
  <c r="AN13" i="1" s="1"/>
  <c r="AS13" i="1" s="1"/>
  <c r="T34" i="1"/>
  <c r="Y34" i="1" s="1"/>
  <c r="AD34" i="1" s="1"/>
  <c r="AI34" i="1" s="1"/>
  <c r="AN34" i="1" s="1"/>
  <c r="AS34" i="1" s="1"/>
  <c r="T18" i="1"/>
  <c r="Y18" i="1" s="1"/>
  <c r="AD18" i="1" s="1"/>
  <c r="AI18" i="1" s="1"/>
  <c r="AN18" i="1" s="1"/>
  <c r="AS18" i="1" s="1"/>
  <c r="L39" i="1"/>
  <c r="O5" i="1"/>
  <c r="T5" i="1" s="1"/>
  <c r="Y5" i="1" s="1"/>
  <c r="AD5" i="1" s="1"/>
  <c r="AI5" i="1" s="1"/>
  <c r="AN5" i="1" s="1"/>
  <c r="AS5" i="1" s="1"/>
</calcChain>
</file>

<file path=xl/sharedStrings.xml><?xml version="1.0" encoding="utf-8"?>
<sst xmlns="http://schemas.openxmlformats.org/spreadsheetml/2006/main" count="106" uniqueCount="45">
  <si>
    <t>№ п/п</t>
  </si>
  <si>
    <t>Квартира, н.</t>
  </si>
  <si>
    <t>Ф. И. О., владельца квартиры</t>
  </si>
  <si>
    <t>Площадь, м. кв.</t>
  </si>
  <si>
    <t>Пасечникова В.</t>
  </si>
  <si>
    <t>Шибаршин А.</t>
  </si>
  <si>
    <t>Соотно-шение, %</t>
  </si>
  <si>
    <t>Расход, Гкал</t>
  </si>
  <si>
    <t>Начислено, руб.</t>
  </si>
  <si>
    <t>Голубов В.Ф.</t>
  </si>
  <si>
    <t>Емельянов А.Д.</t>
  </si>
  <si>
    <t>Герасименко Н.В.</t>
  </si>
  <si>
    <t>Куликова Л.В.</t>
  </si>
  <si>
    <t>Юрченко О.П.</t>
  </si>
  <si>
    <t>Ольхова Н.А.</t>
  </si>
  <si>
    <t>Божкова Г.И.</t>
  </si>
  <si>
    <t>Матвеева Т.А.</t>
  </si>
  <si>
    <t>Клименко И.Я.</t>
  </si>
  <si>
    <t>Быцюра Р.Г.</t>
  </si>
  <si>
    <t>Кобзарева Л.В.</t>
  </si>
  <si>
    <t>Щевцова Т.Л.</t>
  </si>
  <si>
    <t>Назарова О.В.</t>
  </si>
  <si>
    <t>Сердюков Ю.В.</t>
  </si>
  <si>
    <t>Трофимова Н.С.</t>
  </si>
  <si>
    <t>Короткова Л.С.</t>
  </si>
  <si>
    <t>Коротков С.В.</t>
  </si>
  <si>
    <t>Власова Е.Г.</t>
  </si>
  <si>
    <t>Цикоза Н.С.</t>
  </si>
  <si>
    <t>Чужилов И.В.</t>
  </si>
  <si>
    <t>Некрасова В.В.</t>
  </si>
  <si>
    <t>Уплачено (51), руб.</t>
  </si>
  <si>
    <t>Уплачено (50), руб.</t>
  </si>
  <si>
    <t>Сальдо, руб.</t>
  </si>
  <si>
    <t>Тариф: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</si>
  <si>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</si>
  <si>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</si>
  <si>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</si>
  <si>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</si>
  <si>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</si>
  <si>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</si>
  <si>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</si>
  <si>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</si>
  <si>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Месяц</t>
  </si>
  <si>
    <t>Сальдо пред. отчет. периода</t>
  </si>
  <si>
    <t>Тариф, руб./м.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</si>
</sst>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;\-#,##0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164" fontId="0" fillId="0" borderId="0" xfId="0" applyNumberFormat="1" applyAlignment="1">
      <alignment wrapText="1"/>
    </xf>
    <xf numFmtId="164" fontId="0" fillId="0" borderId="7" xfId="0" applyNumberFormat="1" applyBorder="1" applyAlignment="1">
      <alignment wrapText="1"/>
    </xf>
    <xf numFmtId="0" fontId="2" fillId="0" borderId="12" xfId="0" applyFont="1" applyBorder="1"/>
    <xf numFmtId="0" fontId="2" fillId="3" borderId="12" xfId="0" applyFont="1" applyFill="1" applyBorder="1"/>
    <xf numFmtId="0" fontId="2" fillId="3" borderId="10" xfId="0" applyFont="1" applyFill="1" applyBorder="1"/>
    <xf numFmtId="0" fontId="0" fillId="0" borderId="10" xfId="0" applyBorder="1"/>
    <xf numFmtId="0" fontId="0" fillId="3" borderId="10" xfId="0" applyFill="1" applyBorder="1"/>
    <xf numFmtId="0" fontId="0" fillId="0" borderId="11" xfId="0" applyBorder="1"/>
    <xf numFmtId="164" fontId="0" fillId="3" borderId="7" xfId="0" applyNumberFormat="1" applyFill="1" applyBorder="1" applyAlignment="1">
      <alignment wrapText="1"/>
    </xf>
    <xf numFmtId="164" fontId="0" fillId="0" borderId="14" xfId="0" applyNumberFormat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2" fillId="0" borderId="8" xfId="0" applyNumberFormat="1" applyFont="1" applyBorder="1" applyAlignment="1">
      <alignment horizontal="right" wrapText="1"/>
    </xf>
    <xf numFmtId="164" fontId="2" fillId="3" borderId="10" xfId="0" applyNumberFormat="1" applyFont="1" applyFill="1" applyBorder="1" applyAlignment="1">
      <alignment horizontal="right" wrapText="1"/>
    </xf>
    <xf numFmtId="164" fontId="2" fillId="0" borderId="10" xfId="0" applyNumberFormat="1" applyFont="1" applyBorder="1" applyAlignment="1">
      <alignment horizontal="right" wrapText="1"/>
    </xf>
    <xf numFmtId="2" fontId="2" fillId="3" borderId="10" xfId="0" applyNumberFormat="1" applyFont="1" applyFill="1" applyBorder="1" applyAlignment="1"/>
    <xf numFmtId="2" fontId="0" fillId="0" borderId="10" xfId="0" applyNumberFormat="1" applyBorder="1" applyAlignment="1"/>
    <xf numFmtId="2" fontId="0" fillId="3" borderId="10" xfId="0" applyNumberFormat="1" applyFill="1" applyBorder="1" applyAlignment="1"/>
    <xf numFmtId="2" fontId="0" fillId="0" borderId="11" xfId="0" applyNumberFormat="1" applyBorder="1" applyAlignment="1"/>
    <xf numFmtId="164" fontId="3" fillId="0" borderId="9" xfId="0" applyNumberFormat="1" applyFont="1" applyBorder="1" applyAlignment="1">
      <alignment wrapText="1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wrapText="1"/>
    </xf>
    <xf numFmtId="164" fontId="0" fillId="4" borderId="24" xfId="0" applyNumberFormat="1" applyFill="1" applyBorder="1" applyAlignment="1">
      <alignment wrapText="1"/>
    </xf>
    <xf numFmtId="164" fontId="0" fillId="3" borderId="22" xfId="0" applyNumberFormat="1" applyFill="1" applyBorder="1" applyAlignment="1">
      <alignment wrapText="1"/>
    </xf>
    <xf numFmtId="164" fontId="0" fillId="4" borderId="25" xfId="0" applyNumberFormat="1" applyFill="1" applyBorder="1" applyAlignment="1">
      <alignment wrapText="1"/>
    </xf>
    <xf numFmtId="164" fontId="0" fillId="4" borderId="26" xfId="0" applyNumberFormat="1" applyFill="1" applyBorder="1" applyAlignment="1">
      <alignment wrapText="1"/>
    </xf>
    <xf numFmtId="2" fontId="0" fillId="0" borderId="8" xfId="0" applyNumberFormat="1" applyBorder="1"/>
    <xf numFmtId="2" fontId="0" fillId="3" borderId="10" xfId="0" applyNumberFormat="1" applyFill="1" applyBorder="1"/>
    <xf numFmtId="2" fontId="0" fillId="0" borderId="10" xfId="0" applyNumberFormat="1" applyBorder="1"/>
    <xf numFmtId="2" fontId="0" fillId="0" borderId="11" xfId="0" applyNumberFormat="1" applyBorder="1"/>
    <xf numFmtId="164" fontId="0" fillId="0" borderId="13" xfId="0" applyNumberFormat="1" applyBorder="1" applyAlignment="1">
      <alignment wrapText="1"/>
    </xf>
    <xf numFmtId="164" fontId="0" fillId="0" borderId="27" xfId="0" applyNumberFormat="1" applyBorder="1" applyAlignment="1">
      <alignment wrapText="1"/>
    </xf>
    <xf numFmtId="164" fontId="0" fillId="3" borderId="15" xfId="0" applyNumberFormat="1" applyFill="1" applyBorder="1" applyAlignment="1">
      <alignment wrapText="1"/>
    </xf>
    <xf numFmtId="164" fontId="0" fillId="3" borderId="28" xfId="0" applyNumberFormat="1" applyFill="1" applyBorder="1" applyAlignment="1">
      <alignment wrapText="1"/>
    </xf>
    <xf numFmtId="164" fontId="0" fillId="0" borderId="15" xfId="0" applyNumberFormat="1" applyBorder="1" applyAlignment="1">
      <alignment wrapText="1"/>
    </xf>
    <xf numFmtId="164" fontId="0" fillId="0" borderId="28" xfId="0" applyNumberFormat="1" applyBorder="1" applyAlignment="1">
      <alignment wrapText="1"/>
    </xf>
    <xf numFmtId="164" fontId="0" fillId="0" borderId="16" xfId="0" applyNumberFormat="1" applyBorder="1" applyAlignment="1">
      <alignment wrapText="1"/>
    </xf>
    <xf numFmtId="164" fontId="0" fillId="0" borderId="29" xfId="0" applyNumberFormat="1" applyBorder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164" fontId="0" fillId="0" borderId="14" xfId="0" applyNumberFormat="1" applyFill="1" applyBorder="1" applyAlignment="1">
      <alignment wrapText="1"/>
    </xf>
    <xf numFmtId="164" fontId="0" fillId="0" borderId="7" xfId="0" applyNumberFormat="1" applyFill="1" applyBorder="1" applyAlignment="1">
      <alignment wrapText="1"/>
    </xf>
    <xf numFmtId="164" fontId="0" fillId="0" borderId="17" xfId="0" applyNumberFormat="1" applyFill="1" applyBorder="1" applyAlignment="1">
      <alignment wrapText="1"/>
    </xf>
    <xf numFmtId="164" fontId="0" fillId="0" borderId="15" xfId="0" applyNumberFormat="1" applyFill="1" applyBorder="1" applyAlignment="1">
      <alignment wrapText="1"/>
    </xf>
    <xf numFmtId="164" fontId="0" fillId="0" borderId="28" xfId="0" applyNumberFormat="1" applyFill="1" applyBorder="1" applyAlignment="1">
      <alignment wrapText="1"/>
    </xf>
    <xf numFmtId="164" fontId="0" fillId="0" borderId="16" xfId="0" applyNumberFormat="1" applyFill="1" applyBorder="1" applyAlignment="1">
      <alignment wrapText="1"/>
    </xf>
    <xf numFmtId="164" fontId="0" fillId="0" borderId="29" xfId="0" applyNumberForma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30" xfId="0" applyBorder="1"/>
    <xf numFmtId="0" fontId="0" fillId="0" borderId="34" xfId="0" applyBorder="1"/>
    <xf numFmtId="0" fontId="0" fillId="0" borderId="31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0" fillId="0" borderId="37" xfId="0" applyNumberFormat="1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21" xfId="0" applyNumberFormat="1" applyBorder="1" applyAlignment="1">
      <alignment wrapText="1"/>
    </xf>
    <xf numFmtId="164" fontId="0" fillId="0" borderId="22" xfId="0" applyNumberFormat="1" applyBorder="1" applyAlignment="1">
      <alignment wrapText="1"/>
    </xf>
    <xf numFmtId="164" fontId="0" fillId="0" borderId="38" xfId="0" applyNumberFormat="1" applyBorder="1" applyAlignment="1">
      <alignment wrapText="1"/>
    </xf>
    <xf numFmtId="164" fontId="0" fillId="0" borderId="23" xfId="0" applyNumberFormat="1" applyBorder="1" applyAlignment="1">
      <alignment wrapText="1"/>
    </xf>
    <xf numFmtId="164" fontId="0" fillId="0" borderId="13" xfId="0" applyNumberFormat="1" applyFill="1" applyBorder="1" applyAlignment="1">
      <alignment wrapText="1"/>
    </xf>
    <xf numFmtId="164" fontId="0" fillId="0" borderId="27" xfId="0" applyNumberForma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35" xfId="0" applyBorder="1" applyAlignment="1"/>
    <xf numFmtId="0" fontId="0" fillId="0" borderId="36" xfId="0" applyBorder="1" applyAlignment="1"/>
    <xf numFmtId="4" fontId="0" fillId="0" borderId="21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165" fontId="0" fillId="0" borderId="14" xfId="0" applyNumberFormat="1" applyBorder="1"/>
    <xf numFmtId="165" fontId="0" fillId="0" borderId="27" xfId="0" applyNumberFormat="1" applyBorder="1"/>
    <xf numFmtId="165" fontId="0" fillId="0" borderId="7" xfId="0" applyNumberFormat="1" applyBorder="1"/>
    <xf numFmtId="165" fontId="0" fillId="0" borderId="28" xfId="0" applyNumberFormat="1" applyBorder="1"/>
    <xf numFmtId="165" fontId="0" fillId="0" borderId="17" xfId="0" applyNumberFormat="1" applyBorder="1"/>
    <xf numFmtId="165" fontId="0" fillId="0" borderId="29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workbookViewId="0">
      <pane xSplit="4" topLeftCell="E1" activePane="topRight" state="frozen"/>
      <selection pane="topRight" sqref="A1:A3"/>
    </sheetView>
  </sheetViews>
  <sheetFormatPr defaultRowHeight="15" x14ac:dyDescent="0.25"/>
  <cols>
    <col min="1" max="1" width="6.28515625" customWidth="1"/>
    <col min="2" max="2" width="10.7109375" customWidth="1"/>
    <col min="3" max="3" width="40.7109375" customWidth="1"/>
    <col min="4" max="5" width="10.7109375" customWidth="1"/>
    <col min="6" max="45" width="12.7109375" customWidth="1"/>
    <col min="46" max="46" width="10.7109375" customWidth="1"/>
  </cols>
  <sheetData>
    <row r="1" spans="1:46" ht="15" customHeight="1" thickBot="1" x14ac:dyDescent="0.3">
      <c r="A1" s="79" t="s">
        <v>0</v>
      </c>
      <c r="B1" s="79" t="s">
        <v>1</v>
      </c>
      <c r="C1" s="79" t="s">
        <v>2</v>
      </c>
      <c r="D1" s="79" t="s">
        <v>3</v>
      </c>
      <c r="E1" s="79" t="s">
        <v>6</v>
      </c>
      <c r="F1" s="76" t="s">
        <v>42</v>
      </c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8"/>
      <c r="AT1" s="74" t="s">
        <v>43</v>
      </c>
    </row>
    <row r="2" spans="1:46" ht="15.75" thickBot="1" x14ac:dyDescent="0.3">
      <c r="A2" s="80"/>
      <c r="B2" s="80"/>
      <c r="C2" s="80"/>
      <c r="D2" s="80"/>
      <c r="E2" s="82"/>
      <c r="F2" s="76" t="s">
        <v>34</v>
      </c>
      <c r="G2" s="77"/>
      <c r="H2" s="78"/>
      <c r="I2" s="29" t="s">
        <v>33</v>
      </c>
      <c r="J2" s="28">
        <v>1463.5</v>
      </c>
      <c r="K2" s="76" t="s">
        <v>35</v>
      </c>
      <c r="L2" s="77"/>
      <c r="M2" s="78"/>
      <c r="N2" s="29" t="s">
        <v>33</v>
      </c>
      <c r="O2" s="28">
        <v>1100</v>
      </c>
      <c r="P2" s="76" t="s">
        <v>36</v>
      </c>
      <c r="Q2" s="77"/>
      <c r="R2" s="78"/>
      <c r="S2" s="29" t="s">
        <v>33</v>
      </c>
      <c r="T2" s="28">
        <v>1350</v>
      </c>
      <c r="U2" s="76" t="s">
        <v>37</v>
      </c>
      <c r="V2" s="77"/>
      <c r="W2" s="78"/>
      <c r="X2" s="29" t="s">
        <v>33</v>
      </c>
      <c r="Y2" s="28">
        <v>1200</v>
      </c>
      <c r="Z2" s="76" t="s">
        <v>38</v>
      </c>
      <c r="AA2" s="77"/>
      <c r="AB2" s="78"/>
      <c r="AC2" s="29" t="s">
        <v>33</v>
      </c>
      <c r="AD2" s="28">
        <v>1500</v>
      </c>
      <c r="AE2" s="76" t="s">
        <v>39</v>
      </c>
      <c r="AF2" s="77"/>
      <c r="AG2" s="78"/>
      <c r="AH2" s="29" t="s">
        <v>33</v>
      </c>
      <c r="AI2" s="28">
        <v>1000</v>
      </c>
      <c r="AJ2" s="76" t="s">
        <v>40</v>
      </c>
      <c r="AK2" s="77"/>
      <c r="AL2" s="78"/>
      <c r="AM2" s="29" t="s">
        <v>33</v>
      </c>
      <c r="AN2" s="28">
        <v>1463.5</v>
      </c>
      <c r="AO2" s="76" t="s">
        <v>41</v>
      </c>
      <c r="AP2" s="77"/>
      <c r="AQ2" s="78"/>
      <c r="AR2" s="29" t="s">
        <v>33</v>
      </c>
      <c r="AS2" s="28">
        <v>1200</v>
      </c>
      <c r="AT2" s="75"/>
    </row>
    <row r="3" spans="1:46" ht="30" thickBot="1" x14ac:dyDescent="0.3">
      <c r="A3" s="80"/>
      <c r="B3" s="81"/>
      <c r="C3" s="81"/>
      <c r="D3" s="81"/>
      <c r="E3" s="82"/>
      <c r="F3" s="2" t="s">
        <v>7</v>
      </c>
      <c r="G3" s="1" t="s">
        <v>8</v>
      </c>
      <c r="H3" s="2" t="s">
        <v>30</v>
      </c>
      <c r="I3" s="2" t="s">
        <v>31</v>
      </c>
      <c r="J3" s="2" t="s">
        <v>32</v>
      </c>
      <c r="K3" s="2" t="s">
        <v>7</v>
      </c>
      <c r="L3" s="1" t="s">
        <v>8</v>
      </c>
      <c r="M3" s="2" t="s">
        <v>30</v>
      </c>
      <c r="N3" s="2" t="s">
        <v>31</v>
      </c>
      <c r="O3" s="2" t="s">
        <v>32</v>
      </c>
      <c r="P3" s="2" t="s">
        <v>7</v>
      </c>
      <c r="Q3" s="1" t="s">
        <v>8</v>
      </c>
      <c r="R3" s="2" t="s">
        <v>30</v>
      </c>
      <c r="S3" s="2" t="s">
        <v>31</v>
      </c>
      <c r="T3" s="2" t="s">
        <v>32</v>
      </c>
      <c r="U3" s="2" t="s">
        <v>7</v>
      </c>
      <c r="V3" s="1" t="s">
        <v>8</v>
      </c>
      <c r="W3" s="2" t="s">
        <v>30</v>
      </c>
      <c r="X3" s="2" t="s">
        <v>31</v>
      </c>
      <c r="Y3" s="2" t="s">
        <v>32</v>
      </c>
      <c r="Z3" s="2" t="s">
        <v>7</v>
      </c>
      <c r="AA3" s="1" t="s">
        <v>8</v>
      </c>
      <c r="AB3" s="2" t="s">
        <v>30</v>
      </c>
      <c r="AC3" s="2" t="s">
        <v>31</v>
      </c>
      <c r="AD3" s="2" t="s">
        <v>32</v>
      </c>
      <c r="AE3" s="2" t="s">
        <v>7</v>
      </c>
      <c r="AF3" s="1" t="s">
        <v>8</v>
      </c>
      <c r="AG3" s="2" t="s">
        <v>30</v>
      </c>
      <c r="AH3" s="2" t="s">
        <v>31</v>
      </c>
      <c r="AI3" s="2" t="s">
        <v>32</v>
      </c>
      <c r="AJ3" s="2" t="s">
        <v>7</v>
      </c>
      <c r="AK3" s="1" t="s">
        <v>8</v>
      </c>
      <c r="AL3" s="2" t="s">
        <v>30</v>
      </c>
      <c r="AM3" s="2" t="s">
        <v>31</v>
      </c>
      <c r="AN3" s="2" t="s">
        <v>32</v>
      </c>
      <c r="AO3" s="2" t="s">
        <v>7</v>
      </c>
      <c r="AP3" s="1" t="s">
        <v>8</v>
      </c>
      <c r="AQ3" s="2" t="s">
        <v>30</v>
      </c>
      <c r="AR3" s="2" t="s">
        <v>31</v>
      </c>
      <c r="AS3" s="2" t="s">
        <v>32</v>
      </c>
      <c r="AT3" s="75"/>
    </row>
    <row r="4" spans="1:46" x14ac:dyDescent="0.25">
      <c r="A4" s="3">
        <v>1</v>
      </c>
      <c r="B4" s="6">
        <v>1</v>
      </c>
      <c r="C4" s="12" t="s">
        <v>9</v>
      </c>
      <c r="D4" s="21">
        <v>34.159999999999997</v>
      </c>
      <c r="E4" s="36">
        <f>ROUND((D4/D$39*100),2)</f>
        <v>4.07</v>
      </c>
      <c r="F4" s="40">
        <f t="shared" ref="F4:F38" si="0">ROUND((F$39*(E4/100)),5)</f>
        <v>0.32763999999999999</v>
      </c>
      <c r="G4" s="19">
        <f>ROUND((J$2*F4),2)</f>
        <v>479.5</v>
      </c>
      <c r="H4" s="19"/>
      <c r="I4" s="19"/>
      <c r="J4" s="66">
        <f>AT4+(G4-(H4+I4))</f>
        <v>479.5</v>
      </c>
      <c r="K4" s="72">
        <f>ROUND((K$39*(E4/100)),5)</f>
        <v>0.32763999999999999</v>
      </c>
      <c r="L4" s="51">
        <f>ROUND((O$2*K4),2)</f>
        <v>360.4</v>
      </c>
      <c r="M4" s="51"/>
      <c r="N4" s="51"/>
      <c r="O4" s="73">
        <f>J4+(L4-(M4+N4))</f>
        <v>839.9</v>
      </c>
      <c r="P4" s="68">
        <f>ROUND((P$39*(E4/100)),5)</f>
        <v>0.32763999999999999</v>
      </c>
      <c r="Q4" s="19">
        <f>ROUND((T$2*P4),2)</f>
        <v>442.31</v>
      </c>
      <c r="R4" s="19"/>
      <c r="S4" s="19"/>
      <c r="T4" s="41">
        <f>O4+(Q4-(R4+S4))</f>
        <v>1282.21</v>
      </c>
      <c r="U4" s="40">
        <f>ROUND((U$39*(E4/100)),5)</f>
        <v>0.32763999999999999</v>
      </c>
      <c r="V4" s="19">
        <f>ROUND((Y$2*U4),2)</f>
        <v>393.17</v>
      </c>
      <c r="W4" s="19"/>
      <c r="X4" s="19"/>
      <c r="Y4" s="41">
        <f>T4+(V4-(W4+X4))</f>
        <v>1675.38</v>
      </c>
      <c r="Z4" s="40">
        <f>ROUND((Z$39*(E4/100)),5)</f>
        <v>0.32763999999999999</v>
      </c>
      <c r="AA4" s="19">
        <f>ROUND((AD$2*Z4),2)</f>
        <v>491.46</v>
      </c>
      <c r="AB4" s="19"/>
      <c r="AC4" s="19"/>
      <c r="AD4" s="41">
        <f>Y4+(AA4-(AB4+AC4))</f>
        <v>2166.84</v>
      </c>
      <c r="AE4" s="40">
        <f>ROUND((AE$39*(E4/100)),5)</f>
        <v>0.32763999999999999</v>
      </c>
      <c r="AF4" s="19">
        <f>ROUND((AI$2*AE4),2)</f>
        <v>327.64</v>
      </c>
      <c r="AG4" s="19"/>
      <c r="AH4" s="19"/>
      <c r="AI4" s="41">
        <f>AD4+(AF4-(AG4+AH4))</f>
        <v>2494.48</v>
      </c>
      <c r="AJ4" s="40">
        <f>ROUND((AJ$39*(E4/100)),5)</f>
        <v>0.32763999999999999</v>
      </c>
      <c r="AK4" s="19">
        <f>ROUND((AN$2*AJ4),2)</f>
        <v>479.5</v>
      </c>
      <c r="AL4" s="19"/>
      <c r="AM4" s="19"/>
      <c r="AN4" s="41">
        <f>AI4+(AK4-(AL4+AM4))</f>
        <v>2973.98</v>
      </c>
      <c r="AO4" s="40">
        <f>ROUND((AO$39*(E4/100)),5)</f>
        <v>0.32763999999999999</v>
      </c>
      <c r="AP4" s="19">
        <f>ROUND((AS$2*AO4),2)</f>
        <v>393.17</v>
      </c>
      <c r="AQ4" s="19"/>
      <c r="AR4" s="19"/>
      <c r="AS4" s="41">
        <f>AN4+(AP4-(AQ4+AR4))</f>
        <v>3367.15</v>
      </c>
      <c r="AT4" s="32"/>
    </row>
    <row r="5" spans="1:46" x14ac:dyDescent="0.25">
      <c r="A5" s="4">
        <v>2</v>
      </c>
      <c r="B5" s="9">
        <v>2</v>
      </c>
      <c r="C5" s="13" t="s">
        <v>10</v>
      </c>
      <c r="D5" s="22">
        <v>40.83</v>
      </c>
      <c r="E5" s="37">
        <f>ROUND((D5/D$39*100),2)</f>
        <v>4.8600000000000003</v>
      </c>
      <c r="F5" s="42">
        <f t="shared" si="0"/>
        <v>0.39123000000000002</v>
      </c>
      <c r="G5" s="18">
        <f t="shared" ref="G5:G38" si="1">ROUND((J$2*F5),2)</f>
        <v>572.57000000000005</v>
      </c>
      <c r="H5" s="18"/>
      <c r="I5" s="18"/>
      <c r="J5" s="31">
        <f t="shared" ref="J5:J38" si="2">AT5+(G5-(H5+I5))</f>
        <v>572.57000000000005</v>
      </c>
      <c r="K5" s="42">
        <f t="shared" ref="K5:K38" si="3">ROUND((K$39*(E5/100)),5)</f>
        <v>0.39123000000000002</v>
      </c>
      <c r="L5" s="18">
        <f t="shared" ref="L5:L38" si="4">ROUND((O$2*K5),2)</f>
        <v>430.35</v>
      </c>
      <c r="M5" s="18"/>
      <c r="N5" s="18"/>
      <c r="O5" s="43">
        <f t="shared" ref="O5:O38" si="5">J5+(L5-(M5+N5))</f>
        <v>1002.9200000000001</v>
      </c>
      <c r="P5" s="33">
        <f t="shared" ref="P5:P38" si="6">ROUND((P$39*(E5/100)),5)</f>
        <v>0.39123000000000002</v>
      </c>
      <c r="Q5" s="18">
        <f t="shared" ref="Q5:Q38" si="7">ROUND((T$2*P5),2)</f>
        <v>528.16</v>
      </c>
      <c r="R5" s="18"/>
      <c r="S5" s="18"/>
      <c r="T5" s="43">
        <f t="shared" ref="T5:T38" si="8">O5+(Q5-(R5+S5))</f>
        <v>1531.08</v>
      </c>
      <c r="U5" s="42">
        <f t="shared" ref="U5:U38" si="9">ROUND((U$39*(E5/100)),5)</f>
        <v>0.39123000000000002</v>
      </c>
      <c r="V5" s="18">
        <f t="shared" ref="V5:V38" si="10">ROUND((Y$2*U5),2)</f>
        <v>469.48</v>
      </c>
      <c r="W5" s="18"/>
      <c r="X5" s="18"/>
      <c r="Y5" s="43">
        <f t="shared" ref="Y5:Y38" si="11">T5+(V5-(W5+X5))</f>
        <v>2000.56</v>
      </c>
      <c r="Z5" s="42">
        <f t="shared" ref="Z5:Z38" si="12">ROUND((Z$39*(E5/100)),5)</f>
        <v>0.39123000000000002</v>
      </c>
      <c r="AA5" s="18">
        <f t="shared" ref="AA5:AA38" si="13">ROUND((AD$2*Z5),2)</f>
        <v>586.85</v>
      </c>
      <c r="AB5" s="18"/>
      <c r="AC5" s="18"/>
      <c r="AD5" s="43">
        <f t="shared" ref="AD5:AD38" si="14">Y5+(AA5-(AB5+AC5))</f>
        <v>2587.41</v>
      </c>
      <c r="AE5" s="42">
        <f t="shared" ref="AE5:AE38" si="15">ROUND((AE$39*(E5/100)),5)</f>
        <v>0.39123000000000002</v>
      </c>
      <c r="AF5" s="18">
        <f t="shared" ref="AF5:AF38" si="16">ROUND((AI$2*AE5),2)</f>
        <v>391.23</v>
      </c>
      <c r="AG5" s="18"/>
      <c r="AH5" s="18"/>
      <c r="AI5" s="43">
        <f t="shared" ref="AI5:AI38" si="17">AD5+(AF5-(AG5+AH5))</f>
        <v>2978.64</v>
      </c>
      <c r="AJ5" s="42">
        <f t="shared" ref="AJ5:AJ38" si="18">ROUND((AJ$39*(E5/100)),5)</f>
        <v>0.39123000000000002</v>
      </c>
      <c r="AK5" s="18">
        <f t="shared" ref="AK5:AK38" si="19">ROUND((AN$2*AJ5),2)</f>
        <v>572.57000000000005</v>
      </c>
      <c r="AL5" s="18"/>
      <c r="AM5" s="18"/>
      <c r="AN5" s="43">
        <f t="shared" ref="AN5:AN38" si="20">AI5+(AK5-(AL5+AM5))</f>
        <v>3551.21</v>
      </c>
      <c r="AO5" s="42">
        <f t="shared" ref="AO5:AO38" si="21">ROUND((AO$39*(E5/100)),5)</f>
        <v>0.39123000000000002</v>
      </c>
      <c r="AP5" s="18">
        <f t="shared" ref="AP5:AP38" si="22">ROUND((AS$2*AO5),2)</f>
        <v>469.48</v>
      </c>
      <c r="AQ5" s="18"/>
      <c r="AR5" s="18"/>
      <c r="AS5" s="43">
        <f t="shared" ref="AS5:AS38" si="23">AN5+(AP5-(AQ5+AR5))</f>
        <v>4020.69</v>
      </c>
      <c r="AT5" s="34"/>
    </row>
    <row r="6" spans="1:46" x14ac:dyDescent="0.25">
      <c r="A6" s="4">
        <v>3</v>
      </c>
      <c r="B6" s="7">
        <v>3</v>
      </c>
      <c r="C6" s="12" t="s">
        <v>11</v>
      </c>
      <c r="D6" s="23">
        <v>29.1</v>
      </c>
      <c r="E6" s="38">
        <f t="shared" ref="E6:E38" si="24">ROUND((D6/D$39*100),2)</f>
        <v>3.47</v>
      </c>
      <c r="F6" s="44">
        <f t="shared" si="0"/>
        <v>0.27933999999999998</v>
      </c>
      <c r="G6" s="11">
        <f t="shared" si="1"/>
        <v>408.81</v>
      </c>
      <c r="H6" s="11"/>
      <c r="I6" s="11"/>
      <c r="J6" s="67">
        <f t="shared" si="2"/>
        <v>408.81</v>
      </c>
      <c r="K6" s="54">
        <f t="shared" si="3"/>
        <v>0.27933999999999998</v>
      </c>
      <c r="L6" s="52">
        <f t="shared" si="4"/>
        <v>307.27</v>
      </c>
      <c r="M6" s="52"/>
      <c r="N6" s="52"/>
      <c r="O6" s="55">
        <f t="shared" si="5"/>
        <v>716.07999999999993</v>
      </c>
      <c r="P6" s="69">
        <f t="shared" si="6"/>
        <v>0.27933999999999998</v>
      </c>
      <c r="Q6" s="11">
        <f t="shared" si="7"/>
        <v>377.11</v>
      </c>
      <c r="R6" s="11"/>
      <c r="S6" s="11"/>
      <c r="T6" s="45">
        <f t="shared" si="8"/>
        <v>1093.19</v>
      </c>
      <c r="U6" s="44">
        <f t="shared" si="9"/>
        <v>0.27933999999999998</v>
      </c>
      <c r="V6" s="11">
        <f t="shared" si="10"/>
        <v>335.21</v>
      </c>
      <c r="W6" s="11"/>
      <c r="X6" s="11"/>
      <c r="Y6" s="45">
        <f t="shared" si="11"/>
        <v>1428.4</v>
      </c>
      <c r="Z6" s="44">
        <f t="shared" si="12"/>
        <v>0.27933999999999998</v>
      </c>
      <c r="AA6" s="11">
        <f t="shared" si="13"/>
        <v>419.01</v>
      </c>
      <c r="AB6" s="11"/>
      <c r="AC6" s="11"/>
      <c r="AD6" s="45">
        <f t="shared" si="14"/>
        <v>1847.41</v>
      </c>
      <c r="AE6" s="44">
        <f t="shared" si="15"/>
        <v>0.27933999999999998</v>
      </c>
      <c r="AF6" s="11">
        <f t="shared" si="16"/>
        <v>279.33999999999997</v>
      </c>
      <c r="AG6" s="11"/>
      <c r="AH6" s="11"/>
      <c r="AI6" s="45">
        <f t="shared" si="17"/>
        <v>2126.75</v>
      </c>
      <c r="AJ6" s="44">
        <f t="shared" si="18"/>
        <v>0.27933999999999998</v>
      </c>
      <c r="AK6" s="11">
        <f t="shared" si="19"/>
        <v>408.81</v>
      </c>
      <c r="AL6" s="11"/>
      <c r="AM6" s="11"/>
      <c r="AN6" s="45">
        <f t="shared" si="20"/>
        <v>2535.56</v>
      </c>
      <c r="AO6" s="44">
        <f t="shared" si="21"/>
        <v>0.27933999999999998</v>
      </c>
      <c r="AP6" s="11">
        <f t="shared" si="22"/>
        <v>335.21</v>
      </c>
      <c r="AQ6" s="11"/>
      <c r="AR6" s="11"/>
      <c r="AS6" s="45">
        <f t="shared" si="23"/>
        <v>2870.77</v>
      </c>
      <c r="AT6" s="34"/>
    </row>
    <row r="7" spans="1:46" x14ac:dyDescent="0.25">
      <c r="A7" s="4">
        <v>4</v>
      </c>
      <c r="B7" s="9">
        <v>5</v>
      </c>
      <c r="C7" s="13" t="s">
        <v>12</v>
      </c>
      <c r="D7" s="22">
        <v>39.4</v>
      </c>
      <c r="E7" s="37">
        <f t="shared" si="24"/>
        <v>4.6900000000000004</v>
      </c>
      <c r="F7" s="42">
        <f t="shared" si="0"/>
        <v>0.37755</v>
      </c>
      <c r="G7" s="18">
        <f t="shared" si="1"/>
        <v>552.54</v>
      </c>
      <c r="H7" s="18"/>
      <c r="I7" s="18"/>
      <c r="J7" s="31">
        <f t="shared" si="2"/>
        <v>552.54</v>
      </c>
      <c r="K7" s="42">
        <f t="shared" si="3"/>
        <v>0.37755</v>
      </c>
      <c r="L7" s="18">
        <f t="shared" si="4"/>
        <v>415.31</v>
      </c>
      <c r="M7" s="18"/>
      <c r="N7" s="18"/>
      <c r="O7" s="43">
        <f t="shared" si="5"/>
        <v>967.84999999999991</v>
      </c>
      <c r="P7" s="33">
        <f t="shared" si="6"/>
        <v>0.37755</v>
      </c>
      <c r="Q7" s="18">
        <f t="shared" si="7"/>
        <v>509.69</v>
      </c>
      <c r="R7" s="18"/>
      <c r="S7" s="18"/>
      <c r="T7" s="43">
        <f t="shared" si="8"/>
        <v>1477.54</v>
      </c>
      <c r="U7" s="42">
        <f t="shared" si="9"/>
        <v>0.37755</v>
      </c>
      <c r="V7" s="18">
        <f t="shared" si="10"/>
        <v>453.06</v>
      </c>
      <c r="W7" s="18"/>
      <c r="X7" s="18"/>
      <c r="Y7" s="43">
        <f t="shared" si="11"/>
        <v>1930.6</v>
      </c>
      <c r="Z7" s="42">
        <f t="shared" si="12"/>
        <v>0.37755</v>
      </c>
      <c r="AA7" s="18">
        <f t="shared" si="13"/>
        <v>566.33000000000004</v>
      </c>
      <c r="AB7" s="18"/>
      <c r="AC7" s="18"/>
      <c r="AD7" s="43">
        <f t="shared" si="14"/>
        <v>2496.9299999999998</v>
      </c>
      <c r="AE7" s="42">
        <f t="shared" si="15"/>
        <v>0.37755</v>
      </c>
      <c r="AF7" s="18">
        <f t="shared" si="16"/>
        <v>377.55</v>
      </c>
      <c r="AG7" s="18"/>
      <c r="AH7" s="18"/>
      <c r="AI7" s="43">
        <f t="shared" si="17"/>
        <v>2874.48</v>
      </c>
      <c r="AJ7" s="42">
        <f t="shared" si="18"/>
        <v>0.37755</v>
      </c>
      <c r="AK7" s="18">
        <f t="shared" si="19"/>
        <v>552.54</v>
      </c>
      <c r="AL7" s="18"/>
      <c r="AM7" s="18"/>
      <c r="AN7" s="43">
        <f t="shared" si="20"/>
        <v>3427.02</v>
      </c>
      <c r="AO7" s="42">
        <f t="shared" si="21"/>
        <v>0.37755</v>
      </c>
      <c r="AP7" s="18">
        <f t="shared" si="22"/>
        <v>453.06</v>
      </c>
      <c r="AQ7" s="18"/>
      <c r="AR7" s="18"/>
      <c r="AS7" s="43">
        <f t="shared" si="23"/>
        <v>3880.08</v>
      </c>
      <c r="AT7" s="34"/>
    </row>
    <row r="8" spans="1:46" x14ac:dyDescent="0.25">
      <c r="A8" s="4">
        <v>5</v>
      </c>
      <c r="B8" s="7">
        <v>6</v>
      </c>
      <c r="C8" s="12" t="s">
        <v>13</v>
      </c>
      <c r="D8" s="23">
        <v>40.700000000000003</v>
      </c>
      <c r="E8" s="38">
        <f t="shared" si="24"/>
        <v>4.8499999999999996</v>
      </c>
      <c r="F8" s="44">
        <f t="shared" si="0"/>
        <v>0.39043</v>
      </c>
      <c r="G8" s="11">
        <f t="shared" si="1"/>
        <v>571.39</v>
      </c>
      <c r="H8" s="11"/>
      <c r="I8" s="11"/>
      <c r="J8" s="67">
        <f t="shared" si="2"/>
        <v>571.39</v>
      </c>
      <c r="K8" s="54">
        <f t="shared" si="3"/>
        <v>0.39043</v>
      </c>
      <c r="L8" s="52">
        <f t="shared" si="4"/>
        <v>429.47</v>
      </c>
      <c r="M8" s="52"/>
      <c r="N8" s="52"/>
      <c r="O8" s="55">
        <f t="shared" si="5"/>
        <v>1000.86</v>
      </c>
      <c r="P8" s="69">
        <f t="shared" si="6"/>
        <v>0.39043</v>
      </c>
      <c r="Q8" s="11">
        <f t="shared" si="7"/>
        <v>527.08000000000004</v>
      </c>
      <c r="R8" s="11"/>
      <c r="S8" s="11"/>
      <c r="T8" s="45">
        <f t="shared" si="8"/>
        <v>1527.94</v>
      </c>
      <c r="U8" s="44">
        <f t="shared" si="9"/>
        <v>0.39043</v>
      </c>
      <c r="V8" s="11">
        <f t="shared" si="10"/>
        <v>468.52</v>
      </c>
      <c r="W8" s="11"/>
      <c r="X8" s="11"/>
      <c r="Y8" s="45">
        <f t="shared" si="11"/>
        <v>1996.46</v>
      </c>
      <c r="Z8" s="44">
        <f t="shared" si="12"/>
        <v>0.39043</v>
      </c>
      <c r="AA8" s="11">
        <f t="shared" si="13"/>
        <v>585.65</v>
      </c>
      <c r="AB8" s="11"/>
      <c r="AC8" s="11"/>
      <c r="AD8" s="45">
        <f t="shared" si="14"/>
        <v>2582.11</v>
      </c>
      <c r="AE8" s="44">
        <f t="shared" si="15"/>
        <v>0.39043</v>
      </c>
      <c r="AF8" s="11">
        <f t="shared" si="16"/>
        <v>390.43</v>
      </c>
      <c r="AG8" s="11"/>
      <c r="AH8" s="11"/>
      <c r="AI8" s="45">
        <f t="shared" si="17"/>
        <v>2972.54</v>
      </c>
      <c r="AJ8" s="44">
        <f t="shared" si="18"/>
        <v>0.39043</v>
      </c>
      <c r="AK8" s="11">
        <f t="shared" si="19"/>
        <v>571.39</v>
      </c>
      <c r="AL8" s="11"/>
      <c r="AM8" s="11"/>
      <c r="AN8" s="45">
        <f t="shared" si="20"/>
        <v>3543.93</v>
      </c>
      <c r="AO8" s="44">
        <f t="shared" si="21"/>
        <v>0.39043</v>
      </c>
      <c r="AP8" s="11">
        <f t="shared" si="22"/>
        <v>468.52</v>
      </c>
      <c r="AQ8" s="11"/>
      <c r="AR8" s="11"/>
      <c r="AS8" s="45">
        <f t="shared" si="23"/>
        <v>4012.45</v>
      </c>
      <c r="AT8" s="34"/>
    </row>
    <row r="9" spans="1:46" x14ac:dyDescent="0.25">
      <c r="A9" s="4">
        <v>6</v>
      </c>
      <c r="B9" s="9">
        <v>7</v>
      </c>
      <c r="C9" s="13" t="s">
        <v>14</v>
      </c>
      <c r="D9" s="22">
        <v>28.2</v>
      </c>
      <c r="E9" s="37">
        <f t="shared" si="24"/>
        <v>3.36</v>
      </c>
      <c r="F9" s="42">
        <f t="shared" si="0"/>
        <v>0.27048</v>
      </c>
      <c r="G9" s="18">
        <f t="shared" si="1"/>
        <v>395.85</v>
      </c>
      <c r="H9" s="18"/>
      <c r="I9" s="18"/>
      <c r="J9" s="31">
        <f t="shared" si="2"/>
        <v>395.85</v>
      </c>
      <c r="K9" s="42">
        <f t="shared" si="3"/>
        <v>0.27048</v>
      </c>
      <c r="L9" s="18">
        <f t="shared" si="4"/>
        <v>297.52999999999997</v>
      </c>
      <c r="M9" s="18"/>
      <c r="N9" s="18"/>
      <c r="O9" s="43">
        <f t="shared" si="5"/>
        <v>693.38</v>
      </c>
      <c r="P9" s="33">
        <f t="shared" si="6"/>
        <v>0.27048</v>
      </c>
      <c r="Q9" s="18">
        <f t="shared" si="7"/>
        <v>365.15</v>
      </c>
      <c r="R9" s="18"/>
      <c r="S9" s="18"/>
      <c r="T9" s="43">
        <f t="shared" si="8"/>
        <v>1058.53</v>
      </c>
      <c r="U9" s="42">
        <f t="shared" si="9"/>
        <v>0.27048</v>
      </c>
      <c r="V9" s="18">
        <f t="shared" si="10"/>
        <v>324.58</v>
      </c>
      <c r="W9" s="18"/>
      <c r="X9" s="18"/>
      <c r="Y9" s="43">
        <f t="shared" si="11"/>
        <v>1383.11</v>
      </c>
      <c r="Z9" s="42">
        <f t="shared" si="12"/>
        <v>0.27048</v>
      </c>
      <c r="AA9" s="18">
        <f t="shared" si="13"/>
        <v>405.72</v>
      </c>
      <c r="AB9" s="18"/>
      <c r="AC9" s="18"/>
      <c r="AD9" s="43">
        <f t="shared" si="14"/>
        <v>1788.83</v>
      </c>
      <c r="AE9" s="42">
        <f t="shared" si="15"/>
        <v>0.27048</v>
      </c>
      <c r="AF9" s="18">
        <f t="shared" si="16"/>
        <v>270.48</v>
      </c>
      <c r="AG9" s="18"/>
      <c r="AH9" s="18"/>
      <c r="AI9" s="43">
        <f t="shared" si="17"/>
        <v>2059.31</v>
      </c>
      <c r="AJ9" s="42">
        <f t="shared" si="18"/>
        <v>0.27048</v>
      </c>
      <c r="AK9" s="18">
        <f t="shared" si="19"/>
        <v>395.85</v>
      </c>
      <c r="AL9" s="18"/>
      <c r="AM9" s="18"/>
      <c r="AN9" s="43">
        <f t="shared" si="20"/>
        <v>2455.16</v>
      </c>
      <c r="AO9" s="42">
        <f t="shared" si="21"/>
        <v>0.27048</v>
      </c>
      <c r="AP9" s="18">
        <f t="shared" si="22"/>
        <v>324.58</v>
      </c>
      <c r="AQ9" s="18"/>
      <c r="AR9" s="18"/>
      <c r="AS9" s="43">
        <f t="shared" si="23"/>
        <v>2779.74</v>
      </c>
      <c r="AT9" s="34"/>
    </row>
    <row r="10" spans="1:46" x14ac:dyDescent="0.25">
      <c r="A10" s="4">
        <v>7</v>
      </c>
      <c r="B10" s="7">
        <v>8</v>
      </c>
      <c r="C10" s="12" t="s">
        <v>4</v>
      </c>
      <c r="D10" s="23">
        <v>46.85</v>
      </c>
      <c r="E10" s="38">
        <f t="shared" si="24"/>
        <v>5.58</v>
      </c>
      <c r="F10" s="44">
        <f t="shared" si="0"/>
        <v>0.44918999999999998</v>
      </c>
      <c r="G10" s="11">
        <f t="shared" si="1"/>
        <v>657.39</v>
      </c>
      <c r="H10" s="11"/>
      <c r="I10" s="11"/>
      <c r="J10" s="67">
        <f t="shared" si="2"/>
        <v>657.39</v>
      </c>
      <c r="K10" s="54">
        <f t="shared" si="3"/>
        <v>0.44918999999999998</v>
      </c>
      <c r="L10" s="52">
        <f t="shared" si="4"/>
        <v>494.11</v>
      </c>
      <c r="M10" s="52"/>
      <c r="N10" s="52"/>
      <c r="O10" s="55">
        <f t="shared" si="5"/>
        <v>1151.5</v>
      </c>
      <c r="P10" s="69">
        <f t="shared" si="6"/>
        <v>0.44918999999999998</v>
      </c>
      <c r="Q10" s="11">
        <f t="shared" si="7"/>
        <v>606.41</v>
      </c>
      <c r="R10" s="11"/>
      <c r="S10" s="11"/>
      <c r="T10" s="45">
        <f t="shared" si="8"/>
        <v>1757.9099999999999</v>
      </c>
      <c r="U10" s="44">
        <f t="shared" si="9"/>
        <v>0.44918999999999998</v>
      </c>
      <c r="V10" s="11">
        <f t="shared" si="10"/>
        <v>539.03</v>
      </c>
      <c r="W10" s="11"/>
      <c r="X10" s="11"/>
      <c r="Y10" s="45">
        <f t="shared" si="11"/>
        <v>2296.9399999999996</v>
      </c>
      <c r="Z10" s="44">
        <f t="shared" si="12"/>
        <v>0.44918999999999998</v>
      </c>
      <c r="AA10" s="11">
        <f t="shared" si="13"/>
        <v>673.79</v>
      </c>
      <c r="AB10" s="11"/>
      <c r="AC10" s="11"/>
      <c r="AD10" s="45">
        <f t="shared" si="14"/>
        <v>2970.7299999999996</v>
      </c>
      <c r="AE10" s="44">
        <f t="shared" si="15"/>
        <v>0.44918999999999998</v>
      </c>
      <c r="AF10" s="11">
        <f t="shared" si="16"/>
        <v>449.19</v>
      </c>
      <c r="AG10" s="11"/>
      <c r="AH10" s="11"/>
      <c r="AI10" s="45">
        <f t="shared" si="17"/>
        <v>3419.9199999999996</v>
      </c>
      <c r="AJ10" s="44">
        <f t="shared" si="18"/>
        <v>0.44918999999999998</v>
      </c>
      <c r="AK10" s="11">
        <f t="shared" si="19"/>
        <v>657.39</v>
      </c>
      <c r="AL10" s="11"/>
      <c r="AM10" s="11"/>
      <c r="AN10" s="45">
        <f t="shared" si="20"/>
        <v>4077.3099999999995</v>
      </c>
      <c r="AO10" s="44">
        <f t="shared" si="21"/>
        <v>0.44918999999999998</v>
      </c>
      <c r="AP10" s="11">
        <f t="shared" si="22"/>
        <v>539.03</v>
      </c>
      <c r="AQ10" s="11"/>
      <c r="AR10" s="11"/>
      <c r="AS10" s="45">
        <f t="shared" si="23"/>
        <v>4616.3399999999992</v>
      </c>
      <c r="AT10" s="34"/>
    </row>
    <row r="11" spans="1:46" x14ac:dyDescent="0.25">
      <c r="A11" s="4">
        <v>8</v>
      </c>
      <c r="B11" s="9">
        <v>9</v>
      </c>
      <c r="C11" s="13" t="s">
        <v>15</v>
      </c>
      <c r="D11" s="22">
        <v>44.4</v>
      </c>
      <c r="E11" s="37">
        <f t="shared" si="24"/>
        <v>5.29</v>
      </c>
      <c r="F11" s="42">
        <f t="shared" si="0"/>
        <v>0.42585000000000001</v>
      </c>
      <c r="G11" s="18">
        <f t="shared" si="1"/>
        <v>623.23</v>
      </c>
      <c r="H11" s="18"/>
      <c r="I11" s="18"/>
      <c r="J11" s="31">
        <f t="shared" si="2"/>
        <v>623.23</v>
      </c>
      <c r="K11" s="42">
        <f t="shared" si="3"/>
        <v>0.42585000000000001</v>
      </c>
      <c r="L11" s="18">
        <f t="shared" si="4"/>
        <v>468.44</v>
      </c>
      <c r="M11" s="18"/>
      <c r="N11" s="18"/>
      <c r="O11" s="43">
        <f t="shared" si="5"/>
        <v>1091.67</v>
      </c>
      <c r="P11" s="33">
        <f t="shared" si="6"/>
        <v>0.42585000000000001</v>
      </c>
      <c r="Q11" s="18">
        <f t="shared" si="7"/>
        <v>574.9</v>
      </c>
      <c r="R11" s="18"/>
      <c r="S11" s="18"/>
      <c r="T11" s="43">
        <f t="shared" si="8"/>
        <v>1666.5700000000002</v>
      </c>
      <c r="U11" s="42">
        <f t="shared" si="9"/>
        <v>0.42585000000000001</v>
      </c>
      <c r="V11" s="18">
        <f t="shared" si="10"/>
        <v>511.02</v>
      </c>
      <c r="W11" s="18"/>
      <c r="X11" s="18"/>
      <c r="Y11" s="43">
        <f t="shared" si="11"/>
        <v>2177.59</v>
      </c>
      <c r="Z11" s="42">
        <f t="shared" si="12"/>
        <v>0.42585000000000001</v>
      </c>
      <c r="AA11" s="18">
        <f t="shared" si="13"/>
        <v>638.78</v>
      </c>
      <c r="AB11" s="18"/>
      <c r="AC11" s="18"/>
      <c r="AD11" s="43">
        <f t="shared" si="14"/>
        <v>2816.37</v>
      </c>
      <c r="AE11" s="42">
        <f t="shared" si="15"/>
        <v>0.42585000000000001</v>
      </c>
      <c r="AF11" s="18">
        <f t="shared" si="16"/>
        <v>425.85</v>
      </c>
      <c r="AG11" s="18"/>
      <c r="AH11" s="18"/>
      <c r="AI11" s="43">
        <f t="shared" si="17"/>
        <v>3242.22</v>
      </c>
      <c r="AJ11" s="42">
        <f t="shared" si="18"/>
        <v>0.42585000000000001</v>
      </c>
      <c r="AK11" s="18">
        <f t="shared" si="19"/>
        <v>623.23</v>
      </c>
      <c r="AL11" s="18"/>
      <c r="AM11" s="18"/>
      <c r="AN11" s="43">
        <f t="shared" si="20"/>
        <v>3865.45</v>
      </c>
      <c r="AO11" s="42">
        <f t="shared" si="21"/>
        <v>0.42585000000000001</v>
      </c>
      <c r="AP11" s="18">
        <f t="shared" si="22"/>
        <v>511.02</v>
      </c>
      <c r="AQ11" s="18"/>
      <c r="AR11" s="18"/>
      <c r="AS11" s="43">
        <f t="shared" si="23"/>
        <v>4376.4699999999993</v>
      </c>
      <c r="AT11" s="34"/>
    </row>
    <row r="12" spans="1:46" x14ac:dyDescent="0.25">
      <c r="A12" s="4">
        <v>9</v>
      </c>
      <c r="B12" s="7">
        <v>10</v>
      </c>
      <c r="C12" s="12" t="s">
        <v>16</v>
      </c>
      <c r="D12" s="23">
        <v>46.7</v>
      </c>
      <c r="E12" s="38">
        <f t="shared" si="24"/>
        <v>5.56</v>
      </c>
      <c r="F12" s="44">
        <f t="shared" si="0"/>
        <v>0.44757999999999998</v>
      </c>
      <c r="G12" s="11">
        <f t="shared" si="1"/>
        <v>655.03</v>
      </c>
      <c r="H12" s="11"/>
      <c r="I12" s="11"/>
      <c r="J12" s="67">
        <f t="shared" si="2"/>
        <v>655.03</v>
      </c>
      <c r="K12" s="54">
        <f t="shared" si="3"/>
        <v>0.44757999999999998</v>
      </c>
      <c r="L12" s="52">
        <f t="shared" si="4"/>
        <v>492.34</v>
      </c>
      <c r="M12" s="52"/>
      <c r="N12" s="52"/>
      <c r="O12" s="55">
        <f t="shared" si="5"/>
        <v>1147.3699999999999</v>
      </c>
      <c r="P12" s="69">
        <f t="shared" si="6"/>
        <v>0.44757999999999998</v>
      </c>
      <c r="Q12" s="11">
        <f t="shared" si="7"/>
        <v>604.23</v>
      </c>
      <c r="R12" s="11"/>
      <c r="S12" s="11"/>
      <c r="T12" s="45">
        <f t="shared" si="8"/>
        <v>1751.6</v>
      </c>
      <c r="U12" s="44">
        <f t="shared" si="9"/>
        <v>0.44757999999999998</v>
      </c>
      <c r="V12" s="11">
        <f t="shared" si="10"/>
        <v>537.1</v>
      </c>
      <c r="W12" s="11"/>
      <c r="X12" s="11"/>
      <c r="Y12" s="45">
        <f t="shared" si="11"/>
        <v>2288.6999999999998</v>
      </c>
      <c r="Z12" s="44">
        <f t="shared" si="12"/>
        <v>0.44757999999999998</v>
      </c>
      <c r="AA12" s="11">
        <f t="shared" si="13"/>
        <v>671.37</v>
      </c>
      <c r="AB12" s="11"/>
      <c r="AC12" s="11"/>
      <c r="AD12" s="45">
        <f t="shared" si="14"/>
        <v>2960.0699999999997</v>
      </c>
      <c r="AE12" s="44">
        <f t="shared" si="15"/>
        <v>0.44757999999999998</v>
      </c>
      <c r="AF12" s="11">
        <f t="shared" si="16"/>
        <v>447.58</v>
      </c>
      <c r="AG12" s="11"/>
      <c r="AH12" s="11"/>
      <c r="AI12" s="45">
        <f t="shared" si="17"/>
        <v>3407.6499999999996</v>
      </c>
      <c r="AJ12" s="44">
        <f t="shared" si="18"/>
        <v>0.44757999999999998</v>
      </c>
      <c r="AK12" s="11">
        <f t="shared" si="19"/>
        <v>655.03</v>
      </c>
      <c r="AL12" s="11"/>
      <c r="AM12" s="11"/>
      <c r="AN12" s="45">
        <f t="shared" si="20"/>
        <v>4062.6799999999994</v>
      </c>
      <c r="AO12" s="44">
        <f t="shared" si="21"/>
        <v>0.44757999999999998</v>
      </c>
      <c r="AP12" s="11">
        <f t="shared" si="22"/>
        <v>537.1</v>
      </c>
      <c r="AQ12" s="11"/>
      <c r="AR12" s="11"/>
      <c r="AS12" s="45">
        <f t="shared" si="23"/>
        <v>4599.78</v>
      </c>
      <c r="AT12" s="34"/>
    </row>
    <row r="13" spans="1:46" x14ac:dyDescent="0.25">
      <c r="A13" s="4">
        <v>10</v>
      </c>
      <c r="B13" s="9">
        <v>11</v>
      </c>
      <c r="C13" s="13" t="s">
        <v>17</v>
      </c>
      <c r="D13" s="22">
        <v>43.95</v>
      </c>
      <c r="E13" s="37">
        <f t="shared" si="24"/>
        <v>5.23</v>
      </c>
      <c r="F13" s="42">
        <f t="shared" si="0"/>
        <v>0.42102000000000001</v>
      </c>
      <c r="G13" s="18">
        <f t="shared" si="1"/>
        <v>616.16</v>
      </c>
      <c r="H13" s="18"/>
      <c r="I13" s="18"/>
      <c r="J13" s="31">
        <f t="shared" si="2"/>
        <v>616.16</v>
      </c>
      <c r="K13" s="42">
        <f t="shared" si="3"/>
        <v>0.42102000000000001</v>
      </c>
      <c r="L13" s="18">
        <f t="shared" si="4"/>
        <v>463.12</v>
      </c>
      <c r="M13" s="18"/>
      <c r="N13" s="18"/>
      <c r="O13" s="43">
        <f t="shared" si="5"/>
        <v>1079.28</v>
      </c>
      <c r="P13" s="33">
        <f t="shared" si="6"/>
        <v>0.42102000000000001</v>
      </c>
      <c r="Q13" s="18">
        <f t="shared" si="7"/>
        <v>568.38</v>
      </c>
      <c r="R13" s="18"/>
      <c r="S13" s="18"/>
      <c r="T13" s="43">
        <f t="shared" si="8"/>
        <v>1647.6599999999999</v>
      </c>
      <c r="U13" s="42">
        <f t="shared" si="9"/>
        <v>0.42102000000000001</v>
      </c>
      <c r="V13" s="18">
        <f t="shared" si="10"/>
        <v>505.22</v>
      </c>
      <c r="W13" s="18"/>
      <c r="X13" s="18"/>
      <c r="Y13" s="43">
        <f t="shared" si="11"/>
        <v>2152.88</v>
      </c>
      <c r="Z13" s="42">
        <f t="shared" si="12"/>
        <v>0.42102000000000001</v>
      </c>
      <c r="AA13" s="18">
        <f t="shared" si="13"/>
        <v>631.53</v>
      </c>
      <c r="AB13" s="18"/>
      <c r="AC13" s="18"/>
      <c r="AD13" s="43">
        <f t="shared" si="14"/>
        <v>2784.41</v>
      </c>
      <c r="AE13" s="42">
        <f t="shared" si="15"/>
        <v>0.42102000000000001</v>
      </c>
      <c r="AF13" s="18">
        <f t="shared" si="16"/>
        <v>421.02</v>
      </c>
      <c r="AG13" s="18"/>
      <c r="AH13" s="18"/>
      <c r="AI13" s="43">
        <f t="shared" si="17"/>
        <v>3205.43</v>
      </c>
      <c r="AJ13" s="42">
        <f t="shared" si="18"/>
        <v>0.42102000000000001</v>
      </c>
      <c r="AK13" s="18">
        <f t="shared" si="19"/>
        <v>616.16</v>
      </c>
      <c r="AL13" s="18"/>
      <c r="AM13" s="18"/>
      <c r="AN13" s="43">
        <f t="shared" si="20"/>
        <v>3821.5899999999997</v>
      </c>
      <c r="AO13" s="42">
        <f t="shared" si="21"/>
        <v>0.42102000000000001</v>
      </c>
      <c r="AP13" s="18">
        <f t="shared" si="22"/>
        <v>505.22</v>
      </c>
      <c r="AQ13" s="18"/>
      <c r="AR13" s="18"/>
      <c r="AS13" s="43">
        <f t="shared" si="23"/>
        <v>4326.8099999999995</v>
      </c>
      <c r="AT13" s="34"/>
    </row>
    <row r="14" spans="1:46" x14ac:dyDescent="0.25">
      <c r="A14" s="4">
        <v>11</v>
      </c>
      <c r="B14" s="7">
        <v>12</v>
      </c>
      <c r="C14" s="12" t="s">
        <v>18</v>
      </c>
      <c r="D14" s="23">
        <v>44.6</v>
      </c>
      <c r="E14" s="38">
        <f t="shared" si="24"/>
        <v>5.31</v>
      </c>
      <c r="F14" s="44">
        <f t="shared" si="0"/>
        <v>0.42746000000000001</v>
      </c>
      <c r="G14" s="11">
        <f t="shared" si="1"/>
        <v>625.59</v>
      </c>
      <c r="H14" s="11"/>
      <c r="I14" s="11"/>
      <c r="J14" s="67">
        <f t="shared" si="2"/>
        <v>625.59</v>
      </c>
      <c r="K14" s="54">
        <f t="shared" si="3"/>
        <v>0.42746000000000001</v>
      </c>
      <c r="L14" s="52">
        <f t="shared" si="4"/>
        <v>470.21</v>
      </c>
      <c r="M14" s="52"/>
      <c r="N14" s="52"/>
      <c r="O14" s="55">
        <f t="shared" si="5"/>
        <v>1095.8</v>
      </c>
      <c r="P14" s="69">
        <f t="shared" si="6"/>
        <v>0.42746000000000001</v>
      </c>
      <c r="Q14" s="11">
        <f t="shared" si="7"/>
        <v>577.07000000000005</v>
      </c>
      <c r="R14" s="11"/>
      <c r="S14" s="11"/>
      <c r="T14" s="45">
        <f t="shared" si="8"/>
        <v>1672.87</v>
      </c>
      <c r="U14" s="44">
        <f t="shared" si="9"/>
        <v>0.42746000000000001</v>
      </c>
      <c r="V14" s="11">
        <f t="shared" si="10"/>
        <v>512.95000000000005</v>
      </c>
      <c r="W14" s="11"/>
      <c r="X14" s="11"/>
      <c r="Y14" s="45">
        <f t="shared" si="11"/>
        <v>2185.8199999999997</v>
      </c>
      <c r="Z14" s="44">
        <f t="shared" si="12"/>
        <v>0.42746000000000001</v>
      </c>
      <c r="AA14" s="11">
        <f t="shared" si="13"/>
        <v>641.19000000000005</v>
      </c>
      <c r="AB14" s="11"/>
      <c r="AC14" s="11"/>
      <c r="AD14" s="45">
        <f t="shared" si="14"/>
        <v>2827.0099999999998</v>
      </c>
      <c r="AE14" s="44">
        <f t="shared" si="15"/>
        <v>0.42746000000000001</v>
      </c>
      <c r="AF14" s="11">
        <f t="shared" si="16"/>
        <v>427.46</v>
      </c>
      <c r="AG14" s="11"/>
      <c r="AH14" s="11"/>
      <c r="AI14" s="45">
        <f t="shared" si="17"/>
        <v>3254.47</v>
      </c>
      <c r="AJ14" s="44">
        <f t="shared" si="18"/>
        <v>0.42746000000000001</v>
      </c>
      <c r="AK14" s="11">
        <f t="shared" si="19"/>
        <v>625.59</v>
      </c>
      <c r="AL14" s="11"/>
      <c r="AM14" s="11"/>
      <c r="AN14" s="45">
        <f t="shared" si="20"/>
        <v>3880.06</v>
      </c>
      <c r="AO14" s="44">
        <f t="shared" si="21"/>
        <v>0.42746000000000001</v>
      </c>
      <c r="AP14" s="11">
        <f t="shared" si="22"/>
        <v>512.95000000000005</v>
      </c>
      <c r="AQ14" s="11"/>
      <c r="AR14" s="11"/>
      <c r="AS14" s="45">
        <f t="shared" si="23"/>
        <v>4393.01</v>
      </c>
      <c r="AT14" s="34"/>
    </row>
    <row r="15" spans="1:46" x14ac:dyDescent="0.25">
      <c r="A15" s="4">
        <v>12</v>
      </c>
      <c r="B15" s="9">
        <v>12</v>
      </c>
      <c r="C15" s="13" t="s">
        <v>19</v>
      </c>
      <c r="D15" s="22">
        <v>47.7</v>
      </c>
      <c r="E15" s="37">
        <f t="shared" si="24"/>
        <v>5.68</v>
      </c>
      <c r="F15" s="42">
        <f t="shared" si="0"/>
        <v>0.45723999999999998</v>
      </c>
      <c r="G15" s="18">
        <f t="shared" si="1"/>
        <v>669.17</v>
      </c>
      <c r="H15" s="18"/>
      <c r="I15" s="18"/>
      <c r="J15" s="31">
        <f t="shared" si="2"/>
        <v>669.17</v>
      </c>
      <c r="K15" s="42">
        <f t="shared" si="3"/>
        <v>0.45723999999999998</v>
      </c>
      <c r="L15" s="18">
        <f t="shared" si="4"/>
        <v>502.96</v>
      </c>
      <c r="M15" s="18"/>
      <c r="N15" s="18"/>
      <c r="O15" s="43">
        <f t="shared" si="5"/>
        <v>1172.1299999999999</v>
      </c>
      <c r="P15" s="33">
        <f t="shared" si="6"/>
        <v>0.45723999999999998</v>
      </c>
      <c r="Q15" s="18">
        <f t="shared" si="7"/>
        <v>617.27</v>
      </c>
      <c r="R15" s="18"/>
      <c r="S15" s="18"/>
      <c r="T15" s="43">
        <f t="shared" si="8"/>
        <v>1789.3999999999999</v>
      </c>
      <c r="U15" s="42">
        <f t="shared" si="9"/>
        <v>0.45723999999999998</v>
      </c>
      <c r="V15" s="18">
        <f t="shared" si="10"/>
        <v>548.69000000000005</v>
      </c>
      <c r="W15" s="18"/>
      <c r="X15" s="18"/>
      <c r="Y15" s="43">
        <f t="shared" si="11"/>
        <v>2338.09</v>
      </c>
      <c r="Z15" s="42">
        <f t="shared" si="12"/>
        <v>0.45723999999999998</v>
      </c>
      <c r="AA15" s="18">
        <f t="shared" si="13"/>
        <v>685.86</v>
      </c>
      <c r="AB15" s="18"/>
      <c r="AC15" s="18"/>
      <c r="AD15" s="43">
        <f t="shared" si="14"/>
        <v>3023.9500000000003</v>
      </c>
      <c r="AE15" s="42">
        <f t="shared" si="15"/>
        <v>0.45723999999999998</v>
      </c>
      <c r="AF15" s="18">
        <f t="shared" si="16"/>
        <v>457.24</v>
      </c>
      <c r="AG15" s="18"/>
      <c r="AH15" s="18"/>
      <c r="AI15" s="43">
        <f t="shared" si="17"/>
        <v>3481.1900000000005</v>
      </c>
      <c r="AJ15" s="42">
        <f t="shared" si="18"/>
        <v>0.45723999999999998</v>
      </c>
      <c r="AK15" s="18">
        <f t="shared" si="19"/>
        <v>669.17</v>
      </c>
      <c r="AL15" s="18"/>
      <c r="AM15" s="18"/>
      <c r="AN15" s="43">
        <f t="shared" si="20"/>
        <v>4150.3600000000006</v>
      </c>
      <c r="AO15" s="42">
        <f t="shared" si="21"/>
        <v>0.45723999999999998</v>
      </c>
      <c r="AP15" s="18">
        <f t="shared" si="22"/>
        <v>548.69000000000005</v>
      </c>
      <c r="AQ15" s="18"/>
      <c r="AR15" s="18"/>
      <c r="AS15" s="43">
        <f t="shared" si="23"/>
        <v>4699.0500000000011</v>
      </c>
      <c r="AT15" s="34"/>
    </row>
    <row r="16" spans="1:46" x14ac:dyDescent="0.25">
      <c r="A16" s="4">
        <v>13</v>
      </c>
      <c r="B16" s="7">
        <v>13</v>
      </c>
      <c r="C16" s="12" t="s">
        <v>20</v>
      </c>
      <c r="D16" s="23">
        <v>44.1</v>
      </c>
      <c r="E16" s="38">
        <f t="shared" si="24"/>
        <v>5.25</v>
      </c>
      <c r="F16" s="44">
        <f t="shared" si="0"/>
        <v>0.42263000000000001</v>
      </c>
      <c r="G16" s="11">
        <f t="shared" si="1"/>
        <v>618.52</v>
      </c>
      <c r="H16" s="11"/>
      <c r="I16" s="11"/>
      <c r="J16" s="67">
        <f t="shared" si="2"/>
        <v>618.52</v>
      </c>
      <c r="K16" s="54">
        <f t="shared" si="3"/>
        <v>0.42263000000000001</v>
      </c>
      <c r="L16" s="52">
        <f t="shared" si="4"/>
        <v>464.89</v>
      </c>
      <c r="M16" s="52"/>
      <c r="N16" s="52"/>
      <c r="O16" s="55">
        <f t="shared" si="5"/>
        <v>1083.4099999999999</v>
      </c>
      <c r="P16" s="69">
        <f t="shared" si="6"/>
        <v>0.42263000000000001</v>
      </c>
      <c r="Q16" s="11">
        <f t="shared" si="7"/>
        <v>570.54999999999995</v>
      </c>
      <c r="R16" s="11"/>
      <c r="S16" s="11"/>
      <c r="T16" s="45">
        <f t="shared" si="8"/>
        <v>1653.9599999999998</v>
      </c>
      <c r="U16" s="44">
        <f t="shared" si="9"/>
        <v>0.42263000000000001</v>
      </c>
      <c r="V16" s="11">
        <f t="shared" si="10"/>
        <v>507.16</v>
      </c>
      <c r="W16" s="11"/>
      <c r="X16" s="11"/>
      <c r="Y16" s="45">
        <f t="shared" si="11"/>
        <v>2161.12</v>
      </c>
      <c r="Z16" s="44">
        <f t="shared" si="12"/>
        <v>0.42263000000000001</v>
      </c>
      <c r="AA16" s="11">
        <f t="shared" si="13"/>
        <v>633.95000000000005</v>
      </c>
      <c r="AB16" s="11"/>
      <c r="AC16" s="11"/>
      <c r="AD16" s="45">
        <f t="shared" si="14"/>
        <v>2795.0699999999997</v>
      </c>
      <c r="AE16" s="44">
        <f t="shared" si="15"/>
        <v>0.42263000000000001</v>
      </c>
      <c r="AF16" s="11">
        <f t="shared" si="16"/>
        <v>422.63</v>
      </c>
      <c r="AG16" s="11"/>
      <c r="AH16" s="11"/>
      <c r="AI16" s="45">
        <f t="shared" si="17"/>
        <v>3217.7</v>
      </c>
      <c r="AJ16" s="44">
        <f t="shared" si="18"/>
        <v>0.42263000000000001</v>
      </c>
      <c r="AK16" s="11">
        <f t="shared" si="19"/>
        <v>618.52</v>
      </c>
      <c r="AL16" s="11"/>
      <c r="AM16" s="11"/>
      <c r="AN16" s="45">
        <f t="shared" si="20"/>
        <v>3836.22</v>
      </c>
      <c r="AO16" s="44">
        <f t="shared" si="21"/>
        <v>0.42263000000000001</v>
      </c>
      <c r="AP16" s="11">
        <f t="shared" si="22"/>
        <v>507.16</v>
      </c>
      <c r="AQ16" s="11"/>
      <c r="AR16" s="11"/>
      <c r="AS16" s="45">
        <f t="shared" si="23"/>
        <v>4343.38</v>
      </c>
      <c r="AT16" s="34"/>
    </row>
    <row r="17" spans="1:46" x14ac:dyDescent="0.25">
      <c r="A17" s="4">
        <v>14</v>
      </c>
      <c r="B17" s="9">
        <v>14</v>
      </c>
      <c r="C17" s="13" t="s">
        <v>21</v>
      </c>
      <c r="D17" s="22">
        <v>45.2</v>
      </c>
      <c r="E17" s="37">
        <f t="shared" si="24"/>
        <v>5.38</v>
      </c>
      <c r="F17" s="42">
        <f t="shared" si="0"/>
        <v>0.43308999999999997</v>
      </c>
      <c r="G17" s="18">
        <f t="shared" si="1"/>
        <v>633.83000000000004</v>
      </c>
      <c r="H17" s="18"/>
      <c r="I17" s="18"/>
      <c r="J17" s="31">
        <f t="shared" si="2"/>
        <v>633.83000000000004</v>
      </c>
      <c r="K17" s="42">
        <f t="shared" si="3"/>
        <v>0.43308999999999997</v>
      </c>
      <c r="L17" s="18">
        <f t="shared" si="4"/>
        <v>476.4</v>
      </c>
      <c r="M17" s="18"/>
      <c r="N17" s="18"/>
      <c r="O17" s="43">
        <f t="shared" si="5"/>
        <v>1110.23</v>
      </c>
      <c r="P17" s="33">
        <f t="shared" si="6"/>
        <v>0.43308999999999997</v>
      </c>
      <c r="Q17" s="18">
        <f t="shared" si="7"/>
        <v>584.66999999999996</v>
      </c>
      <c r="R17" s="18"/>
      <c r="S17" s="18"/>
      <c r="T17" s="43">
        <f t="shared" si="8"/>
        <v>1694.9</v>
      </c>
      <c r="U17" s="42">
        <f t="shared" si="9"/>
        <v>0.43308999999999997</v>
      </c>
      <c r="V17" s="18">
        <f t="shared" si="10"/>
        <v>519.71</v>
      </c>
      <c r="W17" s="18"/>
      <c r="X17" s="18"/>
      <c r="Y17" s="43">
        <f t="shared" si="11"/>
        <v>2214.61</v>
      </c>
      <c r="Z17" s="42">
        <f t="shared" si="12"/>
        <v>0.43308999999999997</v>
      </c>
      <c r="AA17" s="18">
        <f t="shared" si="13"/>
        <v>649.64</v>
      </c>
      <c r="AB17" s="18"/>
      <c r="AC17" s="18"/>
      <c r="AD17" s="43">
        <f t="shared" si="14"/>
        <v>2864.25</v>
      </c>
      <c r="AE17" s="42">
        <f t="shared" si="15"/>
        <v>0.43308999999999997</v>
      </c>
      <c r="AF17" s="18">
        <f t="shared" si="16"/>
        <v>433.09</v>
      </c>
      <c r="AG17" s="18"/>
      <c r="AH17" s="18"/>
      <c r="AI17" s="43">
        <f t="shared" si="17"/>
        <v>3297.34</v>
      </c>
      <c r="AJ17" s="42">
        <f t="shared" si="18"/>
        <v>0.43308999999999997</v>
      </c>
      <c r="AK17" s="18">
        <f t="shared" si="19"/>
        <v>633.83000000000004</v>
      </c>
      <c r="AL17" s="18"/>
      <c r="AM17" s="18"/>
      <c r="AN17" s="43">
        <f t="shared" si="20"/>
        <v>3931.17</v>
      </c>
      <c r="AO17" s="42">
        <f t="shared" si="21"/>
        <v>0.43308999999999997</v>
      </c>
      <c r="AP17" s="18">
        <f t="shared" si="22"/>
        <v>519.71</v>
      </c>
      <c r="AQ17" s="18"/>
      <c r="AR17" s="18"/>
      <c r="AS17" s="43">
        <f t="shared" si="23"/>
        <v>4450.88</v>
      </c>
      <c r="AT17" s="34"/>
    </row>
    <row r="18" spans="1:46" x14ac:dyDescent="0.25">
      <c r="A18" s="4">
        <v>15</v>
      </c>
      <c r="B18" s="7">
        <v>15</v>
      </c>
      <c r="C18" s="12" t="s">
        <v>22</v>
      </c>
      <c r="D18" s="23">
        <v>25.84</v>
      </c>
      <c r="E18" s="38">
        <f t="shared" si="24"/>
        <v>3.08</v>
      </c>
      <c r="F18" s="44">
        <f t="shared" si="0"/>
        <v>0.24793999999999999</v>
      </c>
      <c r="G18" s="11">
        <f t="shared" si="1"/>
        <v>362.86</v>
      </c>
      <c r="H18" s="11"/>
      <c r="I18" s="11"/>
      <c r="J18" s="67">
        <f t="shared" si="2"/>
        <v>362.86</v>
      </c>
      <c r="K18" s="54">
        <f t="shared" si="3"/>
        <v>0.24793999999999999</v>
      </c>
      <c r="L18" s="52">
        <f t="shared" si="4"/>
        <v>272.73</v>
      </c>
      <c r="M18" s="52"/>
      <c r="N18" s="52"/>
      <c r="O18" s="55">
        <f t="shared" si="5"/>
        <v>635.59</v>
      </c>
      <c r="P18" s="69">
        <f t="shared" si="6"/>
        <v>0.24793999999999999</v>
      </c>
      <c r="Q18" s="11">
        <f t="shared" si="7"/>
        <v>334.72</v>
      </c>
      <c r="R18" s="11"/>
      <c r="S18" s="11"/>
      <c r="T18" s="45">
        <f t="shared" si="8"/>
        <v>970.31000000000006</v>
      </c>
      <c r="U18" s="44">
        <f t="shared" si="9"/>
        <v>0.24793999999999999</v>
      </c>
      <c r="V18" s="11">
        <f t="shared" si="10"/>
        <v>297.52999999999997</v>
      </c>
      <c r="W18" s="11"/>
      <c r="X18" s="11"/>
      <c r="Y18" s="45">
        <f t="shared" si="11"/>
        <v>1267.8400000000001</v>
      </c>
      <c r="Z18" s="44">
        <f t="shared" si="12"/>
        <v>0.24793999999999999</v>
      </c>
      <c r="AA18" s="11">
        <f t="shared" si="13"/>
        <v>371.91</v>
      </c>
      <c r="AB18" s="11"/>
      <c r="AC18" s="11"/>
      <c r="AD18" s="45">
        <f t="shared" si="14"/>
        <v>1639.7500000000002</v>
      </c>
      <c r="AE18" s="44">
        <f t="shared" si="15"/>
        <v>0.24793999999999999</v>
      </c>
      <c r="AF18" s="11">
        <f t="shared" si="16"/>
        <v>247.94</v>
      </c>
      <c r="AG18" s="11"/>
      <c r="AH18" s="11"/>
      <c r="AI18" s="45">
        <f t="shared" si="17"/>
        <v>1887.6900000000003</v>
      </c>
      <c r="AJ18" s="44">
        <f t="shared" si="18"/>
        <v>0.24793999999999999</v>
      </c>
      <c r="AK18" s="11">
        <f t="shared" si="19"/>
        <v>362.86</v>
      </c>
      <c r="AL18" s="11"/>
      <c r="AM18" s="11"/>
      <c r="AN18" s="45">
        <f t="shared" si="20"/>
        <v>2250.5500000000002</v>
      </c>
      <c r="AO18" s="44">
        <f t="shared" si="21"/>
        <v>0.24793999999999999</v>
      </c>
      <c r="AP18" s="11">
        <f t="shared" si="22"/>
        <v>297.52999999999997</v>
      </c>
      <c r="AQ18" s="11"/>
      <c r="AR18" s="11"/>
      <c r="AS18" s="45">
        <f t="shared" si="23"/>
        <v>2548.08</v>
      </c>
      <c r="AT18" s="34"/>
    </row>
    <row r="19" spans="1:46" x14ac:dyDescent="0.25">
      <c r="A19" s="4">
        <v>16</v>
      </c>
      <c r="B19" s="9">
        <v>16</v>
      </c>
      <c r="C19" s="13" t="s">
        <v>23</v>
      </c>
      <c r="D19" s="22">
        <v>13.78</v>
      </c>
      <c r="E19" s="37">
        <f t="shared" si="24"/>
        <v>1.64</v>
      </c>
      <c r="F19" s="42">
        <f t="shared" si="0"/>
        <v>0.13202</v>
      </c>
      <c r="G19" s="18">
        <f t="shared" si="1"/>
        <v>193.21</v>
      </c>
      <c r="H19" s="18"/>
      <c r="I19" s="18"/>
      <c r="J19" s="31">
        <f t="shared" si="2"/>
        <v>193.21</v>
      </c>
      <c r="K19" s="42">
        <f t="shared" si="3"/>
        <v>0.13202</v>
      </c>
      <c r="L19" s="18">
        <f t="shared" si="4"/>
        <v>145.22</v>
      </c>
      <c r="M19" s="18"/>
      <c r="N19" s="18"/>
      <c r="O19" s="43">
        <f t="shared" si="5"/>
        <v>338.43</v>
      </c>
      <c r="P19" s="33">
        <f t="shared" si="6"/>
        <v>0.13202</v>
      </c>
      <c r="Q19" s="18">
        <f t="shared" si="7"/>
        <v>178.23</v>
      </c>
      <c r="R19" s="18"/>
      <c r="S19" s="18"/>
      <c r="T19" s="43">
        <f t="shared" si="8"/>
        <v>516.66</v>
      </c>
      <c r="U19" s="42">
        <f t="shared" si="9"/>
        <v>0.13202</v>
      </c>
      <c r="V19" s="18">
        <f t="shared" si="10"/>
        <v>158.41999999999999</v>
      </c>
      <c r="W19" s="18"/>
      <c r="X19" s="18"/>
      <c r="Y19" s="43">
        <f t="shared" si="11"/>
        <v>675.07999999999993</v>
      </c>
      <c r="Z19" s="42">
        <f t="shared" si="12"/>
        <v>0.13202</v>
      </c>
      <c r="AA19" s="18">
        <f t="shared" si="13"/>
        <v>198.03</v>
      </c>
      <c r="AB19" s="18"/>
      <c r="AC19" s="18"/>
      <c r="AD19" s="43">
        <f t="shared" si="14"/>
        <v>873.1099999999999</v>
      </c>
      <c r="AE19" s="42">
        <f t="shared" si="15"/>
        <v>0.13202</v>
      </c>
      <c r="AF19" s="18">
        <f t="shared" si="16"/>
        <v>132.02000000000001</v>
      </c>
      <c r="AG19" s="18"/>
      <c r="AH19" s="18"/>
      <c r="AI19" s="43">
        <f t="shared" si="17"/>
        <v>1005.1299999999999</v>
      </c>
      <c r="AJ19" s="42">
        <f t="shared" si="18"/>
        <v>0.13202</v>
      </c>
      <c r="AK19" s="18">
        <f t="shared" si="19"/>
        <v>193.21</v>
      </c>
      <c r="AL19" s="18"/>
      <c r="AM19" s="18"/>
      <c r="AN19" s="43">
        <f t="shared" si="20"/>
        <v>1198.3399999999999</v>
      </c>
      <c r="AO19" s="42">
        <f t="shared" si="21"/>
        <v>0.13202</v>
      </c>
      <c r="AP19" s="18">
        <f t="shared" si="22"/>
        <v>158.41999999999999</v>
      </c>
      <c r="AQ19" s="18"/>
      <c r="AR19" s="18"/>
      <c r="AS19" s="43">
        <f t="shared" si="23"/>
        <v>1356.76</v>
      </c>
      <c r="AT19" s="34"/>
    </row>
    <row r="20" spans="1:46" x14ac:dyDescent="0.25">
      <c r="A20" s="4">
        <v>17</v>
      </c>
      <c r="B20" s="7">
        <v>17</v>
      </c>
      <c r="C20" s="12" t="s">
        <v>24</v>
      </c>
      <c r="D20" s="23">
        <v>13.77</v>
      </c>
      <c r="E20" s="38">
        <f t="shared" si="24"/>
        <v>1.64</v>
      </c>
      <c r="F20" s="44">
        <f t="shared" si="0"/>
        <v>0.13202</v>
      </c>
      <c r="G20" s="11">
        <f t="shared" si="1"/>
        <v>193.21</v>
      </c>
      <c r="H20" s="11"/>
      <c r="I20" s="11"/>
      <c r="J20" s="67">
        <f t="shared" si="2"/>
        <v>193.21</v>
      </c>
      <c r="K20" s="54">
        <f t="shared" si="3"/>
        <v>0.13202</v>
      </c>
      <c r="L20" s="52">
        <f t="shared" si="4"/>
        <v>145.22</v>
      </c>
      <c r="M20" s="52"/>
      <c r="N20" s="52"/>
      <c r="O20" s="55">
        <f t="shared" si="5"/>
        <v>338.43</v>
      </c>
      <c r="P20" s="69">
        <f t="shared" si="6"/>
        <v>0.13202</v>
      </c>
      <c r="Q20" s="11">
        <f t="shared" si="7"/>
        <v>178.23</v>
      </c>
      <c r="R20" s="11"/>
      <c r="S20" s="11"/>
      <c r="T20" s="45">
        <f t="shared" si="8"/>
        <v>516.66</v>
      </c>
      <c r="U20" s="44">
        <f t="shared" si="9"/>
        <v>0.13202</v>
      </c>
      <c r="V20" s="11">
        <f t="shared" si="10"/>
        <v>158.41999999999999</v>
      </c>
      <c r="W20" s="11"/>
      <c r="X20" s="11"/>
      <c r="Y20" s="45">
        <f t="shared" si="11"/>
        <v>675.07999999999993</v>
      </c>
      <c r="Z20" s="44">
        <f t="shared" si="12"/>
        <v>0.13202</v>
      </c>
      <c r="AA20" s="11">
        <f t="shared" si="13"/>
        <v>198.03</v>
      </c>
      <c r="AB20" s="11"/>
      <c r="AC20" s="11"/>
      <c r="AD20" s="45">
        <f t="shared" si="14"/>
        <v>873.1099999999999</v>
      </c>
      <c r="AE20" s="44">
        <f t="shared" si="15"/>
        <v>0.13202</v>
      </c>
      <c r="AF20" s="11">
        <f t="shared" si="16"/>
        <v>132.02000000000001</v>
      </c>
      <c r="AG20" s="11"/>
      <c r="AH20" s="11"/>
      <c r="AI20" s="45">
        <f t="shared" si="17"/>
        <v>1005.1299999999999</v>
      </c>
      <c r="AJ20" s="44">
        <f t="shared" si="18"/>
        <v>0.13202</v>
      </c>
      <c r="AK20" s="11">
        <f t="shared" si="19"/>
        <v>193.21</v>
      </c>
      <c r="AL20" s="11"/>
      <c r="AM20" s="11"/>
      <c r="AN20" s="45">
        <f t="shared" si="20"/>
        <v>1198.3399999999999</v>
      </c>
      <c r="AO20" s="44">
        <f t="shared" si="21"/>
        <v>0.13202</v>
      </c>
      <c r="AP20" s="11">
        <f t="shared" si="22"/>
        <v>158.41999999999999</v>
      </c>
      <c r="AQ20" s="11"/>
      <c r="AR20" s="11"/>
      <c r="AS20" s="45">
        <f t="shared" si="23"/>
        <v>1356.76</v>
      </c>
      <c r="AT20" s="34"/>
    </row>
    <row r="21" spans="1:46" x14ac:dyDescent="0.25">
      <c r="A21" s="4">
        <v>18</v>
      </c>
      <c r="B21" s="9">
        <v>17</v>
      </c>
      <c r="C21" s="13" t="s">
        <v>25</v>
      </c>
      <c r="D21" s="22">
        <v>13.77</v>
      </c>
      <c r="E21" s="37">
        <f t="shared" si="24"/>
        <v>1.64</v>
      </c>
      <c r="F21" s="42">
        <f t="shared" si="0"/>
        <v>0.13202</v>
      </c>
      <c r="G21" s="18">
        <f t="shared" si="1"/>
        <v>193.21</v>
      </c>
      <c r="H21" s="18"/>
      <c r="I21" s="18"/>
      <c r="J21" s="31">
        <f t="shared" si="2"/>
        <v>193.21</v>
      </c>
      <c r="K21" s="42">
        <f t="shared" si="3"/>
        <v>0.13202</v>
      </c>
      <c r="L21" s="18">
        <f t="shared" si="4"/>
        <v>145.22</v>
      </c>
      <c r="M21" s="18"/>
      <c r="N21" s="18"/>
      <c r="O21" s="43">
        <f t="shared" si="5"/>
        <v>338.43</v>
      </c>
      <c r="P21" s="33">
        <f t="shared" si="6"/>
        <v>0.13202</v>
      </c>
      <c r="Q21" s="18">
        <f t="shared" si="7"/>
        <v>178.23</v>
      </c>
      <c r="R21" s="18"/>
      <c r="S21" s="18"/>
      <c r="T21" s="43">
        <f t="shared" si="8"/>
        <v>516.66</v>
      </c>
      <c r="U21" s="42">
        <f t="shared" si="9"/>
        <v>0.13202</v>
      </c>
      <c r="V21" s="18">
        <f t="shared" si="10"/>
        <v>158.41999999999999</v>
      </c>
      <c r="W21" s="18"/>
      <c r="X21" s="18"/>
      <c r="Y21" s="43">
        <f t="shared" si="11"/>
        <v>675.07999999999993</v>
      </c>
      <c r="Z21" s="42">
        <f t="shared" si="12"/>
        <v>0.13202</v>
      </c>
      <c r="AA21" s="18">
        <f t="shared" si="13"/>
        <v>198.03</v>
      </c>
      <c r="AB21" s="18"/>
      <c r="AC21" s="18"/>
      <c r="AD21" s="43">
        <f t="shared" si="14"/>
        <v>873.1099999999999</v>
      </c>
      <c r="AE21" s="42">
        <f t="shared" si="15"/>
        <v>0.13202</v>
      </c>
      <c r="AF21" s="18">
        <f t="shared" si="16"/>
        <v>132.02000000000001</v>
      </c>
      <c r="AG21" s="18"/>
      <c r="AH21" s="18"/>
      <c r="AI21" s="43">
        <f t="shared" si="17"/>
        <v>1005.1299999999999</v>
      </c>
      <c r="AJ21" s="42">
        <f t="shared" si="18"/>
        <v>0.13202</v>
      </c>
      <c r="AK21" s="18">
        <f t="shared" si="19"/>
        <v>193.21</v>
      </c>
      <c r="AL21" s="18"/>
      <c r="AM21" s="18"/>
      <c r="AN21" s="43">
        <f t="shared" si="20"/>
        <v>1198.3399999999999</v>
      </c>
      <c r="AO21" s="42">
        <f t="shared" si="21"/>
        <v>0.13202</v>
      </c>
      <c r="AP21" s="18">
        <f t="shared" si="22"/>
        <v>158.41999999999999</v>
      </c>
      <c r="AQ21" s="18"/>
      <c r="AR21" s="18"/>
      <c r="AS21" s="43">
        <f t="shared" si="23"/>
        <v>1356.76</v>
      </c>
      <c r="AT21" s="34"/>
    </row>
    <row r="22" spans="1:46" x14ac:dyDescent="0.25">
      <c r="A22" s="4">
        <v>19</v>
      </c>
      <c r="B22" s="7">
        <v>17</v>
      </c>
      <c r="C22" s="12" t="s">
        <v>26</v>
      </c>
      <c r="D22" s="23">
        <v>42.1</v>
      </c>
      <c r="E22" s="38">
        <f t="shared" si="24"/>
        <v>5.01</v>
      </c>
      <c r="F22" s="44">
        <f t="shared" si="0"/>
        <v>0.40331</v>
      </c>
      <c r="G22" s="11">
        <f t="shared" si="1"/>
        <v>590.24</v>
      </c>
      <c r="H22" s="11"/>
      <c r="I22" s="11"/>
      <c r="J22" s="67">
        <f t="shared" si="2"/>
        <v>590.24</v>
      </c>
      <c r="K22" s="54">
        <f t="shared" si="3"/>
        <v>0.40331</v>
      </c>
      <c r="L22" s="52">
        <f t="shared" si="4"/>
        <v>443.64</v>
      </c>
      <c r="M22" s="52"/>
      <c r="N22" s="52"/>
      <c r="O22" s="55">
        <f t="shared" si="5"/>
        <v>1033.8800000000001</v>
      </c>
      <c r="P22" s="69">
        <f t="shared" si="6"/>
        <v>0.40331</v>
      </c>
      <c r="Q22" s="11">
        <f t="shared" si="7"/>
        <v>544.47</v>
      </c>
      <c r="R22" s="11"/>
      <c r="S22" s="11"/>
      <c r="T22" s="45">
        <f t="shared" si="8"/>
        <v>1578.3500000000001</v>
      </c>
      <c r="U22" s="44">
        <f t="shared" si="9"/>
        <v>0.40331</v>
      </c>
      <c r="V22" s="11">
        <f t="shared" si="10"/>
        <v>483.97</v>
      </c>
      <c r="W22" s="11"/>
      <c r="X22" s="11"/>
      <c r="Y22" s="45">
        <f t="shared" si="11"/>
        <v>2062.3200000000002</v>
      </c>
      <c r="Z22" s="44">
        <f t="shared" si="12"/>
        <v>0.40331</v>
      </c>
      <c r="AA22" s="11">
        <f t="shared" si="13"/>
        <v>604.97</v>
      </c>
      <c r="AB22" s="11"/>
      <c r="AC22" s="11"/>
      <c r="AD22" s="45">
        <f t="shared" si="14"/>
        <v>2667.29</v>
      </c>
      <c r="AE22" s="44">
        <f t="shared" si="15"/>
        <v>0.40331</v>
      </c>
      <c r="AF22" s="11">
        <f t="shared" si="16"/>
        <v>403.31</v>
      </c>
      <c r="AG22" s="11"/>
      <c r="AH22" s="11"/>
      <c r="AI22" s="45">
        <f t="shared" si="17"/>
        <v>3070.6</v>
      </c>
      <c r="AJ22" s="44">
        <f t="shared" si="18"/>
        <v>0.40331</v>
      </c>
      <c r="AK22" s="11">
        <f t="shared" si="19"/>
        <v>590.24</v>
      </c>
      <c r="AL22" s="11"/>
      <c r="AM22" s="11"/>
      <c r="AN22" s="45">
        <f t="shared" si="20"/>
        <v>3660.84</v>
      </c>
      <c r="AO22" s="44">
        <f t="shared" si="21"/>
        <v>0.40331</v>
      </c>
      <c r="AP22" s="11">
        <f t="shared" si="22"/>
        <v>483.97</v>
      </c>
      <c r="AQ22" s="11"/>
      <c r="AR22" s="11"/>
      <c r="AS22" s="45">
        <f t="shared" si="23"/>
        <v>4144.8100000000004</v>
      </c>
      <c r="AT22" s="34"/>
    </row>
    <row r="23" spans="1:46" x14ac:dyDescent="0.25">
      <c r="A23" s="4">
        <v>20</v>
      </c>
      <c r="B23" s="9">
        <v>18</v>
      </c>
      <c r="C23" s="13" t="s">
        <v>27</v>
      </c>
      <c r="D23" s="22">
        <v>44.5</v>
      </c>
      <c r="E23" s="37">
        <f t="shared" si="24"/>
        <v>5.3</v>
      </c>
      <c r="F23" s="42">
        <f t="shared" si="0"/>
        <v>0.42664999999999997</v>
      </c>
      <c r="G23" s="18">
        <f t="shared" si="1"/>
        <v>624.4</v>
      </c>
      <c r="H23" s="18"/>
      <c r="I23" s="18"/>
      <c r="J23" s="31">
        <f t="shared" si="2"/>
        <v>624.4</v>
      </c>
      <c r="K23" s="42">
        <f t="shared" si="3"/>
        <v>0.42664999999999997</v>
      </c>
      <c r="L23" s="18">
        <f t="shared" si="4"/>
        <v>469.32</v>
      </c>
      <c r="M23" s="18"/>
      <c r="N23" s="18"/>
      <c r="O23" s="43">
        <f t="shared" si="5"/>
        <v>1093.72</v>
      </c>
      <c r="P23" s="33">
        <f t="shared" si="6"/>
        <v>0.42664999999999997</v>
      </c>
      <c r="Q23" s="18">
        <f t="shared" si="7"/>
        <v>575.98</v>
      </c>
      <c r="R23" s="18"/>
      <c r="S23" s="18"/>
      <c r="T23" s="43">
        <f t="shared" si="8"/>
        <v>1669.7</v>
      </c>
      <c r="U23" s="42">
        <f t="shared" si="9"/>
        <v>0.42664999999999997</v>
      </c>
      <c r="V23" s="18">
        <f t="shared" si="10"/>
        <v>511.98</v>
      </c>
      <c r="W23" s="18"/>
      <c r="X23" s="18"/>
      <c r="Y23" s="43">
        <f t="shared" si="11"/>
        <v>2181.6800000000003</v>
      </c>
      <c r="Z23" s="42">
        <f t="shared" si="12"/>
        <v>0.42664999999999997</v>
      </c>
      <c r="AA23" s="18">
        <f t="shared" si="13"/>
        <v>639.98</v>
      </c>
      <c r="AB23" s="18"/>
      <c r="AC23" s="18"/>
      <c r="AD23" s="43">
        <f t="shared" si="14"/>
        <v>2821.6600000000003</v>
      </c>
      <c r="AE23" s="42">
        <f t="shared" si="15"/>
        <v>0.42664999999999997</v>
      </c>
      <c r="AF23" s="18">
        <f t="shared" si="16"/>
        <v>426.65</v>
      </c>
      <c r="AG23" s="18"/>
      <c r="AH23" s="18"/>
      <c r="AI23" s="43">
        <f t="shared" si="17"/>
        <v>3248.3100000000004</v>
      </c>
      <c r="AJ23" s="42">
        <f t="shared" si="18"/>
        <v>0.42664999999999997</v>
      </c>
      <c r="AK23" s="18">
        <f t="shared" si="19"/>
        <v>624.4</v>
      </c>
      <c r="AL23" s="18"/>
      <c r="AM23" s="18"/>
      <c r="AN23" s="43">
        <f t="shared" si="20"/>
        <v>3872.7100000000005</v>
      </c>
      <c r="AO23" s="42">
        <f t="shared" si="21"/>
        <v>0.42664999999999997</v>
      </c>
      <c r="AP23" s="18">
        <f t="shared" si="22"/>
        <v>511.98</v>
      </c>
      <c r="AQ23" s="18"/>
      <c r="AR23" s="18"/>
      <c r="AS23" s="43">
        <f t="shared" si="23"/>
        <v>4384.6900000000005</v>
      </c>
      <c r="AT23" s="34"/>
    </row>
    <row r="24" spans="1:46" x14ac:dyDescent="0.25">
      <c r="A24" s="4">
        <v>21</v>
      </c>
      <c r="B24" s="7">
        <v>19</v>
      </c>
      <c r="C24" s="12" t="s">
        <v>28</v>
      </c>
      <c r="D24" s="23">
        <v>25.6</v>
      </c>
      <c r="E24" s="38">
        <f t="shared" si="24"/>
        <v>3.05</v>
      </c>
      <c r="F24" s="44">
        <f t="shared" si="0"/>
        <v>0.24553</v>
      </c>
      <c r="G24" s="11">
        <f t="shared" si="1"/>
        <v>359.33</v>
      </c>
      <c r="H24" s="11"/>
      <c r="I24" s="11"/>
      <c r="J24" s="67">
        <f t="shared" si="2"/>
        <v>359.33</v>
      </c>
      <c r="K24" s="54">
        <f t="shared" si="3"/>
        <v>0.24553</v>
      </c>
      <c r="L24" s="52">
        <f t="shared" si="4"/>
        <v>270.08</v>
      </c>
      <c r="M24" s="52"/>
      <c r="N24" s="52"/>
      <c r="O24" s="55">
        <f t="shared" si="5"/>
        <v>629.41</v>
      </c>
      <c r="P24" s="69">
        <f t="shared" si="6"/>
        <v>0.24553</v>
      </c>
      <c r="Q24" s="11">
        <f t="shared" si="7"/>
        <v>331.47</v>
      </c>
      <c r="R24" s="11"/>
      <c r="S24" s="11"/>
      <c r="T24" s="45">
        <f t="shared" si="8"/>
        <v>960.88</v>
      </c>
      <c r="U24" s="44">
        <f t="shared" si="9"/>
        <v>0.24553</v>
      </c>
      <c r="V24" s="11">
        <f t="shared" si="10"/>
        <v>294.64</v>
      </c>
      <c r="W24" s="11"/>
      <c r="X24" s="11"/>
      <c r="Y24" s="45">
        <f t="shared" si="11"/>
        <v>1255.52</v>
      </c>
      <c r="Z24" s="44">
        <f t="shared" si="12"/>
        <v>0.24553</v>
      </c>
      <c r="AA24" s="11">
        <f t="shared" si="13"/>
        <v>368.3</v>
      </c>
      <c r="AB24" s="11"/>
      <c r="AC24" s="11"/>
      <c r="AD24" s="45">
        <f t="shared" si="14"/>
        <v>1623.82</v>
      </c>
      <c r="AE24" s="44">
        <f t="shared" si="15"/>
        <v>0.24553</v>
      </c>
      <c r="AF24" s="11">
        <f t="shared" si="16"/>
        <v>245.53</v>
      </c>
      <c r="AG24" s="11"/>
      <c r="AH24" s="11"/>
      <c r="AI24" s="45">
        <f t="shared" si="17"/>
        <v>1869.35</v>
      </c>
      <c r="AJ24" s="44">
        <f t="shared" si="18"/>
        <v>0.24553</v>
      </c>
      <c r="AK24" s="11">
        <f t="shared" si="19"/>
        <v>359.33</v>
      </c>
      <c r="AL24" s="11"/>
      <c r="AM24" s="11"/>
      <c r="AN24" s="45">
        <f t="shared" si="20"/>
        <v>2228.6799999999998</v>
      </c>
      <c r="AO24" s="44">
        <f t="shared" si="21"/>
        <v>0.24553</v>
      </c>
      <c r="AP24" s="11">
        <f t="shared" si="22"/>
        <v>294.64</v>
      </c>
      <c r="AQ24" s="11"/>
      <c r="AR24" s="11"/>
      <c r="AS24" s="45">
        <f t="shared" si="23"/>
        <v>2523.3199999999997</v>
      </c>
      <c r="AT24" s="34"/>
    </row>
    <row r="25" spans="1:46" x14ac:dyDescent="0.25">
      <c r="A25" s="4">
        <v>22</v>
      </c>
      <c r="B25" s="9">
        <v>20</v>
      </c>
      <c r="C25" s="13" t="s">
        <v>5</v>
      </c>
      <c r="D25" s="22">
        <v>42</v>
      </c>
      <c r="E25" s="37">
        <f t="shared" si="24"/>
        <v>5</v>
      </c>
      <c r="F25" s="42">
        <f t="shared" si="0"/>
        <v>0.40250000000000002</v>
      </c>
      <c r="G25" s="18">
        <f t="shared" si="1"/>
        <v>589.05999999999995</v>
      </c>
      <c r="H25" s="18"/>
      <c r="I25" s="18"/>
      <c r="J25" s="31">
        <f t="shared" si="2"/>
        <v>589.05999999999995</v>
      </c>
      <c r="K25" s="42">
        <f t="shared" si="3"/>
        <v>0.40250000000000002</v>
      </c>
      <c r="L25" s="18">
        <f t="shared" si="4"/>
        <v>442.75</v>
      </c>
      <c r="M25" s="18"/>
      <c r="N25" s="18"/>
      <c r="O25" s="43">
        <f t="shared" si="5"/>
        <v>1031.81</v>
      </c>
      <c r="P25" s="33">
        <f t="shared" si="6"/>
        <v>0.40250000000000002</v>
      </c>
      <c r="Q25" s="18">
        <f t="shared" si="7"/>
        <v>543.38</v>
      </c>
      <c r="R25" s="18"/>
      <c r="S25" s="18"/>
      <c r="T25" s="43">
        <f t="shared" si="8"/>
        <v>1575.19</v>
      </c>
      <c r="U25" s="42">
        <f t="shared" si="9"/>
        <v>0.40250000000000002</v>
      </c>
      <c r="V25" s="18">
        <f t="shared" si="10"/>
        <v>483</v>
      </c>
      <c r="W25" s="18"/>
      <c r="X25" s="18"/>
      <c r="Y25" s="43">
        <f t="shared" si="11"/>
        <v>2058.19</v>
      </c>
      <c r="Z25" s="42">
        <f t="shared" si="12"/>
        <v>0.40250000000000002</v>
      </c>
      <c r="AA25" s="18">
        <f t="shared" si="13"/>
        <v>603.75</v>
      </c>
      <c r="AB25" s="18"/>
      <c r="AC25" s="18"/>
      <c r="AD25" s="43">
        <f t="shared" si="14"/>
        <v>2661.94</v>
      </c>
      <c r="AE25" s="42">
        <f t="shared" si="15"/>
        <v>0.40250000000000002</v>
      </c>
      <c r="AF25" s="18">
        <f t="shared" si="16"/>
        <v>402.5</v>
      </c>
      <c r="AG25" s="18"/>
      <c r="AH25" s="18"/>
      <c r="AI25" s="43">
        <f t="shared" si="17"/>
        <v>3064.44</v>
      </c>
      <c r="AJ25" s="42">
        <f t="shared" si="18"/>
        <v>0.40250000000000002</v>
      </c>
      <c r="AK25" s="18">
        <f t="shared" si="19"/>
        <v>589.05999999999995</v>
      </c>
      <c r="AL25" s="18"/>
      <c r="AM25" s="18"/>
      <c r="AN25" s="43">
        <f t="shared" si="20"/>
        <v>3653.5</v>
      </c>
      <c r="AO25" s="42">
        <f t="shared" si="21"/>
        <v>0.40250000000000002</v>
      </c>
      <c r="AP25" s="18">
        <f t="shared" si="22"/>
        <v>483</v>
      </c>
      <c r="AQ25" s="18"/>
      <c r="AR25" s="18"/>
      <c r="AS25" s="43">
        <f t="shared" si="23"/>
        <v>4136.5</v>
      </c>
      <c r="AT25" s="34"/>
    </row>
    <row r="26" spans="1:46" x14ac:dyDescent="0.25">
      <c r="A26" s="4">
        <v>23</v>
      </c>
      <c r="B26" s="7">
        <v>21</v>
      </c>
      <c r="C26" s="12" t="s">
        <v>29</v>
      </c>
      <c r="D26" s="23">
        <v>42.45</v>
      </c>
      <c r="E26" s="38">
        <f t="shared" si="24"/>
        <v>5.0599999999999996</v>
      </c>
      <c r="F26" s="44">
        <f t="shared" si="0"/>
        <v>0.40733000000000003</v>
      </c>
      <c r="G26" s="11">
        <f t="shared" si="1"/>
        <v>596.13</v>
      </c>
      <c r="H26" s="11"/>
      <c r="I26" s="11"/>
      <c r="J26" s="67">
        <f t="shared" si="2"/>
        <v>1096.1300000000001</v>
      </c>
      <c r="K26" s="54">
        <f t="shared" si="3"/>
        <v>0.40733000000000003</v>
      </c>
      <c r="L26" s="52">
        <f t="shared" si="4"/>
        <v>448.06</v>
      </c>
      <c r="M26" s="52"/>
      <c r="N26" s="52"/>
      <c r="O26" s="55">
        <f t="shared" si="5"/>
        <v>1544.19</v>
      </c>
      <c r="P26" s="69">
        <f t="shared" si="6"/>
        <v>0.40733000000000003</v>
      </c>
      <c r="Q26" s="11">
        <f t="shared" si="7"/>
        <v>549.9</v>
      </c>
      <c r="R26" s="11"/>
      <c r="S26" s="11"/>
      <c r="T26" s="45">
        <f t="shared" si="8"/>
        <v>2094.09</v>
      </c>
      <c r="U26" s="44">
        <f t="shared" si="9"/>
        <v>0.40733000000000003</v>
      </c>
      <c r="V26" s="11">
        <f t="shared" si="10"/>
        <v>488.8</v>
      </c>
      <c r="W26" s="11"/>
      <c r="X26" s="11"/>
      <c r="Y26" s="45">
        <f t="shared" si="11"/>
        <v>2582.8900000000003</v>
      </c>
      <c r="Z26" s="44">
        <f t="shared" si="12"/>
        <v>0.40733000000000003</v>
      </c>
      <c r="AA26" s="11">
        <f t="shared" si="13"/>
        <v>611</v>
      </c>
      <c r="AB26" s="11"/>
      <c r="AC26" s="11"/>
      <c r="AD26" s="45">
        <f t="shared" si="14"/>
        <v>3193.8900000000003</v>
      </c>
      <c r="AE26" s="44">
        <f t="shared" si="15"/>
        <v>0.40733000000000003</v>
      </c>
      <c r="AF26" s="11">
        <f t="shared" si="16"/>
        <v>407.33</v>
      </c>
      <c r="AG26" s="11"/>
      <c r="AH26" s="11"/>
      <c r="AI26" s="45">
        <f t="shared" si="17"/>
        <v>3601.2200000000003</v>
      </c>
      <c r="AJ26" s="44">
        <f t="shared" si="18"/>
        <v>0.40733000000000003</v>
      </c>
      <c r="AK26" s="11">
        <f t="shared" si="19"/>
        <v>596.13</v>
      </c>
      <c r="AL26" s="11"/>
      <c r="AM26" s="11"/>
      <c r="AN26" s="45">
        <f t="shared" si="20"/>
        <v>4197.3500000000004</v>
      </c>
      <c r="AO26" s="44">
        <f t="shared" si="21"/>
        <v>0.40733000000000003</v>
      </c>
      <c r="AP26" s="11">
        <f t="shared" si="22"/>
        <v>488.8</v>
      </c>
      <c r="AQ26" s="11"/>
      <c r="AR26" s="11"/>
      <c r="AS26" s="45">
        <f t="shared" si="23"/>
        <v>4686.1500000000005</v>
      </c>
      <c r="AT26" s="34">
        <v>500</v>
      </c>
    </row>
    <row r="27" spans="1:46" x14ac:dyDescent="0.25">
      <c r="A27" s="4">
        <v>24</v>
      </c>
      <c r="B27" s="9"/>
      <c r="C27" s="14"/>
      <c r="D27" s="24"/>
      <c r="E27" s="37">
        <f t="shared" si="24"/>
        <v>0</v>
      </c>
      <c r="F27" s="42">
        <f t="shared" si="0"/>
        <v>0</v>
      </c>
      <c r="G27" s="18">
        <f t="shared" si="1"/>
        <v>0</v>
      </c>
      <c r="H27" s="18"/>
      <c r="I27" s="18"/>
      <c r="J27" s="31">
        <f t="shared" si="2"/>
        <v>0</v>
      </c>
      <c r="K27" s="42">
        <f t="shared" si="3"/>
        <v>0</v>
      </c>
      <c r="L27" s="18">
        <f t="shared" si="4"/>
        <v>0</v>
      </c>
      <c r="M27" s="18"/>
      <c r="N27" s="18"/>
      <c r="O27" s="43">
        <f t="shared" si="5"/>
        <v>0</v>
      </c>
      <c r="P27" s="33">
        <f t="shared" si="6"/>
        <v>0</v>
      </c>
      <c r="Q27" s="18">
        <f t="shared" si="7"/>
        <v>0</v>
      </c>
      <c r="R27" s="18"/>
      <c r="S27" s="18"/>
      <c r="T27" s="43">
        <f t="shared" si="8"/>
        <v>0</v>
      </c>
      <c r="U27" s="42">
        <f t="shared" si="9"/>
        <v>0</v>
      </c>
      <c r="V27" s="18">
        <f t="shared" si="10"/>
        <v>0</v>
      </c>
      <c r="W27" s="18"/>
      <c r="X27" s="18"/>
      <c r="Y27" s="43">
        <f t="shared" si="11"/>
        <v>0</v>
      </c>
      <c r="Z27" s="42">
        <f t="shared" si="12"/>
        <v>0</v>
      </c>
      <c r="AA27" s="18">
        <f t="shared" si="13"/>
        <v>0</v>
      </c>
      <c r="AB27" s="18"/>
      <c r="AC27" s="18"/>
      <c r="AD27" s="43">
        <f t="shared" si="14"/>
        <v>0</v>
      </c>
      <c r="AE27" s="42">
        <f t="shared" si="15"/>
        <v>0</v>
      </c>
      <c r="AF27" s="18">
        <f t="shared" si="16"/>
        <v>0</v>
      </c>
      <c r="AG27" s="18"/>
      <c r="AH27" s="18"/>
      <c r="AI27" s="43">
        <f t="shared" si="17"/>
        <v>0</v>
      </c>
      <c r="AJ27" s="42">
        <f t="shared" si="18"/>
        <v>0</v>
      </c>
      <c r="AK27" s="18">
        <f t="shared" si="19"/>
        <v>0</v>
      </c>
      <c r="AL27" s="18"/>
      <c r="AM27" s="18"/>
      <c r="AN27" s="43">
        <f t="shared" si="20"/>
        <v>0</v>
      </c>
      <c r="AO27" s="42">
        <f t="shared" si="21"/>
        <v>0</v>
      </c>
      <c r="AP27" s="18">
        <f t="shared" si="22"/>
        <v>0</v>
      </c>
      <c r="AQ27" s="18"/>
      <c r="AR27" s="18"/>
      <c r="AS27" s="43">
        <f t="shared" si="23"/>
        <v>0</v>
      </c>
      <c r="AT27" s="34"/>
    </row>
    <row r="28" spans="1:46" x14ac:dyDescent="0.25">
      <c r="A28" s="4">
        <v>25</v>
      </c>
      <c r="B28" s="7"/>
      <c r="C28" s="15"/>
      <c r="D28" s="25"/>
      <c r="E28" s="38">
        <f t="shared" si="24"/>
        <v>0</v>
      </c>
      <c r="F28" s="44">
        <f t="shared" si="0"/>
        <v>0</v>
      </c>
      <c r="G28" s="11">
        <f t="shared" si="1"/>
        <v>0</v>
      </c>
      <c r="H28" s="11"/>
      <c r="I28" s="11"/>
      <c r="J28" s="67">
        <f t="shared" si="2"/>
        <v>0</v>
      </c>
      <c r="K28" s="54">
        <f t="shared" si="3"/>
        <v>0</v>
      </c>
      <c r="L28" s="52">
        <f t="shared" si="4"/>
        <v>0</v>
      </c>
      <c r="M28" s="52"/>
      <c r="N28" s="52"/>
      <c r="O28" s="55">
        <f t="shared" si="5"/>
        <v>0</v>
      </c>
      <c r="P28" s="69">
        <f t="shared" si="6"/>
        <v>0</v>
      </c>
      <c r="Q28" s="11">
        <f t="shared" si="7"/>
        <v>0</v>
      </c>
      <c r="R28" s="11"/>
      <c r="S28" s="11"/>
      <c r="T28" s="45">
        <f t="shared" si="8"/>
        <v>0</v>
      </c>
      <c r="U28" s="44">
        <f t="shared" si="9"/>
        <v>0</v>
      </c>
      <c r="V28" s="11">
        <f t="shared" si="10"/>
        <v>0</v>
      </c>
      <c r="W28" s="11"/>
      <c r="X28" s="11"/>
      <c r="Y28" s="45">
        <f t="shared" si="11"/>
        <v>0</v>
      </c>
      <c r="Z28" s="44">
        <f t="shared" si="12"/>
        <v>0</v>
      </c>
      <c r="AA28" s="11">
        <f t="shared" si="13"/>
        <v>0</v>
      </c>
      <c r="AB28" s="11"/>
      <c r="AC28" s="11"/>
      <c r="AD28" s="45">
        <f t="shared" si="14"/>
        <v>0</v>
      </c>
      <c r="AE28" s="44">
        <f t="shared" si="15"/>
        <v>0</v>
      </c>
      <c r="AF28" s="11">
        <f t="shared" si="16"/>
        <v>0</v>
      </c>
      <c r="AG28" s="11"/>
      <c r="AH28" s="11"/>
      <c r="AI28" s="45">
        <f t="shared" si="17"/>
        <v>0</v>
      </c>
      <c r="AJ28" s="44">
        <f t="shared" si="18"/>
        <v>0</v>
      </c>
      <c r="AK28" s="11">
        <f t="shared" si="19"/>
        <v>0</v>
      </c>
      <c r="AL28" s="11"/>
      <c r="AM28" s="11"/>
      <c r="AN28" s="45">
        <f t="shared" si="20"/>
        <v>0</v>
      </c>
      <c r="AO28" s="44">
        <f t="shared" si="21"/>
        <v>0</v>
      </c>
      <c r="AP28" s="11">
        <f t="shared" si="22"/>
        <v>0</v>
      </c>
      <c r="AQ28" s="11"/>
      <c r="AR28" s="11"/>
      <c r="AS28" s="45">
        <f t="shared" si="23"/>
        <v>0</v>
      </c>
      <c r="AT28" s="34"/>
    </row>
    <row r="29" spans="1:46" x14ac:dyDescent="0.25">
      <c r="A29" s="4">
        <v>26</v>
      </c>
      <c r="B29" s="9"/>
      <c r="C29" s="16"/>
      <c r="D29" s="26"/>
      <c r="E29" s="37">
        <f t="shared" si="24"/>
        <v>0</v>
      </c>
      <c r="F29" s="42">
        <f t="shared" si="0"/>
        <v>0</v>
      </c>
      <c r="G29" s="18">
        <f t="shared" si="1"/>
        <v>0</v>
      </c>
      <c r="H29" s="18"/>
      <c r="I29" s="18"/>
      <c r="J29" s="31">
        <f t="shared" si="2"/>
        <v>0</v>
      </c>
      <c r="K29" s="42">
        <f t="shared" si="3"/>
        <v>0</v>
      </c>
      <c r="L29" s="18">
        <f t="shared" si="4"/>
        <v>0</v>
      </c>
      <c r="M29" s="18"/>
      <c r="N29" s="18"/>
      <c r="O29" s="43">
        <f t="shared" si="5"/>
        <v>0</v>
      </c>
      <c r="P29" s="33">
        <f t="shared" si="6"/>
        <v>0</v>
      </c>
      <c r="Q29" s="18">
        <f t="shared" si="7"/>
        <v>0</v>
      </c>
      <c r="R29" s="18"/>
      <c r="S29" s="18"/>
      <c r="T29" s="43">
        <f t="shared" si="8"/>
        <v>0</v>
      </c>
      <c r="U29" s="42">
        <f t="shared" si="9"/>
        <v>0</v>
      </c>
      <c r="V29" s="18">
        <f t="shared" si="10"/>
        <v>0</v>
      </c>
      <c r="W29" s="18"/>
      <c r="X29" s="18"/>
      <c r="Y29" s="43">
        <f t="shared" si="11"/>
        <v>0</v>
      </c>
      <c r="Z29" s="42">
        <f t="shared" si="12"/>
        <v>0</v>
      </c>
      <c r="AA29" s="18">
        <f t="shared" si="13"/>
        <v>0</v>
      </c>
      <c r="AB29" s="18"/>
      <c r="AC29" s="18"/>
      <c r="AD29" s="43">
        <f t="shared" si="14"/>
        <v>0</v>
      </c>
      <c r="AE29" s="42">
        <f t="shared" si="15"/>
        <v>0</v>
      </c>
      <c r="AF29" s="18">
        <f t="shared" si="16"/>
        <v>0</v>
      </c>
      <c r="AG29" s="18"/>
      <c r="AH29" s="18"/>
      <c r="AI29" s="43">
        <f t="shared" si="17"/>
        <v>0</v>
      </c>
      <c r="AJ29" s="42">
        <f t="shared" si="18"/>
        <v>0</v>
      </c>
      <c r="AK29" s="18">
        <f t="shared" si="19"/>
        <v>0</v>
      </c>
      <c r="AL29" s="18"/>
      <c r="AM29" s="18"/>
      <c r="AN29" s="43">
        <f t="shared" si="20"/>
        <v>0</v>
      </c>
      <c r="AO29" s="42">
        <f t="shared" si="21"/>
        <v>0</v>
      </c>
      <c r="AP29" s="18">
        <f t="shared" si="22"/>
        <v>0</v>
      </c>
      <c r="AQ29" s="18"/>
      <c r="AR29" s="18"/>
      <c r="AS29" s="43">
        <f t="shared" si="23"/>
        <v>0</v>
      </c>
      <c r="AT29" s="34"/>
    </row>
    <row r="30" spans="1:46" x14ac:dyDescent="0.25">
      <c r="A30" s="4">
        <v>27</v>
      </c>
      <c r="B30" s="7"/>
      <c r="C30" s="15"/>
      <c r="D30" s="25"/>
      <c r="E30" s="38">
        <f t="shared" si="24"/>
        <v>0</v>
      </c>
      <c r="F30" s="44">
        <f t="shared" si="0"/>
        <v>0</v>
      </c>
      <c r="G30" s="11">
        <f t="shared" si="1"/>
        <v>0</v>
      </c>
      <c r="H30" s="11"/>
      <c r="I30" s="11"/>
      <c r="J30" s="67">
        <f t="shared" si="2"/>
        <v>0</v>
      </c>
      <c r="K30" s="54">
        <f t="shared" si="3"/>
        <v>0</v>
      </c>
      <c r="L30" s="52">
        <f t="shared" si="4"/>
        <v>0</v>
      </c>
      <c r="M30" s="52"/>
      <c r="N30" s="52"/>
      <c r="O30" s="55">
        <f t="shared" si="5"/>
        <v>0</v>
      </c>
      <c r="P30" s="69">
        <f t="shared" si="6"/>
        <v>0</v>
      </c>
      <c r="Q30" s="11">
        <f t="shared" si="7"/>
        <v>0</v>
      </c>
      <c r="R30" s="11"/>
      <c r="S30" s="11"/>
      <c r="T30" s="45">
        <f t="shared" si="8"/>
        <v>0</v>
      </c>
      <c r="U30" s="44">
        <f t="shared" si="9"/>
        <v>0</v>
      </c>
      <c r="V30" s="11">
        <f t="shared" si="10"/>
        <v>0</v>
      </c>
      <c r="W30" s="11"/>
      <c r="X30" s="11"/>
      <c r="Y30" s="45">
        <f t="shared" si="11"/>
        <v>0</v>
      </c>
      <c r="Z30" s="44">
        <f t="shared" si="12"/>
        <v>0</v>
      </c>
      <c r="AA30" s="11">
        <f t="shared" si="13"/>
        <v>0</v>
      </c>
      <c r="AB30" s="11"/>
      <c r="AC30" s="11"/>
      <c r="AD30" s="45">
        <f t="shared" si="14"/>
        <v>0</v>
      </c>
      <c r="AE30" s="44">
        <f t="shared" si="15"/>
        <v>0</v>
      </c>
      <c r="AF30" s="11">
        <f t="shared" si="16"/>
        <v>0</v>
      </c>
      <c r="AG30" s="11"/>
      <c r="AH30" s="11"/>
      <c r="AI30" s="45">
        <f t="shared" si="17"/>
        <v>0</v>
      </c>
      <c r="AJ30" s="44">
        <f t="shared" si="18"/>
        <v>0</v>
      </c>
      <c r="AK30" s="11">
        <f t="shared" si="19"/>
        <v>0</v>
      </c>
      <c r="AL30" s="11"/>
      <c r="AM30" s="11"/>
      <c r="AN30" s="45">
        <f t="shared" si="20"/>
        <v>0</v>
      </c>
      <c r="AO30" s="44">
        <f t="shared" si="21"/>
        <v>0</v>
      </c>
      <c r="AP30" s="11">
        <f t="shared" si="22"/>
        <v>0</v>
      </c>
      <c r="AQ30" s="11"/>
      <c r="AR30" s="11"/>
      <c r="AS30" s="45">
        <f t="shared" si="23"/>
        <v>0</v>
      </c>
      <c r="AT30" s="34"/>
    </row>
    <row r="31" spans="1:46" x14ac:dyDescent="0.25">
      <c r="A31" s="4">
        <v>28</v>
      </c>
      <c r="B31" s="9"/>
      <c r="C31" s="16"/>
      <c r="D31" s="26"/>
      <c r="E31" s="37">
        <f t="shared" si="24"/>
        <v>0</v>
      </c>
      <c r="F31" s="42">
        <f t="shared" si="0"/>
        <v>0</v>
      </c>
      <c r="G31" s="18">
        <f t="shared" si="1"/>
        <v>0</v>
      </c>
      <c r="H31" s="18"/>
      <c r="I31" s="18"/>
      <c r="J31" s="31">
        <f t="shared" si="2"/>
        <v>0</v>
      </c>
      <c r="K31" s="42">
        <f t="shared" si="3"/>
        <v>0</v>
      </c>
      <c r="L31" s="18">
        <f t="shared" si="4"/>
        <v>0</v>
      </c>
      <c r="M31" s="18"/>
      <c r="N31" s="18"/>
      <c r="O31" s="43">
        <f t="shared" si="5"/>
        <v>0</v>
      </c>
      <c r="P31" s="33">
        <f t="shared" si="6"/>
        <v>0</v>
      </c>
      <c r="Q31" s="18">
        <f t="shared" si="7"/>
        <v>0</v>
      </c>
      <c r="R31" s="18"/>
      <c r="S31" s="18"/>
      <c r="T31" s="43">
        <f t="shared" si="8"/>
        <v>0</v>
      </c>
      <c r="U31" s="42">
        <f t="shared" si="9"/>
        <v>0</v>
      </c>
      <c r="V31" s="18">
        <f t="shared" si="10"/>
        <v>0</v>
      </c>
      <c r="W31" s="18"/>
      <c r="X31" s="18"/>
      <c r="Y31" s="43">
        <f t="shared" si="11"/>
        <v>0</v>
      </c>
      <c r="Z31" s="42">
        <f t="shared" si="12"/>
        <v>0</v>
      </c>
      <c r="AA31" s="18">
        <f t="shared" si="13"/>
        <v>0</v>
      </c>
      <c r="AB31" s="18"/>
      <c r="AC31" s="18"/>
      <c r="AD31" s="43">
        <f t="shared" si="14"/>
        <v>0</v>
      </c>
      <c r="AE31" s="42">
        <f t="shared" si="15"/>
        <v>0</v>
      </c>
      <c r="AF31" s="18">
        <f t="shared" si="16"/>
        <v>0</v>
      </c>
      <c r="AG31" s="18"/>
      <c r="AH31" s="18"/>
      <c r="AI31" s="43">
        <f t="shared" si="17"/>
        <v>0</v>
      </c>
      <c r="AJ31" s="42">
        <f t="shared" si="18"/>
        <v>0</v>
      </c>
      <c r="AK31" s="18">
        <f t="shared" si="19"/>
        <v>0</v>
      </c>
      <c r="AL31" s="18"/>
      <c r="AM31" s="18"/>
      <c r="AN31" s="43">
        <f t="shared" si="20"/>
        <v>0</v>
      </c>
      <c r="AO31" s="42">
        <f t="shared" si="21"/>
        <v>0</v>
      </c>
      <c r="AP31" s="18">
        <f t="shared" si="22"/>
        <v>0</v>
      </c>
      <c r="AQ31" s="18"/>
      <c r="AR31" s="18"/>
      <c r="AS31" s="43">
        <f t="shared" si="23"/>
        <v>0</v>
      </c>
      <c r="AT31" s="34"/>
    </row>
    <row r="32" spans="1:46" x14ac:dyDescent="0.25">
      <c r="A32" s="4">
        <v>29</v>
      </c>
      <c r="B32" s="7"/>
      <c r="C32" s="15"/>
      <c r="D32" s="25"/>
      <c r="E32" s="38">
        <f t="shared" si="24"/>
        <v>0</v>
      </c>
      <c r="F32" s="44">
        <f t="shared" si="0"/>
        <v>0</v>
      </c>
      <c r="G32" s="11">
        <f t="shared" si="1"/>
        <v>0</v>
      </c>
      <c r="H32" s="11"/>
      <c r="I32" s="11"/>
      <c r="J32" s="67">
        <f t="shared" si="2"/>
        <v>0</v>
      </c>
      <c r="K32" s="54">
        <f t="shared" si="3"/>
        <v>0</v>
      </c>
      <c r="L32" s="52">
        <f t="shared" si="4"/>
        <v>0</v>
      </c>
      <c r="M32" s="52"/>
      <c r="N32" s="52"/>
      <c r="O32" s="55">
        <f t="shared" si="5"/>
        <v>0</v>
      </c>
      <c r="P32" s="69">
        <f t="shared" si="6"/>
        <v>0</v>
      </c>
      <c r="Q32" s="11">
        <f t="shared" si="7"/>
        <v>0</v>
      </c>
      <c r="R32" s="11"/>
      <c r="S32" s="11"/>
      <c r="T32" s="45">
        <f t="shared" si="8"/>
        <v>0</v>
      </c>
      <c r="U32" s="44">
        <f t="shared" si="9"/>
        <v>0</v>
      </c>
      <c r="V32" s="11">
        <f t="shared" si="10"/>
        <v>0</v>
      </c>
      <c r="W32" s="11"/>
      <c r="X32" s="11"/>
      <c r="Y32" s="45">
        <f t="shared" si="11"/>
        <v>0</v>
      </c>
      <c r="Z32" s="44">
        <f t="shared" si="12"/>
        <v>0</v>
      </c>
      <c r="AA32" s="11">
        <f t="shared" si="13"/>
        <v>0</v>
      </c>
      <c r="AB32" s="11"/>
      <c r="AC32" s="11"/>
      <c r="AD32" s="45">
        <f t="shared" si="14"/>
        <v>0</v>
      </c>
      <c r="AE32" s="44">
        <f t="shared" si="15"/>
        <v>0</v>
      </c>
      <c r="AF32" s="11">
        <f t="shared" si="16"/>
        <v>0</v>
      </c>
      <c r="AG32" s="11"/>
      <c r="AH32" s="11"/>
      <c r="AI32" s="45">
        <f t="shared" si="17"/>
        <v>0</v>
      </c>
      <c r="AJ32" s="44">
        <f t="shared" si="18"/>
        <v>0</v>
      </c>
      <c r="AK32" s="11">
        <f t="shared" si="19"/>
        <v>0</v>
      </c>
      <c r="AL32" s="11"/>
      <c r="AM32" s="11"/>
      <c r="AN32" s="45">
        <f t="shared" si="20"/>
        <v>0</v>
      </c>
      <c r="AO32" s="44">
        <f t="shared" si="21"/>
        <v>0</v>
      </c>
      <c r="AP32" s="11">
        <f t="shared" si="22"/>
        <v>0</v>
      </c>
      <c r="AQ32" s="11"/>
      <c r="AR32" s="11"/>
      <c r="AS32" s="45">
        <f t="shared" si="23"/>
        <v>0</v>
      </c>
      <c r="AT32" s="34"/>
    </row>
    <row r="33" spans="1:46" x14ac:dyDescent="0.25">
      <c r="A33" s="4">
        <v>30</v>
      </c>
      <c r="B33" s="9"/>
      <c r="C33" s="16"/>
      <c r="D33" s="26"/>
      <c r="E33" s="37">
        <f t="shared" si="24"/>
        <v>0</v>
      </c>
      <c r="F33" s="42">
        <f t="shared" si="0"/>
        <v>0</v>
      </c>
      <c r="G33" s="18">
        <f t="shared" si="1"/>
        <v>0</v>
      </c>
      <c r="H33" s="18"/>
      <c r="I33" s="18"/>
      <c r="J33" s="31">
        <f t="shared" si="2"/>
        <v>0</v>
      </c>
      <c r="K33" s="42">
        <f t="shared" si="3"/>
        <v>0</v>
      </c>
      <c r="L33" s="18">
        <f t="shared" si="4"/>
        <v>0</v>
      </c>
      <c r="M33" s="18"/>
      <c r="N33" s="18"/>
      <c r="O33" s="43">
        <f t="shared" si="5"/>
        <v>0</v>
      </c>
      <c r="P33" s="33">
        <f t="shared" si="6"/>
        <v>0</v>
      </c>
      <c r="Q33" s="18">
        <f t="shared" si="7"/>
        <v>0</v>
      </c>
      <c r="R33" s="18"/>
      <c r="S33" s="18"/>
      <c r="T33" s="43">
        <f t="shared" si="8"/>
        <v>0</v>
      </c>
      <c r="U33" s="42">
        <f t="shared" si="9"/>
        <v>0</v>
      </c>
      <c r="V33" s="18">
        <f t="shared" si="10"/>
        <v>0</v>
      </c>
      <c r="W33" s="18"/>
      <c r="X33" s="18"/>
      <c r="Y33" s="43">
        <f t="shared" si="11"/>
        <v>0</v>
      </c>
      <c r="Z33" s="42">
        <f t="shared" si="12"/>
        <v>0</v>
      </c>
      <c r="AA33" s="18">
        <f t="shared" si="13"/>
        <v>0</v>
      </c>
      <c r="AB33" s="18"/>
      <c r="AC33" s="18"/>
      <c r="AD33" s="43">
        <f t="shared" si="14"/>
        <v>0</v>
      </c>
      <c r="AE33" s="42">
        <f t="shared" si="15"/>
        <v>0</v>
      </c>
      <c r="AF33" s="18">
        <f t="shared" si="16"/>
        <v>0</v>
      </c>
      <c r="AG33" s="18"/>
      <c r="AH33" s="18"/>
      <c r="AI33" s="43">
        <f t="shared" si="17"/>
        <v>0</v>
      </c>
      <c r="AJ33" s="42">
        <f t="shared" si="18"/>
        <v>0</v>
      </c>
      <c r="AK33" s="18">
        <f t="shared" si="19"/>
        <v>0</v>
      </c>
      <c r="AL33" s="18"/>
      <c r="AM33" s="18"/>
      <c r="AN33" s="43">
        <f t="shared" si="20"/>
        <v>0</v>
      </c>
      <c r="AO33" s="42">
        <f t="shared" si="21"/>
        <v>0</v>
      </c>
      <c r="AP33" s="18">
        <f t="shared" si="22"/>
        <v>0</v>
      </c>
      <c r="AQ33" s="18"/>
      <c r="AR33" s="18"/>
      <c r="AS33" s="43">
        <f t="shared" si="23"/>
        <v>0</v>
      </c>
      <c r="AT33" s="34"/>
    </row>
    <row r="34" spans="1:46" x14ac:dyDescent="0.25">
      <c r="A34" s="4">
        <v>31</v>
      </c>
      <c r="B34" s="7"/>
      <c r="C34" s="15"/>
      <c r="D34" s="25"/>
      <c r="E34" s="38">
        <f t="shared" si="24"/>
        <v>0</v>
      </c>
      <c r="F34" s="44">
        <f t="shared" si="0"/>
        <v>0</v>
      </c>
      <c r="G34" s="11">
        <f t="shared" si="1"/>
        <v>0</v>
      </c>
      <c r="H34" s="11"/>
      <c r="I34" s="11"/>
      <c r="J34" s="67">
        <f t="shared" si="2"/>
        <v>0</v>
      </c>
      <c r="K34" s="54">
        <f t="shared" si="3"/>
        <v>0</v>
      </c>
      <c r="L34" s="52">
        <f t="shared" si="4"/>
        <v>0</v>
      </c>
      <c r="M34" s="52"/>
      <c r="N34" s="52"/>
      <c r="O34" s="55">
        <f t="shared" si="5"/>
        <v>0</v>
      </c>
      <c r="P34" s="69">
        <f t="shared" si="6"/>
        <v>0</v>
      </c>
      <c r="Q34" s="11">
        <f t="shared" si="7"/>
        <v>0</v>
      </c>
      <c r="R34" s="11"/>
      <c r="S34" s="11"/>
      <c r="T34" s="45">
        <f t="shared" si="8"/>
        <v>0</v>
      </c>
      <c r="U34" s="44">
        <f t="shared" si="9"/>
        <v>0</v>
      </c>
      <c r="V34" s="11">
        <f t="shared" si="10"/>
        <v>0</v>
      </c>
      <c r="W34" s="11"/>
      <c r="X34" s="11"/>
      <c r="Y34" s="45">
        <f t="shared" si="11"/>
        <v>0</v>
      </c>
      <c r="Z34" s="44">
        <f t="shared" si="12"/>
        <v>0</v>
      </c>
      <c r="AA34" s="11">
        <f t="shared" si="13"/>
        <v>0</v>
      </c>
      <c r="AB34" s="11"/>
      <c r="AC34" s="11"/>
      <c r="AD34" s="45">
        <f t="shared" si="14"/>
        <v>0</v>
      </c>
      <c r="AE34" s="44">
        <f t="shared" si="15"/>
        <v>0</v>
      </c>
      <c r="AF34" s="11">
        <f t="shared" si="16"/>
        <v>0</v>
      </c>
      <c r="AG34" s="11"/>
      <c r="AH34" s="11"/>
      <c r="AI34" s="45">
        <f t="shared" si="17"/>
        <v>0</v>
      </c>
      <c r="AJ34" s="44">
        <f t="shared" si="18"/>
        <v>0</v>
      </c>
      <c r="AK34" s="11">
        <f t="shared" si="19"/>
        <v>0</v>
      </c>
      <c r="AL34" s="11"/>
      <c r="AM34" s="11"/>
      <c r="AN34" s="45">
        <f t="shared" si="20"/>
        <v>0</v>
      </c>
      <c r="AO34" s="44">
        <f t="shared" si="21"/>
        <v>0</v>
      </c>
      <c r="AP34" s="11">
        <f t="shared" si="22"/>
        <v>0</v>
      </c>
      <c r="AQ34" s="11"/>
      <c r="AR34" s="11"/>
      <c r="AS34" s="45">
        <f t="shared" si="23"/>
        <v>0</v>
      </c>
      <c r="AT34" s="34"/>
    </row>
    <row r="35" spans="1:46" x14ac:dyDescent="0.25">
      <c r="A35" s="4">
        <v>32</v>
      </c>
      <c r="B35" s="9"/>
      <c r="C35" s="16"/>
      <c r="D35" s="26"/>
      <c r="E35" s="37">
        <f t="shared" si="24"/>
        <v>0</v>
      </c>
      <c r="F35" s="42">
        <f t="shared" si="0"/>
        <v>0</v>
      </c>
      <c r="G35" s="18">
        <f t="shared" si="1"/>
        <v>0</v>
      </c>
      <c r="H35" s="18"/>
      <c r="I35" s="18"/>
      <c r="J35" s="31">
        <f t="shared" si="2"/>
        <v>0</v>
      </c>
      <c r="K35" s="42">
        <f t="shared" si="3"/>
        <v>0</v>
      </c>
      <c r="L35" s="18">
        <f t="shared" si="4"/>
        <v>0</v>
      </c>
      <c r="M35" s="18"/>
      <c r="N35" s="18"/>
      <c r="O35" s="43">
        <f t="shared" si="5"/>
        <v>0</v>
      </c>
      <c r="P35" s="33">
        <f t="shared" si="6"/>
        <v>0</v>
      </c>
      <c r="Q35" s="18">
        <f t="shared" si="7"/>
        <v>0</v>
      </c>
      <c r="R35" s="18"/>
      <c r="S35" s="18"/>
      <c r="T35" s="43">
        <f t="shared" si="8"/>
        <v>0</v>
      </c>
      <c r="U35" s="42">
        <f t="shared" si="9"/>
        <v>0</v>
      </c>
      <c r="V35" s="18">
        <f t="shared" si="10"/>
        <v>0</v>
      </c>
      <c r="W35" s="18"/>
      <c r="X35" s="18"/>
      <c r="Y35" s="43">
        <f t="shared" si="11"/>
        <v>0</v>
      </c>
      <c r="Z35" s="42">
        <f t="shared" si="12"/>
        <v>0</v>
      </c>
      <c r="AA35" s="18">
        <f t="shared" si="13"/>
        <v>0</v>
      </c>
      <c r="AB35" s="18"/>
      <c r="AC35" s="18"/>
      <c r="AD35" s="43">
        <f t="shared" si="14"/>
        <v>0</v>
      </c>
      <c r="AE35" s="42">
        <f t="shared" si="15"/>
        <v>0</v>
      </c>
      <c r="AF35" s="18">
        <f t="shared" si="16"/>
        <v>0</v>
      </c>
      <c r="AG35" s="18"/>
      <c r="AH35" s="18"/>
      <c r="AI35" s="43">
        <f t="shared" si="17"/>
        <v>0</v>
      </c>
      <c r="AJ35" s="42">
        <f t="shared" si="18"/>
        <v>0</v>
      </c>
      <c r="AK35" s="18">
        <f t="shared" si="19"/>
        <v>0</v>
      </c>
      <c r="AL35" s="18"/>
      <c r="AM35" s="18"/>
      <c r="AN35" s="43">
        <f t="shared" si="20"/>
        <v>0</v>
      </c>
      <c r="AO35" s="42">
        <f t="shared" si="21"/>
        <v>0</v>
      </c>
      <c r="AP35" s="18">
        <f t="shared" si="22"/>
        <v>0</v>
      </c>
      <c r="AQ35" s="18"/>
      <c r="AR35" s="18"/>
      <c r="AS35" s="43">
        <f t="shared" si="23"/>
        <v>0</v>
      </c>
      <c r="AT35" s="34"/>
    </row>
    <row r="36" spans="1:46" x14ac:dyDescent="0.25">
      <c r="A36" s="4">
        <v>33</v>
      </c>
      <c r="B36" s="7"/>
      <c r="C36" s="15"/>
      <c r="D36" s="25"/>
      <c r="E36" s="38">
        <f t="shared" si="24"/>
        <v>0</v>
      </c>
      <c r="F36" s="44">
        <f t="shared" si="0"/>
        <v>0</v>
      </c>
      <c r="G36" s="11">
        <f t="shared" si="1"/>
        <v>0</v>
      </c>
      <c r="H36" s="11"/>
      <c r="I36" s="11"/>
      <c r="J36" s="67">
        <f t="shared" si="2"/>
        <v>0</v>
      </c>
      <c r="K36" s="54">
        <f t="shared" si="3"/>
        <v>0</v>
      </c>
      <c r="L36" s="52">
        <f t="shared" si="4"/>
        <v>0</v>
      </c>
      <c r="M36" s="52"/>
      <c r="N36" s="52"/>
      <c r="O36" s="55">
        <f t="shared" si="5"/>
        <v>0</v>
      </c>
      <c r="P36" s="69">
        <f t="shared" si="6"/>
        <v>0</v>
      </c>
      <c r="Q36" s="11">
        <f t="shared" si="7"/>
        <v>0</v>
      </c>
      <c r="R36" s="11"/>
      <c r="S36" s="11"/>
      <c r="T36" s="45">
        <f t="shared" si="8"/>
        <v>0</v>
      </c>
      <c r="U36" s="44">
        <f t="shared" si="9"/>
        <v>0</v>
      </c>
      <c r="V36" s="11">
        <f t="shared" si="10"/>
        <v>0</v>
      </c>
      <c r="W36" s="11"/>
      <c r="X36" s="11"/>
      <c r="Y36" s="45">
        <f t="shared" si="11"/>
        <v>0</v>
      </c>
      <c r="Z36" s="44">
        <f t="shared" si="12"/>
        <v>0</v>
      </c>
      <c r="AA36" s="11">
        <f t="shared" si="13"/>
        <v>0</v>
      </c>
      <c r="AB36" s="11"/>
      <c r="AC36" s="11"/>
      <c r="AD36" s="45">
        <f t="shared" si="14"/>
        <v>0</v>
      </c>
      <c r="AE36" s="44">
        <f t="shared" si="15"/>
        <v>0</v>
      </c>
      <c r="AF36" s="11">
        <f t="shared" si="16"/>
        <v>0</v>
      </c>
      <c r="AG36" s="11"/>
      <c r="AH36" s="11"/>
      <c r="AI36" s="45">
        <f t="shared" si="17"/>
        <v>0</v>
      </c>
      <c r="AJ36" s="44">
        <f t="shared" si="18"/>
        <v>0</v>
      </c>
      <c r="AK36" s="11">
        <f t="shared" si="19"/>
        <v>0</v>
      </c>
      <c r="AL36" s="11"/>
      <c r="AM36" s="11"/>
      <c r="AN36" s="45">
        <f t="shared" si="20"/>
        <v>0</v>
      </c>
      <c r="AO36" s="44">
        <f t="shared" si="21"/>
        <v>0</v>
      </c>
      <c r="AP36" s="11">
        <f t="shared" si="22"/>
        <v>0</v>
      </c>
      <c r="AQ36" s="11"/>
      <c r="AR36" s="11"/>
      <c r="AS36" s="45">
        <f t="shared" si="23"/>
        <v>0</v>
      </c>
      <c r="AT36" s="34"/>
    </row>
    <row r="37" spans="1:46" x14ac:dyDescent="0.25">
      <c r="A37" s="4">
        <v>34</v>
      </c>
      <c r="B37" s="9"/>
      <c r="C37" s="16"/>
      <c r="D37" s="26"/>
      <c r="E37" s="37">
        <f t="shared" si="24"/>
        <v>0</v>
      </c>
      <c r="F37" s="42">
        <f t="shared" si="0"/>
        <v>0</v>
      </c>
      <c r="G37" s="18">
        <f t="shared" si="1"/>
        <v>0</v>
      </c>
      <c r="H37" s="18"/>
      <c r="I37" s="18"/>
      <c r="J37" s="31">
        <f t="shared" si="2"/>
        <v>0</v>
      </c>
      <c r="K37" s="42">
        <f t="shared" si="3"/>
        <v>0</v>
      </c>
      <c r="L37" s="18">
        <f t="shared" si="4"/>
        <v>0</v>
      </c>
      <c r="M37" s="18"/>
      <c r="N37" s="18"/>
      <c r="O37" s="43">
        <f t="shared" si="5"/>
        <v>0</v>
      </c>
      <c r="P37" s="33">
        <f t="shared" si="6"/>
        <v>0</v>
      </c>
      <c r="Q37" s="18">
        <f t="shared" si="7"/>
        <v>0</v>
      </c>
      <c r="R37" s="18"/>
      <c r="S37" s="18"/>
      <c r="T37" s="43">
        <f t="shared" si="8"/>
        <v>0</v>
      </c>
      <c r="U37" s="42">
        <f t="shared" si="9"/>
        <v>0</v>
      </c>
      <c r="V37" s="18">
        <f t="shared" si="10"/>
        <v>0</v>
      </c>
      <c r="W37" s="18"/>
      <c r="X37" s="18"/>
      <c r="Y37" s="43">
        <f t="shared" si="11"/>
        <v>0</v>
      </c>
      <c r="Z37" s="42">
        <f t="shared" si="12"/>
        <v>0</v>
      </c>
      <c r="AA37" s="18">
        <f t="shared" si="13"/>
        <v>0</v>
      </c>
      <c r="AB37" s="18"/>
      <c r="AC37" s="18"/>
      <c r="AD37" s="43">
        <f t="shared" si="14"/>
        <v>0</v>
      </c>
      <c r="AE37" s="42">
        <f t="shared" si="15"/>
        <v>0</v>
      </c>
      <c r="AF37" s="18">
        <f t="shared" si="16"/>
        <v>0</v>
      </c>
      <c r="AG37" s="18"/>
      <c r="AH37" s="18"/>
      <c r="AI37" s="43">
        <f t="shared" si="17"/>
        <v>0</v>
      </c>
      <c r="AJ37" s="42">
        <f t="shared" si="18"/>
        <v>0</v>
      </c>
      <c r="AK37" s="18">
        <f t="shared" si="19"/>
        <v>0</v>
      </c>
      <c r="AL37" s="18"/>
      <c r="AM37" s="18"/>
      <c r="AN37" s="43">
        <f t="shared" si="20"/>
        <v>0</v>
      </c>
      <c r="AO37" s="42">
        <f t="shared" si="21"/>
        <v>0</v>
      </c>
      <c r="AP37" s="18">
        <f t="shared" si="22"/>
        <v>0</v>
      </c>
      <c r="AQ37" s="18"/>
      <c r="AR37" s="18"/>
      <c r="AS37" s="43">
        <f t="shared" si="23"/>
        <v>0</v>
      </c>
      <c r="AT37" s="34"/>
    </row>
    <row r="38" spans="1:46" ht="15.75" thickBot="1" x14ac:dyDescent="0.3">
      <c r="A38" s="5">
        <v>35</v>
      </c>
      <c r="B38" s="8"/>
      <c r="C38" s="17"/>
      <c r="D38" s="27"/>
      <c r="E38" s="39">
        <f t="shared" si="24"/>
        <v>0</v>
      </c>
      <c r="F38" s="46">
        <f t="shared" si="0"/>
        <v>0</v>
      </c>
      <c r="G38" s="20">
        <f t="shared" si="1"/>
        <v>0</v>
      </c>
      <c r="H38" s="20"/>
      <c r="I38" s="20"/>
      <c r="J38" s="70">
        <f t="shared" si="2"/>
        <v>0</v>
      </c>
      <c r="K38" s="56">
        <f t="shared" si="3"/>
        <v>0</v>
      </c>
      <c r="L38" s="53">
        <f t="shared" si="4"/>
        <v>0</v>
      </c>
      <c r="M38" s="53"/>
      <c r="N38" s="53"/>
      <c r="O38" s="57">
        <f t="shared" si="5"/>
        <v>0</v>
      </c>
      <c r="P38" s="71">
        <f t="shared" si="6"/>
        <v>0</v>
      </c>
      <c r="Q38" s="20">
        <f t="shared" si="7"/>
        <v>0</v>
      </c>
      <c r="R38" s="20"/>
      <c r="S38" s="20"/>
      <c r="T38" s="47">
        <f t="shared" si="8"/>
        <v>0</v>
      </c>
      <c r="U38" s="46">
        <f t="shared" si="9"/>
        <v>0</v>
      </c>
      <c r="V38" s="20">
        <f t="shared" si="10"/>
        <v>0</v>
      </c>
      <c r="W38" s="20"/>
      <c r="X38" s="20"/>
      <c r="Y38" s="47">
        <f t="shared" si="11"/>
        <v>0</v>
      </c>
      <c r="Z38" s="46">
        <f t="shared" si="12"/>
        <v>0</v>
      </c>
      <c r="AA38" s="20">
        <f t="shared" si="13"/>
        <v>0</v>
      </c>
      <c r="AB38" s="20"/>
      <c r="AC38" s="20"/>
      <c r="AD38" s="47">
        <f t="shared" si="14"/>
        <v>0</v>
      </c>
      <c r="AE38" s="46">
        <f t="shared" si="15"/>
        <v>0</v>
      </c>
      <c r="AF38" s="20">
        <f t="shared" si="16"/>
        <v>0</v>
      </c>
      <c r="AG38" s="20"/>
      <c r="AH38" s="20"/>
      <c r="AI38" s="47">
        <f t="shared" si="17"/>
        <v>0</v>
      </c>
      <c r="AJ38" s="46">
        <f t="shared" si="18"/>
        <v>0</v>
      </c>
      <c r="AK38" s="20">
        <f t="shared" si="19"/>
        <v>0</v>
      </c>
      <c r="AL38" s="20"/>
      <c r="AM38" s="20"/>
      <c r="AN38" s="47">
        <f t="shared" si="20"/>
        <v>0</v>
      </c>
      <c r="AO38" s="46">
        <f t="shared" si="21"/>
        <v>0</v>
      </c>
      <c r="AP38" s="20">
        <f t="shared" si="22"/>
        <v>0</v>
      </c>
      <c r="AQ38" s="20"/>
      <c r="AR38" s="20"/>
      <c r="AS38" s="47">
        <f t="shared" si="23"/>
        <v>0</v>
      </c>
      <c r="AT38" s="35"/>
    </row>
    <row r="39" spans="1:46" x14ac:dyDescent="0.25">
      <c r="D39" s="48">
        <f>SUM(D4:D38)</f>
        <v>839.7</v>
      </c>
      <c r="E39" s="49">
        <f>SUM(E4:E38)</f>
        <v>100</v>
      </c>
      <c r="F39" s="50">
        <v>8.0500000000000007</v>
      </c>
      <c r="G39" s="10">
        <f>SUM(G4:G38)</f>
        <v>11781.229999999996</v>
      </c>
      <c r="H39" s="10">
        <f>SUM(H4:H38)</f>
        <v>0</v>
      </c>
      <c r="I39" s="10">
        <f>SUM(I4:I38)</f>
        <v>0</v>
      </c>
      <c r="J39" s="48"/>
      <c r="K39" s="50">
        <v>8.0500000000000007</v>
      </c>
      <c r="L39" s="10">
        <f>SUM(L4:L38)</f>
        <v>8855.0400000000009</v>
      </c>
      <c r="M39" s="10">
        <f>SUM(M4:M38)</f>
        <v>0</v>
      </c>
      <c r="N39" s="10">
        <f>SUM(N4:N38)</f>
        <v>0</v>
      </c>
      <c r="O39" s="48"/>
      <c r="P39" s="50">
        <v>8.0500000000000007</v>
      </c>
      <c r="Q39" s="10">
        <f>SUM(Q4:Q38)</f>
        <v>10867.589999999997</v>
      </c>
      <c r="R39" s="10">
        <f>SUM(R4:R38)</f>
        <v>0</v>
      </c>
      <c r="S39" s="10">
        <f>SUM(S4:S38)</f>
        <v>0</v>
      </c>
      <c r="T39" s="48"/>
      <c r="U39" s="50">
        <v>8.0500000000000007</v>
      </c>
      <c r="V39" s="10">
        <f>SUM(V4:V38)</f>
        <v>9660.08</v>
      </c>
      <c r="W39" s="10">
        <f>SUM(W4:W38)</f>
        <v>0</v>
      </c>
      <c r="X39" s="10">
        <f>SUM(X4:X38)</f>
        <v>0</v>
      </c>
      <c r="Y39" s="48"/>
      <c r="Z39" s="50">
        <v>8.0500000000000007</v>
      </c>
      <c r="AA39" s="10">
        <f>SUM(AA4:AA38)</f>
        <v>12075.13</v>
      </c>
      <c r="AB39" s="10">
        <f>SUM(AB4:AB38)</f>
        <v>0</v>
      </c>
      <c r="AC39" s="10">
        <f>SUM(AC4:AC38)</f>
        <v>0</v>
      </c>
      <c r="AD39" s="48"/>
      <c r="AE39" s="50">
        <v>8.0500000000000007</v>
      </c>
      <c r="AF39" s="10">
        <f>SUM(AF4:AF38)</f>
        <v>8050.05</v>
      </c>
      <c r="AG39" s="10">
        <f>SUM(AG4:AG38)</f>
        <v>0</v>
      </c>
      <c r="AH39" s="10">
        <f>SUM(AH4:AH38)</f>
        <v>0</v>
      </c>
      <c r="AI39" s="48"/>
      <c r="AJ39" s="50">
        <v>8.0500000000000007</v>
      </c>
      <c r="AK39" s="10">
        <f>SUM(AK4:AK38)</f>
        <v>11781.229999999996</v>
      </c>
      <c r="AL39" s="10">
        <f>SUM(AL4:AL38)</f>
        <v>0</v>
      </c>
      <c r="AM39" s="10">
        <f>SUM(AM4:AM38)</f>
        <v>0</v>
      </c>
      <c r="AN39" s="48"/>
      <c r="AO39" s="50">
        <v>8.0500000000000007</v>
      </c>
      <c r="AP39" s="10">
        <f>SUM(AP4:AP38)</f>
        <v>9660.08</v>
      </c>
      <c r="AQ39" s="10">
        <f>SUM(AQ4:AQ38)</f>
        <v>0</v>
      </c>
      <c r="AR39" s="10">
        <f>SUM(AR4:AR38)</f>
        <v>0</v>
      </c>
      <c r="AS39" s="48"/>
      <c r="AT39" s="48"/>
    </row>
  </sheetData>
  <mergeCells count="15">
    <mergeCell ref="A1:A3"/>
    <mergeCell ref="B1:B3"/>
    <mergeCell ref="C1:C3"/>
    <mergeCell ref="D1:D3"/>
    <mergeCell ref="E1:E3"/>
    <mergeCell ref="AT1:AT3"/>
    <mergeCell ref="Z2:AB2"/>
    <mergeCell ref="AE2:AG2"/>
    <mergeCell ref="AJ2:AL2"/>
    <mergeCell ref="AO2:AQ2"/>
    <mergeCell ref="F1:AS1"/>
    <mergeCell ref="F2:H2"/>
    <mergeCell ref="K2:M2"/>
    <mergeCell ref="P2:R2"/>
    <mergeCell ref="U2:W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H6" sqref="H6"/>
    </sheetView>
  </sheetViews>
  <sheetFormatPr defaultRowHeight="15" x14ac:dyDescent="0.25"/>
  <cols>
    <col min="1" max="6" width="12.7109375" customWidth="1"/>
  </cols>
  <sheetData>
    <row r="1" spans="1:6" ht="58.5" thickBot="1" x14ac:dyDescent="0.3">
      <c r="A1" s="58" t="s">
        <v>0</v>
      </c>
      <c r="B1" s="58" t="s">
        <v>1</v>
      </c>
      <c r="C1" s="83" t="s">
        <v>2</v>
      </c>
      <c r="D1" s="84"/>
      <c r="E1" s="58" t="s">
        <v>3</v>
      </c>
      <c r="F1" s="59" t="s">
        <v>43</v>
      </c>
    </row>
    <row r="2" spans="1:6" ht="15.75" thickBot="1" x14ac:dyDescent="0.3">
      <c r="A2" s="60">
        <f>INDEX('ул. Гагарина, 125'!$A$1:$BM$100,MATCH($C$2,'ул. Гагарина, 125'!$C:$C,),COLUMN(A1))</f>
        <v>1</v>
      </c>
      <c r="B2" s="61">
        <f>INDEX('ул. Гагарина, 125'!$A$1:$BM$100,MATCH($C$2,'ул. Гагарина, 125'!$C:$C,),COLUMN(B1))</f>
        <v>1</v>
      </c>
      <c r="C2" s="85" t="s">
        <v>9</v>
      </c>
      <c r="D2" s="86"/>
      <c r="E2" s="61">
        <f>INDEX('ул. Гагарина, 125'!$A$1:$BM$100,MATCH($C$2,'ул. Гагарина, 125'!$C:$C,),COLUMN(D1))</f>
        <v>34.159999999999997</v>
      </c>
      <c r="F2" s="62">
        <f>ROUND(INDEX('ул. Гагарина, 125'!$A$1:$BM$100,MATCH($C$2,'ул. Гагарина, 125'!$C:$C,),COLUMN(AT1)),2)</f>
        <v>0</v>
      </c>
    </row>
    <row r="3" spans="1:6" ht="15.75" thickBot="1" x14ac:dyDescent="0.3"/>
    <row r="4" spans="1:6" ht="29.25" thickBot="1" x14ac:dyDescent="0.3">
      <c r="A4" s="30" t="s">
        <v>42</v>
      </c>
      <c r="B4" s="30" t="s">
        <v>44</v>
      </c>
      <c r="C4" s="30" t="s">
        <v>8</v>
      </c>
      <c r="D4" s="30" t="s">
        <v>30</v>
      </c>
      <c r="E4" s="30" t="s">
        <v>31</v>
      </c>
      <c r="F4" s="30" t="s">
        <v>32</v>
      </c>
    </row>
    <row r="5" spans="1:6" x14ac:dyDescent="0.25">
      <c r="A5" s="63" t="s">
        <v>34</v>
      </c>
      <c r="B5" s="87">
        <f>INDEX('ул. Гагарина, 125'!J$2:AS$2,MATCH(A5,'ул. Гагарина, 125'!F$2:AQ$2,))</f>
        <v>1463.5</v>
      </c>
      <c r="C5" s="90">
        <f>INDEX('ул. Гагарина, 125'!$F$4:$AS$38,MATCH($C$2,'ул. Гагарина, 125'!$C$4:$C$38,),MATCH($A5,'ул. Гагарина, 125'!$F$2:$AS$2,)+MATCH(C$4,'ул. Гагарина, 125'!$G$3:$J$3,))</f>
        <v>479.5</v>
      </c>
      <c r="D5" s="90">
        <f>INDEX('ул. Гагарина, 125'!$F$4:$AS$38,MATCH($C$2,'ул. Гагарина, 125'!$C$4:$C$38,),MATCH($A5,'ул. Гагарина, 125'!$F$2:$AS$2,)+MATCH(D$4,'ул. Гагарина, 125'!$G$3:$J$3,))</f>
        <v>0</v>
      </c>
      <c r="E5" s="90">
        <f>INDEX('ул. Гагарина, 125'!$F$4:$AS$38,MATCH($C$2,'ул. Гагарина, 125'!$C$4:$C$38,),MATCH($A5,'ул. Гагарина, 125'!$F$2:$AS$2,)+MATCH(E$4,'ул. Гагарина, 125'!$G$3:$J$3,))</f>
        <v>0</v>
      </c>
      <c r="F5" s="91">
        <f>INDEX('ул. Гагарина, 125'!$F$4:$AS$38,MATCH($C$2,'ул. Гагарина, 125'!$C$4:$C$38,),MATCH($A5,'ул. Гагарина, 125'!$F$2:$AS$2,)+MATCH(F$4,'ул. Гагарина, 125'!$G$3:$J$3,))</f>
        <v>479.5</v>
      </c>
    </row>
    <row r="6" spans="1:6" x14ac:dyDescent="0.25">
      <c r="A6" s="64" t="s">
        <v>35</v>
      </c>
      <c r="B6" s="88">
        <f>INDEX('ул. Гагарина, 125'!J$2:AS$2,MATCH(A6,'ул. Гагарина, 125'!F$2:AQ$2,))</f>
        <v>1100</v>
      </c>
      <c r="C6" s="92">
        <f>INDEX('ул. Гагарина, 125'!$F$4:$AS$38,MATCH($C$2,'ул. Гагарина, 125'!$C$4:$C$38,),MATCH($A6,'ул. Гагарина, 125'!$F$2:$AS$2,)+MATCH(C$4,'ул. Гагарина, 125'!$G$3:$J$3,))</f>
        <v>360.4</v>
      </c>
      <c r="D6" s="92">
        <f>INDEX('ул. Гагарина, 125'!$F$4:$AS$38,MATCH($C$2,'ул. Гагарина, 125'!$C$4:$C$38,),MATCH($A6,'ул. Гагарина, 125'!$F$2:$AS$2,)+MATCH(D$4,'ул. Гагарина, 125'!$G$3:$J$3,))</f>
        <v>0</v>
      </c>
      <c r="E6" s="92">
        <f>INDEX('ул. Гагарина, 125'!$F$4:$AS$38,MATCH($C$2,'ул. Гагарина, 125'!$C$4:$C$38,),MATCH($A6,'ул. Гагарина, 125'!$F$2:$AS$2,)+MATCH(E$4,'ул. Гагарина, 125'!$G$3:$J$3,))</f>
        <v>0</v>
      </c>
      <c r="F6" s="93">
        <f>INDEX('ул. Гагарина, 125'!$F$4:$AS$38,MATCH($C$2,'ул. Гагарина, 125'!$C$4:$C$38,),MATCH($A6,'ул. Гагарина, 125'!$F$2:$AS$2,)+MATCH(F$4,'ул. Гагарина, 125'!$G$3:$J$3,))</f>
        <v>839.9</v>
      </c>
    </row>
    <row r="7" spans="1:6" x14ac:dyDescent="0.25">
      <c r="A7" s="64" t="s">
        <v>36</v>
      </c>
      <c r="B7" s="88">
        <f>INDEX('ул. Гагарина, 125'!J$2:AS$2,MATCH(A7,'ул. Гагарина, 125'!F$2:AQ$2,))</f>
        <v>1350</v>
      </c>
      <c r="C7" s="92">
        <f>INDEX('ул. Гагарина, 125'!$F$4:$AS$38,MATCH($C$2,'ул. Гагарина, 125'!$C$4:$C$38,),MATCH($A7,'ул. Гагарина, 125'!$F$2:$AS$2,)+MATCH(C$4,'ул. Гагарина, 125'!$G$3:$J$3,))</f>
        <v>442.31</v>
      </c>
      <c r="D7" s="92">
        <f>INDEX('ул. Гагарина, 125'!$F$4:$AS$38,MATCH($C$2,'ул. Гагарина, 125'!$C$4:$C$38,),MATCH($A7,'ул. Гагарина, 125'!$F$2:$AS$2,)+MATCH(D$4,'ул. Гагарина, 125'!$G$3:$J$3,))</f>
        <v>0</v>
      </c>
      <c r="E7" s="92">
        <f>INDEX('ул. Гагарина, 125'!$F$4:$AS$38,MATCH($C$2,'ул. Гагарина, 125'!$C$4:$C$38,),MATCH($A7,'ул. Гагарина, 125'!$F$2:$AS$2,)+MATCH(E$4,'ул. Гагарина, 125'!$G$3:$J$3,))</f>
        <v>0</v>
      </c>
      <c r="F7" s="93">
        <f>INDEX('ул. Гагарина, 125'!$F$4:$AS$38,MATCH($C$2,'ул. Гагарина, 125'!$C$4:$C$38,),MATCH($A7,'ул. Гагарина, 125'!$F$2:$AS$2,)+MATCH(F$4,'ул. Гагарина, 125'!$G$3:$J$3,))</f>
        <v>1282.21</v>
      </c>
    </row>
    <row r="8" spans="1:6" x14ac:dyDescent="0.25">
      <c r="A8" s="64" t="s">
        <v>37</v>
      </c>
      <c r="B8" s="88">
        <f>INDEX('ул. Гагарина, 125'!J$2:AS$2,MATCH(A8,'ул. Гагарина, 125'!F$2:AQ$2,))</f>
        <v>1200</v>
      </c>
      <c r="C8" s="92">
        <f>INDEX('ул. Гагарина, 125'!$F$4:$AS$38,MATCH($C$2,'ул. Гагарина, 125'!$C$4:$C$38,),MATCH($A8,'ул. Гагарина, 125'!$F$2:$AS$2,)+MATCH(C$4,'ул. Гагарина, 125'!$G$3:$J$3,))</f>
        <v>393.17</v>
      </c>
      <c r="D8" s="92">
        <f>INDEX('ул. Гагарина, 125'!$F$4:$AS$38,MATCH($C$2,'ул. Гагарина, 125'!$C$4:$C$38,),MATCH($A8,'ул. Гагарина, 125'!$F$2:$AS$2,)+MATCH(D$4,'ул. Гагарина, 125'!$G$3:$J$3,))</f>
        <v>0</v>
      </c>
      <c r="E8" s="92">
        <f>INDEX('ул. Гагарина, 125'!$F$4:$AS$38,MATCH($C$2,'ул. Гагарина, 125'!$C$4:$C$38,),MATCH($A8,'ул. Гагарина, 125'!$F$2:$AS$2,)+MATCH(E$4,'ул. Гагарина, 125'!$G$3:$J$3,))</f>
        <v>0</v>
      </c>
      <c r="F8" s="93">
        <f>INDEX('ул. Гагарина, 125'!$F$4:$AS$38,MATCH($C$2,'ул. Гагарина, 125'!$C$4:$C$38,),MATCH($A8,'ул. Гагарина, 125'!$F$2:$AS$2,)+MATCH(F$4,'ул. Гагарина, 125'!$G$3:$J$3,))</f>
        <v>1675.38</v>
      </c>
    </row>
    <row r="9" spans="1:6" x14ac:dyDescent="0.25">
      <c r="A9" s="64" t="s">
        <v>38</v>
      </c>
      <c r="B9" s="88">
        <f>INDEX('ул. Гагарина, 125'!J$2:AS$2,MATCH(A9,'ул. Гагарина, 125'!F$2:AQ$2,))</f>
        <v>1500</v>
      </c>
      <c r="C9" s="92">
        <f>INDEX('ул. Гагарина, 125'!$F$4:$AS$38,MATCH($C$2,'ул. Гагарина, 125'!$C$4:$C$38,),MATCH($A9,'ул. Гагарина, 125'!$F$2:$AS$2,)+MATCH(C$4,'ул. Гагарина, 125'!$G$3:$J$3,))</f>
        <v>491.46</v>
      </c>
      <c r="D9" s="92">
        <f>INDEX('ул. Гагарина, 125'!$F$4:$AS$38,MATCH($C$2,'ул. Гагарина, 125'!$C$4:$C$38,),MATCH($A9,'ул. Гагарина, 125'!$F$2:$AS$2,)+MATCH(D$4,'ул. Гагарина, 125'!$G$3:$J$3,))</f>
        <v>0</v>
      </c>
      <c r="E9" s="92">
        <f>INDEX('ул. Гагарина, 125'!$F$4:$AS$38,MATCH($C$2,'ул. Гагарина, 125'!$C$4:$C$38,),MATCH($A9,'ул. Гагарина, 125'!$F$2:$AS$2,)+MATCH(E$4,'ул. Гагарина, 125'!$G$3:$J$3,))</f>
        <v>0</v>
      </c>
      <c r="F9" s="93">
        <f>INDEX('ул. Гагарина, 125'!$F$4:$AS$38,MATCH($C$2,'ул. Гагарина, 125'!$C$4:$C$38,),MATCH($A9,'ул. Гагарина, 125'!$F$2:$AS$2,)+MATCH(F$4,'ул. Гагарина, 125'!$G$3:$J$3,))</f>
        <v>2166.84</v>
      </c>
    </row>
    <row r="10" spans="1:6" x14ac:dyDescent="0.25">
      <c r="A10" s="64" t="s">
        <v>39</v>
      </c>
      <c r="B10" s="88">
        <f>INDEX('ул. Гагарина, 125'!J$2:AS$2,MATCH(A10,'ул. Гагарина, 125'!F$2:AQ$2,))</f>
        <v>1000</v>
      </c>
      <c r="C10" s="92">
        <f>INDEX('ул. Гагарина, 125'!$F$4:$AS$38,MATCH($C$2,'ул. Гагарина, 125'!$C$4:$C$38,),MATCH($A10,'ул. Гагарина, 125'!$F$2:$AS$2,)+MATCH(C$4,'ул. Гагарина, 125'!$G$3:$J$3,))</f>
        <v>327.64</v>
      </c>
      <c r="D10" s="92">
        <f>INDEX('ул. Гагарина, 125'!$F$4:$AS$38,MATCH($C$2,'ул. Гагарина, 125'!$C$4:$C$38,),MATCH($A10,'ул. Гагарина, 125'!$F$2:$AS$2,)+MATCH(D$4,'ул. Гагарина, 125'!$G$3:$J$3,))</f>
        <v>0</v>
      </c>
      <c r="E10" s="92">
        <f>INDEX('ул. Гагарина, 125'!$F$4:$AS$38,MATCH($C$2,'ул. Гагарина, 125'!$C$4:$C$38,),MATCH($A10,'ул. Гагарина, 125'!$F$2:$AS$2,)+MATCH(E$4,'ул. Гагарина, 125'!$G$3:$J$3,))</f>
        <v>0</v>
      </c>
      <c r="F10" s="93">
        <f>INDEX('ул. Гагарина, 125'!$F$4:$AS$38,MATCH($C$2,'ул. Гагарина, 125'!$C$4:$C$38,),MATCH($A10,'ул. Гагарина, 125'!$F$2:$AS$2,)+MATCH(F$4,'ул. Гагарина, 125'!$G$3:$J$3,))</f>
        <v>2494.48</v>
      </c>
    </row>
    <row r="11" spans="1:6" x14ac:dyDescent="0.25">
      <c r="A11" s="64" t="s">
        <v>40</v>
      </c>
      <c r="B11" s="88">
        <f>INDEX('ул. Гагарина, 125'!J$2:AS$2,MATCH(A11,'ул. Гагарина, 125'!F$2:AQ$2,))</f>
        <v>1463.5</v>
      </c>
      <c r="C11" s="92">
        <f>INDEX('ул. Гагарина, 125'!$F$4:$AS$38,MATCH($C$2,'ул. Гагарина, 125'!$C$4:$C$38,),MATCH($A11,'ул. Гагарина, 125'!$F$2:$AS$2,)+MATCH(C$4,'ул. Гагарина, 125'!$G$3:$J$3,))</f>
        <v>479.5</v>
      </c>
      <c r="D11" s="92">
        <f>INDEX('ул. Гагарина, 125'!$F$4:$AS$38,MATCH($C$2,'ул. Гагарина, 125'!$C$4:$C$38,),MATCH($A11,'ул. Гагарина, 125'!$F$2:$AS$2,)+MATCH(D$4,'ул. Гагарина, 125'!$G$3:$J$3,))</f>
        <v>0</v>
      </c>
      <c r="E11" s="92">
        <f>INDEX('ул. Гагарина, 125'!$F$4:$AS$38,MATCH($C$2,'ул. Гагарина, 125'!$C$4:$C$38,),MATCH($A11,'ул. Гагарина, 125'!$F$2:$AS$2,)+MATCH(E$4,'ул. Гагарина, 125'!$G$3:$J$3,))</f>
        <v>0</v>
      </c>
      <c r="F11" s="93">
        <f>INDEX('ул. Гагарина, 125'!$F$4:$AS$38,MATCH($C$2,'ул. Гагарина, 125'!$C$4:$C$38,),MATCH($A11,'ул. Гагарина, 125'!$F$2:$AS$2,)+MATCH(F$4,'ул. Гагарина, 125'!$G$3:$J$3,))</f>
        <v>2973.98</v>
      </c>
    </row>
    <row r="12" spans="1:6" ht="15.75" thickBot="1" x14ac:dyDescent="0.3">
      <c r="A12" s="65" t="s">
        <v>41</v>
      </c>
      <c r="B12" s="89">
        <f>INDEX('ул. Гагарина, 125'!J$2:AS$2,MATCH(A12,'ул. Гагарина, 125'!F$2:AQ$2,))</f>
        <v>1200</v>
      </c>
      <c r="C12" s="94">
        <f>INDEX('ул. Гагарина, 125'!$F$4:$AS$38,MATCH($C$2,'ул. Гагарина, 125'!$C$4:$C$38,),MATCH($A12,'ул. Гагарина, 125'!$F$2:$AS$2,)+MATCH(C$4,'ул. Гагарина, 125'!$G$3:$J$3,))</f>
        <v>393.17</v>
      </c>
      <c r="D12" s="94">
        <f>INDEX('ул. Гагарина, 125'!$F$4:$AS$38,MATCH($C$2,'ул. Гагарина, 125'!$C$4:$C$38,),MATCH($A12,'ул. Гагарина, 125'!$F$2:$AS$2,)+MATCH(D$4,'ул. Гагарина, 125'!$G$3:$J$3,))</f>
        <v>0</v>
      </c>
      <c r="E12" s="94">
        <f>INDEX('ул. Гагарина, 125'!$F$4:$AS$38,MATCH($C$2,'ул. Гагарина, 125'!$C$4:$C$38,),MATCH($A12,'ул. Гагарина, 125'!$F$2:$AS$2,)+MATCH(E$4,'ул. Гагарина, 125'!$G$3:$J$3,))</f>
        <v>0</v>
      </c>
      <c r="F12" s="95">
        <f>INDEX('ул. Гагарина, 125'!$F$4:$AS$38,MATCH($C$2,'ул. Гагарина, 125'!$C$4:$C$38,),MATCH($A12,'ул. Гагарина, 125'!$F$2:$AS$2,)+MATCH(F$4,'ул. Гагарина, 125'!$G$3:$J$3,))</f>
        <v>3367.15</v>
      </c>
    </row>
  </sheetData>
  <mergeCells count="2">
    <mergeCell ref="C1:D1"/>
    <mergeCell ref="C2:D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'ул. Гагарина, 125'!$C$4:$C$38</xm:f>
          </x14:formula1>
          <xm:sqref>C2:D2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ул. Гагарина, 125</vt:lpstr>
      <vt:lpstr>125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_Boroda_</cp:lastModifiedBy>
  <dcterms:created xsi:type="dcterms:W3CDTF">2014-06-30T09:00:22Z</dcterms:created>
  <dcterms:modified xsi:type="dcterms:W3CDTF">2014-07-01T07:02:58Z</dcterms:modified>
</cp:coreProperties>
</file>