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Бланк А2" sheetId="1" r:id="rId1"/>
    <sheet name="Бланк А3" sheetId="2" r:id="rId2"/>
    <sheet name="Бланк А4" sheetId="3" r:id="rId3"/>
    <sheet name="Бланк А5" sheetId="4" r:id="rId4"/>
    <sheet name="Лист5" sheetId="5" r:id="rId5"/>
  </sheets>
  <calcPr calcId="145621"/>
</workbook>
</file>

<file path=xl/calcChain.xml><?xml version="1.0" encoding="utf-8"?>
<calcChain xmlns="http://schemas.openxmlformats.org/spreadsheetml/2006/main">
  <c r="E8" i="1" l="1"/>
  <c r="E4" i="1"/>
  <c r="B8" i="1" l="1"/>
  <c r="D8" i="1" s="1"/>
  <c r="B4" i="1"/>
  <c r="D4" i="1" s="1"/>
  <c r="H8" i="1" l="1"/>
  <c r="H4" i="1"/>
</calcChain>
</file>

<file path=xl/sharedStrings.xml><?xml version="1.0" encoding="utf-8"?>
<sst xmlns="http://schemas.openxmlformats.org/spreadsheetml/2006/main" count="51" uniqueCount="38">
  <si>
    <t>Бумага</t>
  </si>
  <si>
    <t>Тираж</t>
  </si>
  <si>
    <t>Стоимость бумаги</t>
  </si>
  <si>
    <t>Стоимость работы</t>
  </si>
  <si>
    <t>Набор</t>
  </si>
  <si>
    <t>Форма</t>
  </si>
  <si>
    <t>Итог</t>
  </si>
  <si>
    <t>1 сторона</t>
  </si>
  <si>
    <t>2 стороны</t>
  </si>
  <si>
    <t>Наименование</t>
  </si>
  <si>
    <t>Стоимость за шт</t>
  </si>
  <si>
    <t>Бум. для ц/притера 200гр А-3/мат/</t>
  </si>
  <si>
    <t>Бум. для ц/притера 250гр А-3/мат/</t>
  </si>
  <si>
    <t>Бум. мел. 115гр70х100</t>
  </si>
  <si>
    <t>Бум. мел. 128гр70х100</t>
  </si>
  <si>
    <t>Бум. мел. 170гр62х94</t>
  </si>
  <si>
    <t>Бум. мел. 170гр70х100</t>
  </si>
  <si>
    <t>Бум. мел. 200гр70х100</t>
  </si>
  <si>
    <t>Бум. мел. 250гр70х100</t>
  </si>
  <si>
    <t>Бум. мел. 300гр70х100</t>
  </si>
  <si>
    <t>Бум. мел. 90гр70х100</t>
  </si>
  <si>
    <t>Бум. с/к 50х70</t>
  </si>
  <si>
    <t>Бум. этик. 80гр.70х100</t>
  </si>
  <si>
    <t>Бумага газетная</t>
  </si>
  <si>
    <t>Бумага офсетная 160гр</t>
  </si>
  <si>
    <t>Бумага офсетная 200гр</t>
  </si>
  <si>
    <t>Бумага офсетная 80гр</t>
  </si>
  <si>
    <t>Бумага самокопри. реакто белая 430х610</t>
  </si>
  <si>
    <t>Бумага самокопри. реакто голубой 430х610</t>
  </si>
  <si>
    <t>Бумага самокопри. реакто розовая 430х610</t>
  </si>
  <si>
    <t>Бумага самокопри. реакто желтая 430х610</t>
  </si>
  <si>
    <t>Бумага самокопри. реакто зеленая 430х610</t>
  </si>
  <si>
    <t>Бумага офсетная 65гр</t>
  </si>
  <si>
    <t>Бум. мел. 148гр. 70х100</t>
  </si>
  <si>
    <t>Цена бумаги за А1</t>
  </si>
  <si>
    <t>Стоимость</t>
  </si>
  <si>
    <t>1сторона</t>
  </si>
  <si>
    <t>2стороны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</si>
</sst>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2" borderId="7" xfId="1" applyFont="1" applyFill="1" applyBorder="1" applyAlignment="1">
      <alignment horizontal="center"/>
    </xf>
    <xf numFmtId="0" fontId="2" fillId="0" borderId="8" xfId="1" applyFont="1" applyFill="1" applyBorder="1" applyAlignment="1">
      <alignment wrapText="1"/>
    </xf>
    <xf numFmtId="0" fontId="2" fillId="0" borderId="8" xfId="1" applyFont="1" applyFill="1" applyBorder="1" applyAlignment="1">
      <alignment horizontal="right" wrapText="1"/>
    </xf>
    <xf numFmtId="2" fontId="0" fillId="0" borderId="4" xfId="0" applyNumberFormat="1" applyBorder="1"/>
    <xf numFmtId="0" fontId="2" fillId="2" borderId="9" xfId="1" applyFont="1" applyFill="1" applyBorder="1" applyAlignment="1">
      <alignment horizontal="center"/>
    </xf>
    <xf numFmtId="0" fontId="2" fillId="0" borderId="10" xfId="1" applyFont="1" applyFill="1" applyBorder="1" applyAlignment="1">
      <alignment wrapText="1"/>
    </xf>
    <xf numFmtId="0" fontId="2" fillId="0" borderId="10" xfId="1" applyFont="1" applyFill="1" applyBorder="1" applyAlignment="1">
      <alignment horizontal="right" wrapText="1"/>
    </xf>
    <xf numFmtId="0" fontId="2" fillId="0" borderId="8" xfId="1" applyNumberFormat="1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</cellXfs>
  <cellStyles count="2">
    <cellStyle name="Обычный" xfId="0" builtinId="0"/>
    <cellStyle name="Обычный_Бланк А2" xfId="1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indexed="22"/>
        </top>
      </border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numFmt numFmtId="2" formatCode="0.0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Таблица1" displayName="Таблица1" ref="A3:H4" totalsRowShown="0" headerRowDxfId="29" headerRowBorderDxfId="28" tableBorderDxfId="27" totalsRowBorderDxfId="26">
  <tableColumns count="8">
    <tableColumn id="1" name="Бумага" dataDxfId="25"/>
    <tableColumn id="8" name="Цена бумаги за А1" dataDxfId="24">
      <calculatedColumnFormula>VLOOKUP(Таблица1[Бумага],Таблица3[],2,FALSE)</calculatedColumnFormula>
    </tableColumn>
    <tableColumn id="2" name="Тираж" dataDxfId="23"/>
    <tableColumn id="3" name="Стоимость бумаги" dataDxfId="22">
      <calculatedColumnFormula>Таблица1[Цена бумаги за А1]/2*Таблица1[Тираж]</calculatedColumnFormula>
    </tableColumn>
    <tableColumn id="4" name="Стоимость работы" dataDxfId="21">
      <calculatedColumnFormula>IFERROR(LOOKUP(Таблица1[Тираж],M3:M41,N3:N41)*Таблица1[Тираж],"")</calculatedColumnFormula>
    </tableColumn>
    <tableColumn id="5" name="Набор" dataDxfId="20"/>
    <tableColumn id="6" name="Форма" dataDxfId="19"/>
    <tableColumn id="7" name="Итог" dataDxfId="18">
      <calculatedColumnFormula>Таблица1[Стоимость бумаги]+Таблица1[Стоимость работы]+Таблица1[Набор]+Таблица1[Форма]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Таблица13" displayName="Таблица13" ref="A7:H8" totalsRowShown="0" headerRowDxfId="17" headerRowBorderDxfId="16" tableBorderDxfId="15" totalsRowBorderDxfId="14">
  <tableColumns count="8">
    <tableColumn id="1" name="Бумага" dataDxfId="13"/>
    <tableColumn id="8" name="Цена бумаги за А1" dataDxfId="12">
      <calculatedColumnFormula>VLOOKUP(Таблица13[Бумага],Таблица3[],2,FALSE)</calculatedColumnFormula>
    </tableColumn>
    <tableColumn id="2" name="Тираж" dataDxfId="11"/>
    <tableColumn id="3" name="Стоимость бумаги" dataDxfId="10">
      <calculatedColumnFormula>Таблица13[Цена бумаги за А1]/2*Таблица13[Тираж]</calculatedColumnFormula>
    </tableColumn>
    <tableColumn id="4" name="Стоимость работы" dataDxfId="9">
      <calculatedColumnFormula>IFERROR(LOOKUP(Таблица13[Тираж],P3:P41,Q3:Q41)*Таблица13[Тираж],"")</calculatedColumnFormula>
    </tableColumn>
    <tableColumn id="5" name="Набор" dataDxfId="8"/>
    <tableColumn id="6" name="Форма" dataDxfId="7"/>
    <tableColumn id="7" name="Итог" dataDxfId="6">
      <calculatedColumnFormula>Таблица13[Стоимость бумаги]+Таблица13[Стоимость работы]+Таблица13[Набор]+Таблица13[Форма]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J2:K25" totalsRowShown="0" headerRowDxfId="5" headerRowBorderDxfId="4" tableBorderDxfId="3" totalsRowBorderDxfId="2">
  <autoFilter ref="J2:K25"/>
  <tableColumns count="2">
    <tableColumn id="1" name="Наименование" dataDxfId="1"/>
    <tableColumn id="2" name="Стоимость за шт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tabSelected="1" workbookViewId="0">
      <selection activeCell="E8" sqref="E8"/>
    </sheetView>
  </sheetViews>
  <sheetFormatPr defaultRowHeight="15" x14ac:dyDescent="0.25"/>
  <cols>
    <col min="1" max="1" width="38.85546875" customWidth="1"/>
    <col min="2" max="2" width="19.85546875" customWidth="1"/>
    <col min="3" max="3" width="19.5703125" customWidth="1"/>
    <col min="4" max="4" width="19.7109375" customWidth="1"/>
    <col min="5" max="5" width="20.7109375" customWidth="1"/>
    <col min="6" max="6" width="9.42578125" customWidth="1"/>
    <col min="7" max="7" width="13" customWidth="1"/>
    <col min="10" max="10" width="44" customWidth="1"/>
    <col min="11" max="11" width="20" customWidth="1"/>
    <col min="12" max="12" width="16.85546875" customWidth="1"/>
    <col min="13" max="13" width="13.140625" customWidth="1"/>
    <col min="14" max="14" width="10.5703125" bestFit="1" customWidth="1"/>
    <col min="16" max="16" width="12.5703125" customWidth="1"/>
  </cols>
  <sheetData>
    <row r="1" spans="1:20" x14ac:dyDescent="0.25">
      <c r="A1" s="15" t="s">
        <v>7</v>
      </c>
      <c r="B1" s="16"/>
      <c r="C1" s="16"/>
      <c r="D1" s="16"/>
      <c r="E1" s="16"/>
      <c r="F1" s="16"/>
      <c r="G1" s="16"/>
      <c r="J1" s="16"/>
      <c r="K1" s="16"/>
      <c r="M1" s="17" t="s">
        <v>36</v>
      </c>
      <c r="N1" s="17"/>
      <c r="P1" s="17" t="s">
        <v>37</v>
      </c>
      <c r="Q1" s="17"/>
    </row>
    <row r="2" spans="1:20" ht="15" customHeight="1" x14ac:dyDescent="0.25">
      <c r="A2" s="16"/>
      <c r="B2" s="16"/>
      <c r="C2" s="16"/>
      <c r="D2" s="16"/>
      <c r="E2" s="16"/>
      <c r="F2" s="16"/>
      <c r="G2" s="16"/>
      <c r="J2" s="11" t="s">
        <v>9</v>
      </c>
      <c r="K2" s="11" t="s">
        <v>10</v>
      </c>
      <c r="M2" s="7" t="s">
        <v>1</v>
      </c>
      <c r="N2" s="7" t="s">
        <v>35</v>
      </c>
      <c r="P2" s="7" t="s">
        <v>1</v>
      </c>
      <c r="Q2" s="7" t="s">
        <v>35</v>
      </c>
    </row>
    <row r="3" spans="1:20" ht="16.5" customHeight="1" x14ac:dyDescent="0.25">
      <c r="A3" s="1" t="s">
        <v>0</v>
      </c>
      <c r="B3" s="1" t="s">
        <v>34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3" t="s">
        <v>6</v>
      </c>
      <c r="J3" s="8" t="s">
        <v>11</v>
      </c>
      <c r="K3" s="9">
        <v>4.66</v>
      </c>
      <c r="M3" s="14">
        <v>500</v>
      </c>
      <c r="N3" s="9">
        <v>5.55</v>
      </c>
      <c r="P3" s="14">
        <v>500</v>
      </c>
      <c r="Q3" s="9">
        <v>3.47</v>
      </c>
      <c r="S3" s="14"/>
      <c r="T3" s="9"/>
    </row>
    <row r="4" spans="1:20" ht="32.25" customHeight="1" x14ac:dyDescent="0.25">
      <c r="A4" s="10" t="s">
        <v>20</v>
      </c>
      <c r="B4" s="10">
        <f>VLOOKUP(Таблица1[Бумага],Таблица3[],2,FALSE)</f>
        <v>4.38</v>
      </c>
      <c r="C4" s="5">
        <v>600</v>
      </c>
      <c r="D4" s="5">
        <f>Таблица1[Цена бумаги за А1]/2*Таблица1[Тираж]</f>
        <v>1314</v>
      </c>
      <c r="E4" s="5">
        <f>IFERROR(LOOKUP(Таблица1[Тираж],M3:M41,N3:N41)*Таблица1[Тираж],"")</f>
        <v>3330</v>
      </c>
      <c r="F4" s="5"/>
      <c r="G4" s="5"/>
      <c r="H4" s="6">
        <f>Таблица1[Стоимость бумаги]+Таблица1[Стоимость работы]+Таблица1[Набор]+Таблица1[Форма]</f>
        <v>4644</v>
      </c>
      <c r="J4" s="8" t="s">
        <v>12</v>
      </c>
      <c r="K4" s="9">
        <v>6.84</v>
      </c>
      <c r="M4" s="14">
        <v>1000</v>
      </c>
      <c r="N4" s="9">
        <v>3.76</v>
      </c>
      <c r="P4" s="14">
        <v>1000</v>
      </c>
      <c r="Q4" s="9">
        <v>2.35</v>
      </c>
      <c r="S4" s="14"/>
      <c r="T4" s="9"/>
    </row>
    <row r="5" spans="1:20" ht="18.75" customHeight="1" x14ac:dyDescent="0.25">
      <c r="A5" s="15" t="s">
        <v>8</v>
      </c>
      <c r="B5" s="15"/>
      <c r="C5" s="15"/>
      <c r="D5" s="15"/>
      <c r="E5" s="15"/>
      <c r="F5" s="15"/>
      <c r="G5" s="15"/>
      <c r="J5" s="8" t="s">
        <v>13</v>
      </c>
      <c r="K5" s="9">
        <v>5.34</v>
      </c>
      <c r="M5">
        <v>1001</v>
      </c>
      <c r="N5" s="9">
        <v>3.7</v>
      </c>
      <c r="P5">
        <v>1001</v>
      </c>
      <c r="Q5" s="9">
        <v>2.2999999999999998</v>
      </c>
      <c r="T5" s="9"/>
    </row>
    <row r="6" spans="1:20" ht="17.25" customHeight="1" x14ac:dyDescent="0.25">
      <c r="A6" s="15"/>
      <c r="B6" s="15"/>
      <c r="C6" s="15"/>
      <c r="D6" s="15"/>
      <c r="E6" s="15"/>
      <c r="F6" s="15"/>
      <c r="G6" s="15"/>
      <c r="J6" s="8" t="s">
        <v>14</v>
      </c>
      <c r="K6" s="9">
        <v>6.38</v>
      </c>
      <c r="M6">
        <v>2000</v>
      </c>
      <c r="N6" s="9">
        <v>3.7</v>
      </c>
      <c r="P6">
        <v>2000</v>
      </c>
      <c r="Q6" s="9">
        <v>2.2999999999999998</v>
      </c>
      <c r="T6" s="9"/>
    </row>
    <row r="7" spans="1:20" ht="20.25" customHeight="1" x14ac:dyDescent="0.25">
      <c r="A7" s="1" t="s">
        <v>0</v>
      </c>
      <c r="B7" s="1" t="s">
        <v>34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3" t="s">
        <v>6</v>
      </c>
      <c r="J7" s="8" t="s">
        <v>15</v>
      </c>
      <c r="K7" s="9">
        <v>5.14</v>
      </c>
      <c r="M7">
        <v>2001</v>
      </c>
      <c r="N7" s="9">
        <v>3.65</v>
      </c>
      <c r="P7">
        <v>2001</v>
      </c>
      <c r="Q7" s="9">
        <v>2.2799999999999998</v>
      </c>
      <c r="T7" s="9"/>
    </row>
    <row r="8" spans="1:20" ht="33" customHeight="1" x14ac:dyDescent="0.25">
      <c r="A8" s="4" t="s">
        <v>25</v>
      </c>
      <c r="B8" s="10">
        <f>VLOOKUP(Таблица13[Бумага],Таблица3[],2,FALSE)</f>
        <v>6.8</v>
      </c>
      <c r="C8" s="5">
        <v>1001</v>
      </c>
      <c r="D8" s="5">
        <f>Таблица13[Цена бумаги за А1]/2*Таблица13[Тираж]</f>
        <v>3403.4</v>
      </c>
      <c r="E8" s="5">
        <f>IFERROR(LOOKUP(Таблица13[Тираж],P3:P41,Q3:Q41)*Таблица13[Тираж],"")</f>
        <v>2302.2999999999997</v>
      </c>
      <c r="F8" s="5"/>
      <c r="G8" s="5"/>
      <c r="H8" s="6">
        <f>Таблица13[Стоимость бумаги]+Таблица13[Стоимость работы]+Таблица13[Набор]+Таблица13[Форма]</f>
        <v>5705.7</v>
      </c>
      <c r="J8" s="8" t="s">
        <v>16</v>
      </c>
      <c r="K8" s="9">
        <v>8.2899999999999991</v>
      </c>
      <c r="M8">
        <v>3000</v>
      </c>
      <c r="N8" s="9">
        <v>3.65</v>
      </c>
      <c r="P8">
        <v>3000</v>
      </c>
      <c r="Q8" s="9">
        <v>2.2799999999999998</v>
      </c>
      <c r="T8" s="9"/>
    </row>
    <row r="9" spans="1:20" ht="24" customHeight="1" x14ac:dyDescent="0.25">
      <c r="J9" s="8" t="s">
        <v>17</v>
      </c>
      <c r="K9" s="9">
        <v>9.6</v>
      </c>
      <c r="M9">
        <v>3001</v>
      </c>
      <c r="N9" s="9">
        <v>3.44</v>
      </c>
      <c r="P9">
        <v>3001</v>
      </c>
      <c r="Q9" s="9">
        <v>2.15</v>
      </c>
      <c r="T9" s="9"/>
    </row>
    <row r="10" spans="1:20" ht="21.75" customHeight="1" x14ac:dyDescent="0.25">
      <c r="J10" s="8" t="s">
        <v>18</v>
      </c>
      <c r="K10" s="9">
        <v>10.7</v>
      </c>
      <c r="M10">
        <v>4000</v>
      </c>
      <c r="N10" s="9">
        <v>3.44</v>
      </c>
      <c r="P10">
        <v>4000</v>
      </c>
      <c r="Q10" s="9">
        <v>2.15</v>
      </c>
      <c r="T10" s="9"/>
    </row>
    <row r="11" spans="1:20" x14ac:dyDescent="0.25">
      <c r="J11" s="8" t="s">
        <v>19</v>
      </c>
      <c r="K11" s="9">
        <v>14.16</v>
      </c>
      <c r="M11">
        <v>4001</v>
      </c>
      <c r="N11" s="9">
        <v>3.48</v>
      </c>
      <c r="P11">
        <v>4001</v>
      </c>
      <c r="Q11" s="9">
        <v>2.1800000000000002</v>
      </c>
      <c r="T11" s="9"/>
    </row>
    <row r="12" spans="1:20" x14ac:dyDescent="0.25">
      <c r="J12" s="8" t="s">
        <v>20</v>
      </c>
      <c r="K12" s="9">
        <v>4.38</v>
      </c>
      <c r="M12">
        <v>5000</v>
      </c>
      <c r="N12" s="9">
        <v>3.48</v>
      </c>
      <c r="P12">
        <v>5000</v>
      </c>
      <c r="Q12" s="9">
        <v>2.1800000000000002</v>
      </c>
      <c r="T12" s="9"/>
    </row>
    <row r="13" spans="1:20" x14ac:dyDescent="0.25">
      <c r="J13" s="8" t="s">
        <v>21</v>
      </c>
      <c r="K13" s="9">
        <v>12.05</v>
      </c>
      <c r="M13">
        <v>5001</v>
      </c>
      <c r="N13" s="9">
        <v>3.15</v>
      </c>
      <c r="P13">
        <v>5001</v>
      </c>
      <c r="Q13" s="9">
        <v>1.98</v>
      </c>
      <c r="T13" s="9"/>
    </row>
    <row r="14" spans="1:20" x14ac:dyDescent="0.25">
      <c r="J14" s="8" t="s">
        <v>22</v>
      </c>
      <c r="K14" s="9">
        <v>6.65</v>
      </c>
      <c r="M14">
        <v>6000</v>
      </c>
      <c r="N14" s="9">
        <v>3.15</v>
      </c>
      <c r="P14">
        <v>6000</v>
      </c>
      <c r="Q14" s="9">
        <v>1.98</v>
      </c>
      <c r="T14" s="9"/>
    </row>
    <row r="15" spans="1:20" x14ac:dyDescent="0.25">
      <c r="J15" s="8" t="s">
        <v>23</v>
      </c>
      <c r="K15" s="9">
        <v>2</v>
      </c>
      <c r="M15">
        <v>6001</v>
      </c>
      <c r="N15" s="9">
        <v>3.13</v>
      </c>
      <c r="P15">
        <v>6001</v>
      </c>
      <c r="Q15" s="9">
        <v>1.95</v>
      </c>
      <c r="T15" s="9"/>
    </row>
    <row r="16" spans="1:20" x14ac:dyDescent="0.25">
      <c r="J16" s="8" t="s">
        <v>24</v>
      </c>
      <c r="K16" s="9">
        <v>5.64</v>
      </c>
      <c r="M16">
        <v>7000</v>
      </c>
      <c r="N16" s="9">
        <v>3.13</v>
      </c>
      <c r="P16">
        <v>7000</v>
      </c>
      <c r="Q16" s="9">
        <v>1.95</v>
      </c>
      <c r="T16" s="9"/>
    </row>
    <row r="17" spans="10:20" x14ac:dyDescent="0.25">
      <c r="J17" s="8" t="s">
        <v>25</v>
      </c>
      <c r="K17" s="9">
        <v>6.8</v>
      </c>
      <c r="M17">
        <v>7001</v>
      </c>
      <c r="N17" s="9">
        <v>3.08</v>
      </c>
      <c r="P17">
        <v>7001</v>
      </c>
      <c r="Q17" s="9">
        <v>1.92</v>
      </c>
      <c r="T17" s="9"/>
    </row>
    <row r="18" spans="10:20" x14ac:dyDescent="0.25">
      <c r="J18" s="8" t="s">
        <v>26</v>
      </c>
      <c r="K18" s="9">
        <v>2.48</v>
      </c>
      <c r="M18">
        <v>8000</v>
      </c>
      <c r="N18" s="9">
        <v>3.08</v>
      </c>
      <c r="P18">
        <v>8000</v>
      </c>
      <c r="Q18" s="9">
        <v>1.92</v>
      </c>
      <c r="T18" s="9"/>
    </row>
    <row r="19" spans="10:20" x14ac:dyDescent="0.25">
      <c r="J19" s="8" t="s">
        <v>27</v>
      </c>
      <c r="K19" s="9">
        <v>3.13</v>
      </c>
      <c r="M19">
        <v>8001</v>
      </c>
      <c r="N19" s="9">
        <v>3.08</v>
      </c>
      <c r="P19">
        <v>8001</v>
      </c>
      <c r="Q19" s="9">
        <v>1.92</v>
      </c>
      <c r="T19" s="9"/>
    </row>
    <row r="20" spans="10:20" x14ac:dyDescent="0.25">
      <c r="J20" s="8" t="s">
        <v>28</v>
      </c>
      <c r="K20" s="9">
        <v>3.55</v>
      </c>
      <c r="M20">
        <v>9000</v>
      </c>
      <c r="N20" s="9">
        <v>3.08</v>
      </c>
      <c r="P20">
        <v>9000</v>
      </c>
      <c r="Q20" s="9">
        <v>1.92</v>
      </c>
      <c r="T20" s="9"/>
    </row>
    <row r="21" spans="10:20" x14ac:dyDescent="0.25">
      <c r="J21" s="8" t="s">
        <v>29</v>
      </c>
      <c r="K21" s="9">
        <v>3.36</v>
      </c>
      <c r="M21">
        <v>9001</v>
      </c>
      <c r="N21" s="9">
        <v>3.06</v>
      </c>
      <c r="P21">
        <v>9001</v>
      </c>
      <c r="Q21" s="9">
        <v>1.91</v>
      </c>
      <c r="T21" s="9"/>
    </row>
    <row r="22" spans="10:20" x14ac:dyDescent="0.25">
      <c r="J22" s="8" t="s">
        <v>30</v>
      </c>
      <c r="K22" s="9">
        <v>2.81</v>
      </c>
      <c r="M22">
        <v>10000</v>
      </c>
      <c r="N22" s="9">
        <v>3.06</v>
      </c>
      <c r="P22">
        <v>10000</v>
      </c>
      <c r="Q22" s="9">
        <v>1.91</v>
      </c>
      <c r="T22" s="9"/>
    </row>
    <row r="23" spans="10:20" x14ac:dyDescent="0.25">
      <c r="J23" s="8" t="s">
        <v>31</v>
      </c>
      <c r="K23" s="9">
        <v>3.48</v>
      </c>
      <c r="M23">
        <v>10001</v>
      </c>
      <c r="N23" s="9">
        <v>3.06</v>
      </c>
      <c r="P23">
        <v>10001</v>
      </c>
      <c r="Q23" s="9">
        <v>1.91</v>
      </c>
      <c r="T23" s="9"/>
    </row>
    <row r="24" spans="10:20" x14ac:dyDescent="0.25">
      <c r="J24" s="8" t="s">
        <v>32</v>
      </c>
      <c r="K24" s="9">
        <v>2.0299999999999998</v>
      </c>
      <c r="M24">
        <v>16000</v>
      </c>
      <c r="N24" s="9">
        <v>3.06</v>
      </c>
      <c r="P24">
        <v>16000</v>
      </c>
      <c r="Q24" s="9">
        <v>1.91</v>
      </c>
      <c r="T24" s="9"/>
    </row>
    <row r="25" spans="10:20" x14ac:dyDescent="0.25">
      <c r="J25" s="12" t="s">
        <v>33</v>
      </c>
      <c r="K25" s="13">
        <v>6.49</v>
      </c>
      <c r="M25">
        <v>16001</v>
      </c>
      <c r="N25" s="9">
        <v>3.02</v>
      </c>
      <c r="P25">
        <v>16001</v>
      </c>
      <c r="Q25" s="9">
        <v>1.88</v>
      </c>
      <c r="T25" s="9"/>
    </row>
    <row r="26" spans="10:20" x14ac:dyDescent="0.25">
      <c r="M26">
        <v>30000</v>
      </c>
      <c r="N26" s="9">
        <v>3.02</v>
      </c>
      <c r="P26">
        <v>30000</v>
      </c>
      <c r="Q26" s="9">
        <v>1.88</v>
      </c>
      <c r="T26" s="9"/>
    </row>
    <row r="27" spans="10:20" x14ac:dyDescent="0.25">
      <c r="M27">
        <v>30001</v>
      </c>
      <c r="N27" s="9">
        <v>2.93</v>
      </c>
      <c r="P27">
        <v>30001</v>
      </c>
      <c r="Q27" s="9">
        <v>1.83</v>
      </c>
      <c r="T27" s="9"/>
    </row>
    <row r="28" spans="10:20" x14ac:dyDescent="0.25">
      <c r="M28">
        <v>32000</v>
      </c>
      <c r="N28" s="9">
        <v>2.93</v>
      </c>
      <c r="P28">
        <v>32000</v>
      </c>
      <c r="Q28" s="9">
        <v>1.83</v>
      </c>
      <c r="T28" s="9"/>
    </row>
    <row r="30" spans="10:20" x14ac:dyDescent="0.25">
      <c r="M30" s="14"/>
      <c r="N30" s="9"/>
    </row>
    <row r="31" spans="10:20" x14ac:dyDescent="0.25">
      <c r="M31" s="14"/>
      <c r="N31" s="9"/>
    </row>
    <row r="32" spans="10:20" x14ac:dyDescent="0.25">
      <c r="M32" s="14"/>
      <c r="N32" s="9"/>
    </row>
    <row r="33" spans="13:14" x14ac:dyDescent="0.25">
      <c r="M33" s="14"/>
      <c r="N33" s="9"/>
    </row>
    <row r="34" spans="13:14" x14ac:dyDescent="0.25">
      <c r="M34" s="14"/>
      <c r="N34" s="9"/>
    </row>
    <row r="35" spans="13:14" x14ac:dyDescent="0.25">
      <c r="M35" s="14"/>
      <c r="N35" s="9"/>
    </row>
    <row r="36" spans="13:14" x14ac:dyDescent="0.25">
      <c r="M36" s="14"/>
      <c r="N36" s="9"/>
    </row>
    <row r="37" spans="13:14" x14ac:dyDescent="0.25">
      <c r="M37" s="14"/>
      <c r="N37" s="9"/>
    </row>
    <row r="38" spans="13:14" x14ac:dyDescent="0.25">
      <c r="M38" s="14"/>
      <c r="N38" s="9"/>
    </row>
    <row r="39" spans="13:14" x14ac:dyDescent="0.25">
      <c r="M39" s="14"/>
      <c r="N39" s="9"/>
    </row>
    <row r="40" spans="13:14" x14ac:dyDescent="0.25">
      <c r="M40" s="14"/>
      <c r="N40" s="9"/>
    </row>
    <row r="41" spans="13:14" x14ac:dyDescent="0.25">
      <c r="M41" s="14"/>
      <c r="N41" s="9"/>
    </row>
  </sheetData>
  <dataConsolidate/>
  <mergeCells count="5">
    <mergeCell ref="A1:G2"/>
    <mergeCell ref="A5:G6"/>
    <mergeCell ref="J1:K1"/>
    <mergeCell ref="M1:N1"/>
    <mergeCell ref="P1:Q1"/>
  </mergeCells>
  <dataValidations disablePrompts="1" count="1">
    <dataValidation type="list" allowBlank="1" showInputMessage="1" showErrorMessage="1" sqref="A4 A8">
      <formula1>$J$3:$J$25</formula1>
    </dataValidation>
  </dataValidations>
  <pageMargins left="0.7" right="0.7" top="0.75" bottom="0.75" header="0.3" footer="0.3"/>
  <pageSetup paperSize="9" orientation="portrait" verticalDpi="0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Бланк А2</vt:lpstr>
      <vt:lpstr>Бланк А3</vt:lpstr>
      <vt:lpstr>Бланк А4</vt:lpstr>
      <vt:lpstr>Бланк А5</vt:lpstr>
      <vt:lpstr>Лист5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Дизайнер</dc:creator>
  <cp:lastModifiedBy>Кобелев Павел Игоревич</cp:lastModifiedBy>
  <dcterms:created xsi:type="dcterms:W3CDTF">2014-07-02T02:04:08Z</dcterms:created>
  <dcterms:modified xsi:type="dcterms:W3CDTF">2014-07-02T05:10:18Z</dcterms:modified>
</cp:coreProperties>
</file>