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10620" tabRatio="135" activeTab="0"/>
  </bookViews>
  <sheets>
    <sheet name="Лист1" sheetId="1" r:id="rId1"/>
    <sheet name="Рем" sheetId="2" r:id="rId2"/>
    <sheet name="Лист2" sheetId="3" r:id="rId3"/>
  </sheets>
  <definedNames>
    <definedName name="_xlfn.COUNTIFS" hidden="1">#NAME?</definedName>
    <definedName name="_xlnm._FilterDatabase" localSheetId="1" hidden="1">'Рем'!$A$4:$V$5</definedName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<sst xmlns="http://schemas.openxmlformats.org/spreadsheetml/2006/main" count="40" uniqueCount="37">
  <si>
    <t>135Д</t>
  </si>
  <si>
    <t>Цех</t>
  </si>
  <si>
    <t>Скважина</t>
  </si>
  <si>
    <t>Ндин</t>
  </si>
  <si>
    <t>Нсп_ву</t>
  </si>
  <si>
    <t>Скваж</t>
  </si>
  <si>
    <t>Начало_рем</t>
  </si>
  <si>
    <t>Конец_рем</t>
  </si>
  <si>
    <t>Пред_рем</t>
  </si>
  <si>
    <t>Отр_сут</t>
  </si>
  <si>
    <t>Код_рем</t>
  </si>
  <si>
    <t>Причина_ТРС</t>
  </si>
  <si>
    <t>Код</t>
  </si>
  <si>
    <t>Осн_вид_работ</t>
  </si>
  <si>
    <t>Назначение_до</t>
  </si>
  <si>
    <t>Назначение_после</t>
  </si>
  <si>
    <t>Спос_до</t>
  </si>
  <si>
    <t>Спос_после</t>
  </si>
  <si>
    <t>Цех_ТРС</t>
  </si>
  <si>
    <t>Бр_ТРС</t>
  </si>
  <si>
    <t>Исполнитель</t>
  </si>
  <si>
    <t>Пр_рем</t>
  </si>
  <si>
    <t>Год</t>
  </si>
  <si>
    <t>Мес</t>
  </si>
  <si>
    <t>Утв</t>
  </si>
  <si>
    <t>Негерметичность НКТ</t>
  </si>
  <si>
    <t>Замена насоса на = т/размер</t>
  </si>
  <si>
    <t>нефтян</t>
  </si>
  <si>
    <t>УШГН</t>
  </si>
  <si>
    <t>НГДУ Альметьевнефть</t>
  </si>
  <si>
    <t>ТРС</t>
  </si>
  <si>
    <t/>
  </si>
  <si>
    <t>рем. После</t>
  </si>
  <si>
    <t>Составить формулу подкачки значения Ндин из листа1 (функция ВПР)</t>
  </si>
  <si>
    <t>Составить формулу подсчета количества ремонтов, проведенных после даты столбца "Е" (функция счётесли)</t>
  </si>
  <si>
    <t>Составить формулу подсчета количества ремонтов, проведенных после даты столбца "Е", но ранее 01.01.2013 (функция счётеслимн)</t>
  </si>
  <si>
    <t>рем. За период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</si>
</sst>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\ h:mm"/>
    <numFmt numFmtId="165" formatCode="dd/mm/yy;@"/>
    <numFmt numFmtId="166" formatCode="dd/mm/yy\ h:mm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165" fontId="39" fillId="0" borderId="0" xfId="0" applyNumberFormat="1" applyFont="1" applyAlignment="1">
      <alignment horizontal="center"/>
    </xf>
    <xf numFmtId="0" fontId="39" fillId="0" borderId="0" xfId="0" applyNumberFormat="1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/>
    </xf>
    <xf numFmtId="164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0" fontId="38" fillId="0" borderId="10" xfId="0" applyFont="1" applyBorder="1" applyAlignment="1">
      <alignment horizontal="center"/>
    </xf>
    <xf numFmtId="49" fontId="38" fillId="0" borderId="10" xfId="0" applyNumberFormat="1" applyFont="1" applyBorder="1" applyAlignment="1">
      <alignment horizontal="center"/>
    </xf>
    <xf numFmtId="164" fontId="38" fillId="0" borderId="1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49" fontId="38" fillId="0" borderId="0" xfId="0" applyNumberFormat="1" applyFont="1" applyBorder="1" applyAlignment="1">
      <alignment horizontal="center"/>
    </xf>
    <xf numFmtId="164" fontId="38" fillId="0" borderId="0" xfId="0" applyNumberFormat="1" applyFont="1" applyBorder="1" applyAlignment="1">
      <alignment horizontal="center"/>
    </xf>
    <xf numFmtId="0" fontId="29" fillId="0" borderId="0" xfId="0" applyFont="1" applyAlignment="1">
      <alignment/>
    </xf>
    <xf numFmtId="49" fontId="38" fillId="0" borderId="0" xfId="0" applyNumberFormat="1" applyFont="1" applyAlignment="1">
      <alignment horizontal="center"/>
    </xf>
    <xf numFmtId="49" fontId="38" fillId="33" borderId="0" xfId="0" applyNumberFormat="1" applyFont="1" applyFill="1" applyAlignment="1">
      <alignment horizontal="center"/>
    </xf>
    <xf numFmtId="49" fontId="38" fillId="33" borderId="10" xfId="0" applyNumberFormat="1" applyFont="1" applyFill="1" applyBorder="1" applyAlignment="1">
      <alignment horizontal="center"/>
    </xf>
    <xf numFmtId="49" fontId="38" fillId="33" borderId="0" xfId="0" applyNumberFormat="1" applyFont="1" applyFill="1" applyBorder="1" applyAlignment="1">
      <alignment horizontal="center"/>
    </xf>
    <xf numFmtId="0" fontId="38" fillId="33" borderId="0" xfId="0" applyNumberFormat="1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3" borderId="0" xfId="0" applyFont="1" applyFill="1" applyAlignment="1">
      <alignment/>
    </xf>
    <xf numFmtId="49" fontId="38" fillId="33" borderId="0" xfId="0" applyNumberFormat="1" applyFont="1" applyFill="1" applyAlignment="1">
      <alignment/>
    </xf>
    <xf numFmtId="0" fontId="29" fillId="33" borderId="0" xfId="0" applyFont="1" applyFill="1" applyAlignment="1">
      <alignment/>
    </xf>
    <xf numFmtId="164" fontId="38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4" fontId="0" fillId="34" borderId="0" xfId="0" applyNumberFormat="1" applyFill="1" applyAlignment="1">
      <alignment horizontal="center"/>
    </xf>
    <xf numFmtId="0" fontId="29" fillId="34" borderId="0" xfId="0" applyFont="1" applyFill="1" applyAlignment="1">
      <alignment/>
    </xf>
    <xf numFmtId="0" fontId="0" fillId="34" borderId="0" xfId="0" applyFill="1" applyAlignment="1">
      <alignment/>
    </xf>
    <xf numFmtId="0" fontId="38" fillId="34" borderId="0" xfId="0" applyFont="1" applyFill="1" applyAlignment="1">
      <alignment horizontal="center"/>
    </xf>
    <xf numFmtId="0" fontId="38" fillId="34" borderId="10" xfId="0" applyFont="1" applyFill="1" applyBorder="1" applyAlignment="1">
      <alignment horizontal="center"/>
    </xf>
    <xf numFmtId="49" fontId="39" fillId="0" borderId="0" xfId="0" applyNumberFormat="1" applyFont="1" applyAlignment="1">
      <alignment horizontal="center"/>
    </xf>
    <xf numFmtId="0" fontId="39" fillId="0" borderId="0" xfId="0" applyNumberFormat="1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3" sqref="E3"/>
    </sheetView>
  </sheetViews>
  <sheetFormatPr defaultColWidth="9.140625" defaultRowHeight="15"/>
  <cols>
    <col min="1" max="1" width="9.421875" style="39" bestFit="1" customWidth="1"/>
    <col min="2" max="2" width="5.28125" style="3" bestFit="1" customWidth="1"/>
    <col min="3" max="3" width="7.00390625" style="3" bestFit="1" customWidth="1"/>
    <col min="4" max="4" width="12.421875" style="3" customWidth="1"/>
    <col min="5" max="5" width="13.7109375" style="27" customWidth="1"/>
    <col min="6" max="6" width="13.7109375" style="37" customWidth="1"/>
    <col min="7" max="7" width="12.421875" style="0" customWidth="1"/>
  </cols>
  <sheetData>
    <row r="1" spans="1:4" ht="15">
      <c r="A1" s="21"/>
      <c r="B1" s="2"/>
      <c r="C1" s="2"/>
      <c r="D1" s="2"/>
    </row>
    <row r="2" spans="1:6" s="1" customFormat="1" ht="15">
      <c r="A2" s="15" t="s">
        <v>2</v>
      </c>
      <c r="B2" s="4" t="s">
        <v>3</v>
      </c>
      <c r="C2" s="4" t="s">
        <v>4</v>
      </c>
      <c r="D2" s="4"/>
      <c r="E2" s="28" t="s">
        <v>32</v>
      </c>
      <c r="F2" s="38" t="s">
        <v>36</v>
      </c>
    </row>
    <row r="3" spans="1:19" ht="15">
      <c r="A3" s="39" t="s">
        <v>0</v>
      </c>
      <c r="B3" s="3">
        <v>996</v>
      </c>
      <c r="C3" s="3">
        <v>1000.1</v>
      </c>
      <c r="D3" s="5">
        <v>39686</v>
      </c>
      <c r="E3" s="27">
        <f>COUNTIF(Рем!$E$5:$E$10,"&gt;"&amp;Лист1!D3)</f>
        <v>1</v>
      </c>
      <c r="F3" s="37">
        <f>_xlfn.COUNTIFS(Рем!$E$5:$E$10,"&gt;"&amp;D3,Рем!$E$5:$E$10,"&lt;"&amp;$G$6)</f>
        <v>0</v>
      </c>
      <c r="G3" s="31" t="s">
        <v>34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6" ht="15">
      <c r="A4" s="40">
        <v>292</v>
      </c>
      <c r="C4" s="3">
        <v>1000.63</v>
      </c>
      <c r="D4" s="5">
        <v>40662</v>
      </c>
      <c r="E4" s="27">
        <f>COUNTIF(Рем!$E$5:$E$10,"&gt;"&amp;Лист1!D4)</f>
        <v>1</v>
      </c>
      <c r="F4" s="37">
        <f>_xlfn.COUNTIFS(Рем!$E$5:$E$10,"&gt;"&amp;D4,Рем!$E$5:$E$10,"&lt;"&amp;$G$6)</f>
        <v>0</v>
      </c>
    </row>
    <row r="5" spans="1:6" ht="15">
      <c r="A5" s="40">
        <v>450</v>
      </c>
      <c r="C5" s="3">
        <v>846.5</v>
      </c>
      <c r="D5" s="5">
        <v>40610</v>
      </c>
      <c r="E5" s="27">
        <f>COUNTIF(Рем!$E$5:$E$10,"&gt;"&amp;Лист1!D5)</f>
        <v>1</v>
      </c>
      <c r="F5" s="37">
        <f>_xlfn.COUNTIFS(Рем!$E$5:$E$10,"&gt;"&amp;D5,Рем!$E$5:$E$10,"&lt;"&amp;$G$6)</f>
        <v>0</v>
      </c>
    </row>
    <row r="6" spans="1:7" ht="15">
      <c r="A6" s="40">
        <v>772</v>
      </c>
      <c r="B6" s="3">
        <v>839</v>
      </c>
      <c r="C6" s="3">
        <v>947.08</v>
      </c>
      <c r="D6" s="5">
        <v>40754</v>
      </c>
      <c r="E6" s="27">
        <f>COUNTIF(Рем!$E$5:$E$10,"&gt;"&amp;Лист1!D6)</f>
        <v>1</v>
      </c>
      <c r="F6" s="37">
        <f>_xlfn.COUNTIFS(Рем!$E$5:$E$10,"&gt;"&amp;D6,Рем!$E$5:$E$10,"&lt;"&amp;$G$6)</f>
        <v>0</v>
      </c>
      <c r="G6" s="34">
        <v>41275</v>
      </c>
    </row>
    <row r="7" spans="1:19" ht="15">
      <c r="A7" s="40">
        <v>796</v>
      </c>
      <c r="B7" s="3">
        <v>759</v>
      </c>
      <c r="C7" s="3">
        <v>1068.17</v>
      </c>
      <c r="D7" s="5">
        <v>40644</v>
      </c>
      <c r="E7" s="27">
        <f>COUNTIF(Рем!$E$5:$E$10,"&gt;"&amp;Лист1!D7)</f>
        <v>1</v>
      </c>
      <c r="F7" s="37">
        <f>_xlfn.COUNTIFS(Рем!$E$5:$E$10,"&gt;"&amp;D7,Рем!$E$5:$E$10,"&lt;"&amp;$G$6)</f>
        <v>0</v>
      </c>
      <c r="G7" s="35" t="s">
        <v>35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6" ht="15">
      <c r="A8" s="40">
        <v>1036</v>
      </c>
      <c r="B8" s="3">
        <v>952</v>
      </c>
      <c r="C8" s="3">
        <v>1209.1</v>
      </c>
      <c r="D8" s="5">
        <v>39854</v>
      </c>
      <c r="E8" s="27">
        <f>COUNTIF(Рем!$E$5:$E$10,"&gt;"&amp;Лист1!D8)</f>
        <v>1</v>
      </c>
      <c r="F8" s="37">
        <f>_xlfn.COUNTIFS(Рем!$E$5:$E$10,"&gt;"&amp;D8,Рем!$E$5:$E$10,"&lt;"&amp;$G$6)</f>
        <v>0</v>
      </c>
    </row>
  </sheetData>
  <sheetProtection/>
  <printOptions gridLines="1"/>
  <pageMargins left="0.3" right="0.3" top="0.4" bottom="0.4" header="0.2" footer="0.2"/>
  <pageSetup horizontalDpi="600" verticalDpi="600" orientation="portrait" paperSize="9" r:id="rId1"/>
  <headerFooter>
    <oddHeader xml:space="preserve">&amp;RЛист &amp;P
 </oddHeader>
    <oddFooter>&amp;R&amp;D &amp;T  КИС 'АРМИТС'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5"/>
  <sheetViews>
    <sheetView zoomScalePageLayoutView="0" workbookViewId="0" topLeftCell="A1">
      <selection activeCell="E6" sqref="E6"/>
    </sheetView>
  </sheetViews>
  <sheetFormatPr defaultColWidth="9.140625" defaultRowHeight="15"/>
  <cols>
    <col min="3" max="3" width="11.00390625" style="26" bestFit="1" customWidth="1"/>
    <col min="4" max="6" width="13.140625" style="0" customWidth="1"/>
  </cols>
  <sheetData>
    <row r="1" spans="1:22" s="33" customFormat="1" ht="15">
      <c r="A1" s="29"/>
      <c r="B1" s="30"/>
      <c r="C1" s="22"/>
      <c r="D1" s="31" t="s">
        <v>33</v>
      </c>
      <c r="E1" s="32"/>
      <c r="F1" s="32"/>
      <c r="G1" s="29"/>
      <c r="H1" s="29"/>
      <c r="I1" s="30"/>
      <c r="J1" s="29"/>
      <c r="K1" s="30"/>
      <c r="L1" s="30"/>
      <c r="M1" s="30"/>
      <c r="N1" s="30"/>
      <c r="O1" s="30"/>
      <c r="P1" s="29"/>
      <c r="Q1" s="29"/>
      <c r="R1" s="30"/>
      <c r="S1" s="30"/>
      <c r="T1" s="29"/>
      <c r="U1" s="29"/>
      <c r="V1" s="30"/>
    </row>
    <row r="2" spans="1:22" s="7" customFormat="1" ht="15">
      <c r="A2" s="8"/>
      <c r="B2" s="9"/>
      <c r="C2" s="22"/>
      <c r="D2" s="20"/>
      <c r="E2" s="10"/>
      <c r="F2" s="10"/>
      <c r="G2" s="8"/>
      <c r="H2" s="8"/>
      <c r="I2" s="9"/>
      <c r="J2" s="8"/>
      <c r="K2" s="9"/>
      <c r="L2" s="9"/>
      <c r="M2" s="9"/>
      <c r="N2" s="9"/>
      <c r="O2" s="9"/>
      <c r="P2" s="8"/>
      <c r="Q2" s="8"/>
      <c r="R2" s="9"/>
      <c r="S2" s="9"/>
      <c r="T2" s="8"/>
      <c r="U2" s="8"/>
      <c r="V2" s="9"/>
    </row>
    <row r="3" spans="1:22" ht="15">
      <c r="A3" s="14" t="s">
        <v>1</v>
      </c>
      <c r="B3" s="15" t="s">
        <v>5</v>
      </c>
      <c r="C3" s="23" t="s">
        <v>3</v>
      </c>
      <c r="D3" s="16" t="s">
        <v>6</v>
      </c>
      <c r="E3" s="16" t="s">
        <v>7</v>
      </c>
      <c r="F3" s="16" t="s">
        <v>8</v>
      </c>
      <c r="G3" s="14" t="s">
        <v>9</v>
      </c>
      <c r="H3" s="14" t="s">
        <v>10</v>
      </c>
      <c r="I3" s="15" t="s">
        <v>11</v>
      </c>
      <c r="J3" s="14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4" t="s">
        <v>18</v>
      </c>
      <c r="Q3" s="14" t="s">
        <v>19</v>
      </c>
      <c r="R3" s="15" t="s">
        <v>20</v>
      </c>
      <c r="S3" s="15" t="s">
        <v>21</v>
      </c>
      <c r="T3" s="14" t="s">
        <v>22</v>
      </c>
      <c r="U3" s="14" t="s">
        <v>23</v>
      </c>
      <c r="V3" s="15" t="s">
        <v>24</v>
      </c>
    </row>
    <row r="4" spans="1:22" s="7" customFormat="1" ht="15">
      <c r="A4" s="17"/>
      <c r="B4" s="18"/>
      <c r="C4" s="24"/>
      <c r="D4" s="19"/>
      <c r="E4" s="19"/>
      <c r="F4" s="19"/>
      <c r="G4" s="17"/>
      <c r="H4" s="17"/>
      <c r="I4" s="18"/>
      <c r="J4" s="17"/>
      <c r="K4" s="18"/>
      <c r="L4" s="18"/>
      <c r="M4" s="18"/>
      <c r="N4" s="18"/>
      <c r="O4" s="18"/>
      <c r="P4" s="17"/>
      <c r="Q4" s="17"/>
      <c r="R4" s="18"/>
      <c r="S4" s="18"/>
      <c r="T4" s="17"/>
      <c r="U4" s="17"/>
      <c r="V4" s="18"/>
    </row>
    <row r="5" spans="1:22" ht="15">
      <c r="A5" s="11">
        <v>4</v>
      </c>
      <c r="B5" s="6">
        <v>25283</v>
      </c>
      <c r="C5" s="25" t="e">
        <f>VLOOKUP(B5,Лист1!$A$3:$B$8,2,0)</f>
        <v>#N/A</v>
      </c>
      <c r="D5" s="13">
        <v>41760.333333333336</v>
      </c>
      <c r="E5" s="13">
        <v>41766.46527777778</v>
      </c>
      <c r="F5" s="13">
        <v>40931.70138888889</v>
      </c>
      <c r="G5" s="11">
        <v>829</v>
      </c>
      <c r="H5" s="11">
        <v>87</v>
      </c>
      <c r="I5" s="12" t="s">
        <v>25</v>
      </c>
      <c r="J5" s="11">
        <v>541</v>
      </c>
      <c r="K5" s="12" t="s">
        <v>26</v>
      </c>
      <c r="L5" s="12" t="s">
        <v>27</v>
      </c>
      <c r="M5" s="12" t="s">
        <v>27</v>
      </c>
      <c r="N5" s="12" t="s">
        <v>28</v>
      </c>
      <c r="O5" s="12" t="s">
        <v>28</v>
      </c>
      <c r="P5" s="11">
        <v>26</v>
      </c>
      <c r="Q5" s="11">
        <v>12</v>
      </c>
      <c r="R5" s="12" t="s">
        <v>29</v>
      </c>
      <c r="S5" s="12" t="s">
        <v>30</v>
      </c>
      <c r="T5" s="11">
        <v>2014</v>
      </c>
      <c r="U5" s="11">
        <v>5</v>
      </c>
      <c r="V5" s="12" t="s">
        <v>31</v>
      </c>
    </row>
  </sheetData>
  <sheetProtection/>
  <autoFilter ref="A4:V5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Nurullin</dc:creator>
  <cp:keywords/>
  <dc:description/>
  <cp:lastModifiedBy>Elena</cp:lastModifiedBy>
  <dcterms:created xsi:type="dcterms:W3CDTF">2014-05-15T11:31:33Z</dcterms:created>
  <dcterms:modified xsi:type="dcterms:W3CDTF">2014-07-07T17:38:00Z</dcterms:modified>
  <cp:category/>
  <cp:version/>
  <cp:contentType/>
  <cp:contentStatus/>
</cp:coreProperties>
</file>