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165" windowWidth="19380" windowHeight="12090" activeTab="3"/>
  </bookViews>
  <sheets>
    <sheet name="EUR" sheetId="1" r:id="rId1"/>
    <sheet name="GBP" sheetId="3" r:id="rId2"/>
    <sheet name="Лист3" sheetId="6" r:id="rId3"/>
    <sheet name="AUD" sheetId="4" r:id="rId4"/>
    <sheet name="Лист2" sheetId="5" r:id="rId5"/>
  </sheets>
  <calcPr calcId="145621"/>
</workbook>
</file>

<file path=xl/calcChain.xml><?xml version="1.0" encoding="utf-8"?>
<calcChain xmlns="http://schemas.openxmlformats.org/spreadsheetml/2006/main">
  <c r="AV3" i="4" l="1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D3" i="4"/>
  <c r="E3" i="4"/>
  <c r="F3" i="4"/>
  <c r="G3" i="4"/>
  <c r="C3" i="4"/>
  <c r="E9" i="4"/>
  <c r="E10" i="4"/>
  <c r="E6" i="4"/>
  <c r="E7" i="4"/>
  <c r="E4" i="4"/>
  <c r="E30" i="4"/>
  <c r="E33" i="4"/>
  <c r="D26" i="4"/>
  <c r="D27" i="4"/>
  <c r="D23" i="4"/>
  <c r="D24" i="4"/>
  <c r="D20" i="4"/>
  <c r="D21" i="4"/>
  <c r="D17" i="4"/>
  <c r="D18" i="4"/>
  <c r="D12" i="4"/>
  <c r="D13" i="4"/>
  <c r="D9" i="4"/>
  <c r="D10" i="4"/>
  <c r="D33" i="4"/>
  <c r="D30" i="4"/>
  <c r="D7" i="4"/>
  <c r="D6" i="4"/>
  <c r="D4" i="4"/>
  <c r="C33" i="4"/>
  <c r="B30" i="4"/>
  <c r="C30" i="4"/>
  <c r="C27" i="4"/>
  <c r="C26" i="4"/>
  <c r="C24" i="4"/>
  <c r="C23" i="4"/>
  <c r="C21" i="4"/>
  <c r="C20" i="4"/>
  <c r="C18" i="4"/>
  <c r="C17" i="4"/>
  <c r="C13" i="4"/>
  <c r="C12" i="4"/>
  <c r="C10" i="4"/>
  <c r="C9" i="4"/>
  <c r="C7" i="4"/>
  <c r="C4" i="4"/>
  <c r="C6" i="4"/>
  <c r="B33" i="4"/>
  <c r="G10" i="3"/>
  <c r="F10" i="3"/>
  <c r="D10" i="3"/>
  <c r="C10" i="3"/>
  <c r="D35" i="4" l="1"/>
  <c r="C34" i="4"/>
  <c r="E32" i="4"/>
  <c r="C31" i="4"/>
  <c r="E34" i="4"/>
  <c r="C32" i="4"/>
  <c r="D32" i="4"/>
  <c r="D34" i="4"/>
  <c r="E35" i="4"/>
  <c r="E31" i="4"/>
  <c r="C35" i="4"/>
  <c r="D31" i="4"/>
  <c r="M33" i="3"/>
  <c r="L33" i="3"/>
  <c r="K33" i="3"/>
  <c r="M32" i="3"/>
  <c r="L32" i="3"/>
  <c r="K32" i="3"/>
  <c r="M30" i="3"/>
  <c r="L30" i="3"/>
  <c r="K30" i="3"/>
  <c r="M29" i="3"/>
  <c r="L29" i="3"/>
  <c r="K29" i="3"/>
  <c r="M27" i="3"/>
  <c r="L27" i="3"/>
  <c r="K27" i="3"/>
  <c r="M26" i="3"/>
  <c r="L26" i="3"/>
  <c r="K26" i="3"/>
  <c r="M23" i="3"/>
  <c r="L23" i="3"/>
  <c r="K23" i="3"/>
  <c r="M22" i="3"/>
  <c r="L22" i="3"/>
  <c r="K22" i="3"/>
  <c r="M20" i="3"/>
  <c r="L20" i="3"/>
  <c r="K20" i="3"/>
  <c r="M19" i="3"/>
  <c r="L19" i="3"/>
  <c r="K19" i="3"/>
  <c r="M17" i="3"/>
  <c r="L17" i="3"/>
  <c r="K17" i="3"/>
  <c r="M16" i="3"/>
  <c r="L16" i="3"/>
  <c r="K16" i="3"/>
  <c r="M13" i="3"/>
  <c r="L13" i="3"/>
  <c r="K13" i="3"/>
  <c r="M12" i="3"/>
  <c r="L12" i="3"/>
  <c r="K12" i="3"/>
  <c r="M10" i="3"/>
  <c r="L10" i="3"/>
  <c r="K10" i="3"/>
  <c r="M9" i="3"/>
  <c r="L9" i="3"/>
  <c r="K9" i="3"/>
  <c r="M7" i="3"/>
  <c r="L7" i="3"/>
  <c r="K7" i="3"/>
  <c r="M6" i="3"/>
  <c r="L6" i="3"/>
  <c r="K6" i="3"/>
  <c r="L43" i="3"/>
  <c r="M43" i="3"/>
  <c r="K43" i="3"/>
  <c r="L42" i="3"/>
  <c r="M42" i="3"/>
  <c r="K42" i="3"/>
  <c r="L40" i="3"/>
  <c r="M40" i="3"/>
  <c r="K40" i="3"/>
  <c r="L39" i="3"/>
  <c r="M39" i="3"/>
  <c r="K39" i="3"/>
  <c r="L37" i="3"/>
  <c r="M37" i="3"/>
  <c r="K37" i="3"/>
  <c r="L36" i="3"/>
  <c r="M36" i="3"/>
  <c r="K36" i="3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E6" i="6"/>
  <c r="D6" i="6"/>
  <c r="C6" i="6"/>
  <c r="G9" i="3"/>
  <c r="F9" i="3"/>
  <c r="D9" i="3"/>
  <c r="C9" i="3"/>
  <c r="G8" i="3"/>
  <c r="F8" i="3"/>
  <c r="D8" i="3"/>
  <c r="C8" i="3"/>
  <c r="G7" i="3"/>
  <c r="F7" i="3"/>
  <c r="D7" i="3"/>
  <c r="C7" i="3"/>
  <c r="G6" i="3"/>
  <c r="F6" i="3"/>
  <c r="D6" i="3"/>
  <c r="C6" i="3"/>
  <c r="G5" i="3"/>
  <c r="F5" i="3"/>
  <c r="D5" i="3"/>
  <c r="C5" i="3"/>
  <c r="F6" i="1"/>
  <c r="F7" i="1"/>
  <c r="F8" i="1"/>
  <c r="F9" i="1"/>
  <c r="F5" i="1"/>
  <c r="D6" i="1"/>
  <c r="D7" i="1"/>
  <c r="D8" i="1"/>
  <c r="D9" i="1"/>
  <c r="D5" i="1"/>
  <c r="G5" i="1"/>
  <c r="C6" i="1"/>
  <c r="C7" i="1"/>
  <c r="C8" i="1"/>
  <c r="C9" i="1"/>
  <c r="C5" i="1"/>
  <c r="G6" i="1"/>
  <c r="G7" i="1"/>
  <c r="G8" i="1"/>
  <c r="G9" i="1"/>
</calcChain>
</file>

<file path=xl/sharedStrings.xml><?xml version="1.0" encoding="utf-8"?>
<sst xmlns="http://schemas.openxmlformats.org/spreadsheetml/2006/main" count="181" uniqueCount="42">
  <si>
    <t>Дата</t>
  </si>
  <si>
    <t>Разница к предыдущиму значению в числовом соотношении</t>
  </si>
  <si>
    <t>Процент к предыдущиму значению</t>
  </si>
  <si>
    <t>Информация идет не в реальном времени.</t>
  </si>
  <si>
    <t>Пример: Информацию за Вторник, мы увидим в Среду утром.</t>
  </si>
  <si>
    <t>Объем</t>
  </si>
  <si>
    <t>`</t>
  </si>
  <si>
    <t>Открытый интерес</t>
  </si>
  <si>
    <t>Дилер/Посредник.</t>
  </si>
  <si>
    <t>Покупки</t>
  </si>
  <si>
    <t>Продажи</t>
  </si>
  <si>
    <t>Спред</t>
  </si>
  <si>
    <t>Дилер/Посредник.                            Разница к предыдущему значению</t>
  </si>
  <si>
    <t>Дилер/Посредник</t>
  </si>
  <si>
    <t>Управляющие активами / Институционалы</t>
  </si>
  <si>
    <t>Разница к пред. покупкам</t>
  </si>
  <si>
    <t>Разница к пред. продажам</t>
  </si>
  <si>
    <t>Разница к пред. спреду</t>
  </si>
  <si>
    <t>Процент к пред. покупкам</t>
  </si>
  <si>
    <t>Процент к пред. Спреду</t>
  </si>
  <si>
    <t>Процент к пред. продажам</t>
  </si>
  <si>
    <t>Хеджевые фонды</t>
  </si>
  <si>
    <t>Остальные отчитывающееся</t>
  </si>
  <si>
    <t>Публикация отчета каждую пятницу</t>
  </si>
  <si>
    <t xml:space="preserve">Отчетный период каждый вторник. </t>
  </si>
  <si>
    <t>Открытый интерес (Фьючерс)</t>
  </si>
  <si>
    <t>Разница к предыдущиму значению</t>
  </si>
  <si>
    <t>Объем (Опцион)</t>
  </si>
  <si>
    <t>Объем (Общий)</t>
  </si>
  <si>
    <t>Объем (Фьючерс)</t>
  </si>
  <si>
    <t>-</t>
  </si>
  <si>
    <t>Открытй интерес (опцион )</t>
  </si>
  <si>
    <t>Открытй интерес (Общий )</t>
  </si>
  <si>
    <t>Детальный разбор опционов</t>
  </si>
  <si>
    <t>Обем Calls</t>
  </si>
  <si>
    <t>Открытй интерес Calls</t>
  </si>
  <si>
    <t>Обем Puts</t>
  </si>
  <si>
    <t>Открытй интерес Puts</t>
  </si>
  <si>
    <t>Общие показатиели</t>
  </si>
  <si>
    <t>01.072014</t>
  </si>
  <si>
    <t>Опцион</t>
  </si>
  <si>
    <t>Общие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</si>
</sst>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_-* #,##0_р_._-;\-* #,##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/>
    <xf numFmtId="10" fontId="0" fillId="0" borderId="0" xfId="0" applyNumberFormat="1"/>
    <xf numFmtId="14" fontId="0" fillId="2" borderId="0" xfId="0" applyNumberForma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 wrapText="1"/>
    </xf>
    <xf numFmtId="10" fontId="0" fillId="2" borderId="0" xfId="0" applyNumberFormat="1" applyFill="1"/>
    <xf numFmtId="0" fontId="0" fillId="2" borderId="0" xfId="0" applyFill="1"/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0" fontId="0" fillId="2" borderId="0" xfId="0" applyNumberFormat="1" applyFill="1"/>
    <xf numFmtId="10" fontId="0" fillId="2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0" fontId="0" fillId="0" borderId="0" xfId="0" applyNumberFormat="1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1" applyNumberFormat="1" applyFont="1" applyFill="1" applyAlignment="1">
      <alignment horizontal="center" vertical="center" wrapText="1"/>
    </xf>
    <xf numFmtId="0" fontId="0" fillId="0" borderId="0" xfId="1" applyNumberFormat="1" applyFont="1" applyFill="1" applyAlignment="1">
      <alignment horizontal="center"/>
    </xf>
    <xf numFmtId="0" fontId="0" fillId="0" borderId="0" xfId="1" applyNumberFormat="1" applyFont="1" applyAlignment="1">
      <alignment horizontal="center" vertical="center" wrapText="1"/>
    </xf>
    <xf numFmtId="0" fontId="0" fillId="0" borderId="0" xfId="1" applyNumberFormat="1" applyFont="1" applyAlignment="1">
      <alignment horizontal="center"/>
    </xf>
    <xf numFmtId="3" fontId="0" fillId="0" borderId="0" xfId="1" applyNumberFormat="1" applyFont="1" applyAlignment="1">
      <alignment horizontal="center" vertical="center" wrapText="1"/>
    </xf>
    <xf numFmtId="3" fontId="0" fillId="0" borderId="0" xfId="1" applyNumberFormat="1" applyFont="1" applyAlignment="1">
      <alignment horizontal="center"/>
    </xf>
    <xf numFmtId="0" fontId="0" fillId="0" borderId="0" xfId="1" applyNumberFormat="1" applyFont="1" applyAlignment="1">
      <alignment vertical="center"/>
    </xf>
    <xf numFmtId="0" fontId="0" fillId="0" borderId="0" xfId="1" applyNumberFormat="1" applyFon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0" fillId="0" borderId="0" xfId="1" applyNumberFormat="1" applyFont="1" applyFill="1" applyAlignment="1">
      <alignment horizontal="center"/>
    </xf>
    <xf numFmtId="3" fontId="0" fillId="3" borderId="0" xfId="1" applyNumberFormat="1" applyFont="1" applyFill="1" applyAlignment="1">
      <alignment horizontal="center"/>
    </xf>
    <xf numFmtId="3" fontId="0" fillId="3" borderId="0" xfId="1" applyNumberFormat="1" applyFont="1" applyFill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 wrapText="1"/>
    </xf>
    <xf numFmtId="0" fontId="0" fillId="4" borderId="0" xfId="1" applyNumberFormat="1" applyFont="1" applyFill="1" applyAlignment="1">
      <alignment horizontal="center" vertical="center" wrapText="1"/>
    </xf>
    <xf numFmtId="3" fontId="0" fillId="4" borderId="0" xfId="1" applyNumberFormat="1" applyFont="1" applyFill="1" applyAlignment="1">
      <alignment horizontal="center"/>
    </xf>
    <xf numFmtId="3" fontId="0" fillId="4" borderId="0" xfId="1" applyNumberFormat="1" applyFont="1" applyFill="1" applyAlignment="1">
      <alignment horizontal="center" vertical="center" wrapText="1"/>
    </xf>
    <xf numFmtId="3" fontId="0" fillId="4" borderId="0" xfId="0" applyNumberForma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3" fontId="0" fillId="6" borderId="0" xfId="1" applyNumberFormat="1" applyFont="1" applyFill="1" applyAlignment="1">
      <alignment horizontal="center" vertical="center" wrapText="1"/>
    </xf>
    <xf numFmtId="3" fontId="0" fillId="6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10" fontId="0" fillId="6" borderId="0" xfId="1" applyNumberFormat="1" applyFont="1" applyFill="1" applyAlignment="1">
      <alignment horizontal="center"/>
    </xf>
    <xf numFmtId="0" fontId="0" fillId="0" borderId="0" xfId="0" applyAlignment="1">
      <alignment vertical="center" wrapText="1"/>
    </xf>
    <xf numFmtId="3" fontId="0" fillId="6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10" fontId="0" fillId="4" borderId="0" xfId="0" applyNumberFormat="1" applyFill="1" applyAlignment="1">
      <alignment horizontal="left" vertical="center"/>
    </xf>
    <xf numFmtId="10" fontId="0" fillId="3" borderId="0" xfId="0" applyNumberFormat="1" applyFill="1" applyAlignment="1">
      <alignment horizontal="left" vertical="center"/>
    </xf>
    <xf numFmtId="10" fontId="0" fillId="6" borderId="0" xfId="0" applyNumberFormat="1" applyFill="1" applyAlignment="1">
      <alignment horizontal="left" vertical="center"/>
    </xf>
    <xf numFmtId="0" fontId="0" fillId="2" borderId="0" xfId="0" applyFill="1" applyAlignment="1">
      <alignment wrapText="1"/>
    </xf>
    <xf numFmtId="14" fontId="0" fillId="2" borderId="0" xfId="0" applyNumberFormat="1" applyFill="1" applyAlignment="1">
      <alignment horizontal="center" vertical="center"/>
    </xf>
    <xf numFmtId="14" fontId="0" fillId="2" borderId="0" xfId="1" applyNumberFormat="1" applyFont="1" applyFill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 wrapText="1"/>
    </xf>
    <xf numFmtId="3" fontId="0" fillId="4" borderId="1" xfId="1" applyNumberFormat="1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10" fontId="0" fillId="4" borderId="1" xfId="0" applyNumberFormat="1" applyFill="1" applyBorder="1" applyAlignment="1">
      <alignment horizontal="left" vertical="center"/>
    </xf>
    <xf numFmtId="0" fontId="0" fillId="4" borderId="1" xfId="1" applyNumberFormat="1" applyFont="1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3" fontId="0" fillId="3" borderId="1" xfId="1" applyNumberFormat="1" applyFont="1" applyFill="1" applyBorder="1" applyAlignment="1">
      <alignment horizontal="center" vertical="center" wrapText="1"/>
    </xf>
    <xf numFmtId="3" fontId="0" fillId="3" borderId="1" xfId="1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10" fontId="0" fillId="3" borderId="1" xfId="0" applyNumberFormat="1" applyFill="1" applyBorder="1" applyAlignment="1">
      <alignment horizontal="left" vertical="center"/>
    </xf>
    <xf numFmtId="10" fontId="0" fillId="3" borderId="1" xfId="1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3" fontId="0" fillId="6" borderId="1" xfId="1" applyNumberFormat="1" applyFont="1" applyFill="1" applyBorder="1" applyAlignment="1">
      <alignment horizontal="center" vertical="center" wrapText="1"/>
    </xf>
    <xf numFmtId="3" fontId="0" fillId="6" borderId="1" xfId="1" applyNumberFormat="1" applyFont="1" applyFill="1" applyBorder="1" applyAlignment="1">
      <alignment horizontal="center"/>
    </xf>
    <xf numFmtId="3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/>
    </xf>
    <xf numFmtId="10" fontId="0" fillId="6" borderId="1" xfId="0" applyNumberFormat="1" applyFill="1" applyBorder="1" applyAlignment="1">
      <alignment horizontal="left" vertical="center"/>
    </xf>
    <xf numFmtId="10" fontId="0" fillId="6" borderId="1" xfId="1" applyNumberFormat="1" applyFont="1" applyFill="1" applyBorder="1" applyAlignment="1">
      <alignment horizontal="center"/>
    </xf>
    <xf numFmtId="0" fontId="0" fillId="7" borderId="1" xfId="0" applyFill="1" applyBorder="1" applyAlignment="1">
      <alignment wrapText="1"/>
    </xf>
    <xf numFmtId="14" fontId="0" fillId="7" borderId="1" xfId="0" applyNumberFormat="1" applyFill="1" applyBorder="1" applyAlignment="1">
      <alignment horizontal="center" vertical="center"/>
    </xf>
    <xf numFmtId="14" fontId="0" fillId="7" borderId="1" xfId="1" applyNumberFormat="1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wrapText="1"/>
    </xf>
    <xf numFmtId="14" fontId="0" fillId="8" borderId="1" xfId="0" applyNumberFormat="1" applyFill="1" applyBorder="1" applyAlignment="1">
      <alignment horizontal="center" vertical="center"/>
    </xf>
    <xf numFmtId="14" fontId="0" fillId="8" borderId="1" xfId="1" applyNumberFormat="1" applyFon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 wrapText="1"/>
    </xf>
    <xf numFmtId="0" fontId="0" fillId="9" borderId="1" xfId="0" applyFill="1" applyBorder="1" applyAlignment="1">
      <alignment wrapText="1"/>
    </xf>
    <xf numFmtId="14" fontId="0" fillId="9" borderId="1" xfId="0" applyNumberFormat="1" applyFill="1" applyBorder="1" applyAlignment="1">
      <alignment horizontal="center" vertical="center"/>
    </xf>
    <xf numFmtId="14" fontId="0" fillId="9" borderId="1" xfId="1" applyNumberFormat="1" applyFon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 wrapText="1"/>
    </xf>
    <xf numFmtId="3" fontId="0" fillId="3" borderId="0" xfId="1" applyNumberFormat="1" applyFont="1" applyFill="1" applyAlignment="1">
      <alignment horizontal="center" wrapText="1"/>
    </xf>
    <xf numFmtId="3" fontId="0" fillId="4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0" fillId="3" borderId="1" xfId="1" applyNumberFormat="1" applyFont="1" applyFill="1" applyBorder="1" applyAlignment="1">
      <alignment horizontal="center" wrapText="1"/>
    </xf>
    <xf numFmtId="0" fontId="2" fillId="5" borderId="1" xfId="0" applyFont="1" applyFill="1" applyBorder="1"/>
    <xf numFmtId="14" fontId="2" fillId="5" borderId="1" xfId="0" applyNumberFormat="1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 vertical="center"/>
    </xf>
    <xf numFmtId="14" fontId="2" fillId="5" borderId="1" xfId="1" applyNumberFormat="1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0" xfId="0" applyFill="1"/>
    <xf numFmtId="0" fontId="0" fillId="7" borderId="0" xfId="0" applyFill="1" applyAlignment="1">
      <alignment horizontal="center" vertical="center" wrapText="1"/>
    </xf>
    <xf numFmtId="0" fontId="0" fillId="7" borderId="0" xfId="0" applyFill="1"/>
    <xf numFmtId="0" fontId="0" fillId="8" borderId="0" xfId="0" applyFill="1" applyAlignment="1">
      <alignment horizontal="center" vertical="center" wrapText="1"/>
    </xf>
    <xf numFmtId="0" fontId="0" fillId="8" borderId="0" xfId="0" applyFill="1"/>
    <xf numFmtId="0" fontId="0" fillId="0" borderId="0" xfId="0" applyAlignment="1"/>
    <xf numFmtId="0" fontId="0" fillId="2" borderId="0" xfId="0" applyFill="1" applyAlignment="1"/>
    <xf numFmtId="0" fontId="0" fillId="2" borderId="0" xfId="0" applyFill="1" applyAlignment="1">
      <alignment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9" fontId="0" fillId="3" borderId="1" xfId="2" applyFont="1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9" fontId="3" fillId="3" borderId="1" xfId="2" applyFont="1" applyFill="1" applyBorder="1" applyAlignment="1">
      <alignment horizontal="center" vertical="center"/>
    </xf>
    <xf numFmtId="164" fontId="0" fillId="3" borderId="1" xfId="2" applyNumberFormat="1" applyFont="1" applyFill="1" applyBorder="1" applyAlignment="1">
      <alignment horizontal="center" vertical="center"/>
    </xf>
    <xf numFmtId="9" fontId="3" fillId="2" borderId="1" xfId="2" applyFont="1" applyFill="1" applyBorder="1" applyAlignment="1">
      <alignment horizontal="center" vertical="center"/>
    </xf>
    <xf numFmtId="164" fontId="0" fillId="2" borderId="1" xfId="2" applyNumberFormat="1" applyFont="1" applyFill="1" applyBorder="1" applyAlignment="1">
      <alignment horizontal="center" vertical="center"/>
    </xf>
    <xf numFmtId="9" fontId="0" fillId="2" borderId="1" xfId="2" applyNumberFormat="1" applyFont="1" applyFill="1" applyBorder="1" applyAlignment="1">
      <alignment horizontal="center" vertical="center"/>
    </xf>
    <xf numFmtId="14" fontId="0" fillId="12" borderId="1" xfId="0" applyNumberForma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9" fontId="3" fillId="13" borderId="1" xfId="2" applyFont="1" applyFill="1" applyBorder="1" applyAlignment="1">
      <alignment horizontal="center" vertical="center"/>
    </xf>
    <xf numFmtId="9" fontId="0" fillId="13" borderId="1" xfId="2" applyFont="1" applyFill="1" applyBorder="1" applyAlignment="1">
      <alignment horizontal="center" vertical="center"/>
    </xf>
    <xf numFmtId="9" fontId="0" fillId="13" borderId="1" xfId="2" applyNumberFormat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13" borderId="1" xfId="0" applyNumberFormat="1" applyFill="1" applyBorder="1" applyAlignment="1">
      <alignment horizontal="center" vertical="center" wrapText="1"/>
    </xf>
    <xf numFmtId="0" fontId="3" fillId="13" borderId="1" xfId="2" applyNumberFormat="1" applyFont="1" applyFill="1" applyBorder="1" applyAlignment="1">
      <alignment horizontal="center" vertical="center"/>
    </xf>
    <xf numFmtId="0" fontId="0" fillId="13" borderId="1" xfId="2" applyNumberFormat="1" applyFont="1" applyFill="1" applyBorder="1" applyAlignment="1">
      <alignment horizontal="center" vertical="center"/>
    </xf>
    <xf numFmtId="3" fontId="3" fillId="13" borderId="1" xfId="2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12" borderId="1" xfId="0" applyNumberFormat="1" applyFont="1" applyFill="1" applyBorder="1" applyAlignment="1">
      <alignment horizontal="center" vertical="center"/>
    </xf>
    <xf numFmtId="0" fontId="0" fillId="12" borderId="1" xfId="0" applyNumberForma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0" fillId="11" borderId="1" xfId="0" applyNumberForma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3" fontId="3" fillId="11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3" fontId="0" fillId="13" borderId="1" xfId="2" applyNumberFormat="1" applyFont="1" applyFill="1" applyBorder="1" applyAlignment="1">
      <alignment horizontal="center" vertical="center"/>
    </xf>
    <xf numFmtId="0" fontId="0" fillId="13" borderId="1" xfId="0" applyNumberFormat="1" applyFill="1" applyBorder="1" applyAlignment="1">
      <alignment horizontal="center" vertical="center"/>
    </xf>
    <xf numFmtId="164" fontId="0" fillId="4" borderId="1" xfId="2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164" fontId="0" fillId="12" borderId="1" xfId="2" applyNumberFormat="1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164" fontId="0" fillId="11" borderId="1" xfId="2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3" fontId="3" fillId="13" borderId="1" xfId="0" applyNumberFormat="1" applyFont="1" applyFill="1" applyBorder="1" applyAlignment="1">
      <alignment horizontal="center" vertical="center"/>
    </xf>
    <xf numFmtId="3" fontId="0" fillId="13" borderId="1" xfId="0" applyNumberForma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1" xfId="0" applyNumberFormat="1" applyFont="1" applyFill="1" applyBorder="1" applyAlignment="1">
      <alignment horizontal="center" vertical="center"/>
    </xf>
    <xf numFmtId="164" fontId="0" fillId="13" borderId="1" xfId="2" applyNumberFormat="1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/>
    </xf>
    <xf numFmtId="164" fontId="0" fillId="13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10" borderId="1" xfId="0" applyNumberForma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C23" sqref="C23"/>
    </sheetView>
  </sheetViews>
  <sheetFormatPr defaultRowHeight="15" x14ac:dyDescent="0.25"/>
  <cols>
    <col min="1" max="1" width="12.140625" customWidth="1"/>
    <col min="2" max="2" width="8.85546875" style="6" customWidth="1"/>
    <col min="3" max="3" width="24.140625" style="6" customWidth="1"/>
    <col min="4" max="4" width="14.140625" style="7" customWidth="1"/>
    <col min="5" max="5" width="10.7109375" customWidth="1"/>
    <col min="6" max="6" width="24.140625" customWidth="1"/>
    <col min="7" max="7" width="14.28515625" style="14" customWidth="1"/>
    <col min="8" max="8" width="9.140625" style="7" customWidth="1"/>
    <col min="10" max="10" width="33.42578125" customWidth="1"/>
    <col min="11" max="11" width="28.42578125" customWidth="1"/>
  </cols>
  <sheetData>
    <row r="1" spans="1:11" s="202" customFormat="1" x14ac:dyDescent="0.25">
      <c r="A1" s="202" t="s">
        <v>3</v>
      </c>
    </row>
    <row r="2" spans="1:11" s="203" customFormat="1" ht="17.25" customHeight="1" x14ac:dyDescent="0.25">
      <c r="A2" s="203" t="s">
        <v>4</v>
      </c>
    </row>
    <row r="3" spans="1:11" ht="89.25" customHeight="1" x14ac:dyDescent="0.25">
      <c r="A3" s="1" t="s">
        <v>0</v>
      </c>
      <c r="B3" s="5" t="s">
        <v>5</v>
      </c>
      <c r="C3" s="15" t="s">
        <v>1</v>
      </c>
      <c r="D3" s="4" t="s">
        <v>2</v>
      </c>
      <c r="E3" s="1" t="s">
        <v>7</v>
      </c>
      <c r="F3" s="15" t="s">
        <v>1</v>
      </c>
      <c r="G3" s="13" t="s">
        <v>2</v>
      </c>
      <c r="K3" s="5"/>
    </row>
    <row r="4" spans="1:11" s="12" customFormat="1" x14ac:dyDescent="0.25">
      <c r="A4" s="8">
        <v>41813</v>
      </c>
      <c r="B4" s="9">
        <v>108436</v>
      </c>
      <c r="C4" s="9"/>
      <c r="D4" s="18"/>
      <c r="E4" s="10">
        <v>484224</v>
      </c>
      <c r="F4" s="10"/>
      <c r="G4" s="16"/>
      <c r="H4" s="11"/>
      <c r="J4" s="10"/>
      <c r="K4" s="9"/>
    </row>
    <row r="5" spans="1:11" x14ac:dyDescent="0.25">
      <c r="A5" s="2">
        <v>41814</v>
      </c>
      <c r="B5" s="5">
        <v>171430</v>
      </c>
      <c r="C5" s="3">
        <f>B5-B4</f>
        <v>62994</v>
      </c>
      <c r="D5" s="4">
        <f>(B5-B4)/ABS(B4)</f>
        <v>0.58093253163156144</v>
      </c>
      <c r="E5" s="3">
        <v>490440</v>
      </c>
      <c r="F5" s="3">
        <f>E5-E4</f>
        <v>6216</v>
      </c>
      <c r="G5" s="14">
        <f>(E5-E4)/ABS(E4)</f>
        <v>1.2837034099920697E-2</v>
      </c>
      <c r="J5" s="3"/>
      <c r="K5" s="5"/>
    </row>
    <row r="6" spans="1:11" x14ac:dyDescent="0.25">
      <c r="A6" s="2">
        <v>41815</v>
      </c>
      <c r="B6" s="5">
        <v>162641</v>
      </c>
      <c r="C6" s="3">
        <f t="shared" ref="C6:C9" si="0">B6-B5</f>
        <v>-8789</v>
      </c>
      <c r="D6" s="4">
        <f t="shared" ref="D6:D9" si="1">(B6-B5)/ABS(B5)</f>
        <v>-5.1268739427171438E-2</v>
      </c>
      <c r="E6" s="3">
        <v>492160</v>
      </c>
      <c r="F6" s="3">
        <f t="shared" ref="F6:F9" si="2">E6-E5</f>
        <v>1720</v>
      </c>
      <c r="G6" s="14">
        <f t="shared" ref="G6:G9" si="3">(E6-E5)/ABS(E5)</f>
        <v>3.5070548894869913E-3</v>
      </c>
      <c r="J6" s="3"/>
      <c r="K6" s="5"/>
    </row>
    <row r="7" spans="1:11" x14ac:dyDescent="0.25">
      <c r="A7" s="2">
        <v>41816</v>
      </c>
      <c r="B7" s="5">
        <v>193053</v>
      </c>
      <c r="C7" s="3">
        <f t="shared" si="0"/>
        <v>30412</v>
      </c>
      <c r="D7" s="4">
        <f t="shared" si="1"/>
        <v>0.18698852072970532</v>
      </c>
      <c r="E7" s="3">
        <v>499142</v>
      </c>
      <c r="F7" s="3">
        <f t="shared" si="2"/>
        <v>6982</v>
      </c>
      <c r="G7" s="14">
        <f t="shared" si="3"/>
        <v>1.4186443433029909E-2</v>
      </c>
      <c r="J7" s="3"/>
      <c r="K7" s="5"/>
    </row>
    <row r="8" spans="1:11" x14ac:dyDescent="0.25">
      <c r="A8" s="2">
        <v>41817</v>
      </c>
      <c r="B8" s="5">
        <v>130747</v>
      </c>
      <c r="C8" s="3">
        <f t="shared" si="0"/>
        <v>-62306</v>
      </c>
      <c r="D8" s="4">
        <f t="shared" si="1"/>
        <v>-0.32274038735476784</v>
      </c>
      <c r="E8" s="3">
        <v>503326</v>
      </c>
      <c r="F8" s="3">
        <f t="shared" si="2"/>
        <v>4184</v>
      </c>
      <c r="G8" s="14">
        <f t="shared" si="3"/>
        <v>8.3823841712378448E-3</v>
      </c>
      <c r="J8" s="3"/>
      <c r="K8" s="5"/>
    </row>
    <row r="9" spans="1:11" s="12" customFormat="1" x14ac:dyDescent="0.25">
      <c r="A9" s="8">
        <v>41820</v>
      </c>
      <c r="B9" s="9">
        <v>168027</v>
      </c>
      <c r="C9" s="10">
        <f t="shared" si="0"/>
        <v>37280</v>
      </c>
      <c r="D9" s="18">
        <f t="shared" si="1"/>
        <v>0.28513082518145733</v>
      </c>
      <c r="E9" s="10">
        <v>511845</v>
      </c>
      <c r="F9" s="10">
        <f t="shared" si="2"/>
        <v>8519</v>
      </c>
      <c r="G9" s="16">
        <f t="shared" si="3"/>
        <v>1.6925412158322835E-2</v>
      </c>
      <c r="H9" s="11"/>
      <c r="J9" s="10"/>
      <c r="K9" s="9"/>
    </row>
    <row r="10" spans="1:11" x14ac:dyDescent="0.25">
      <c r="A10" s="2">
        <v>41821</v>
      </c>
      <c r="E10" s="3"/>
      <c r="F10" s="3"/>
    </row>
    <row r="11" spans="1:11" x14ac:dyDescent="0.25">
      <c r="A11" s="2">
        <v>41822</v>
      </c>
    </row>
    <row r="12" spans="1:11" x14ac:dyDescent="0.25">
      <c r="A12" s="2">
        <v>41823</v>
      </c>
    </row>
    <row r="13" spans="1:11" x14ac:dyDescent="0.25">
      <c r="A13" s="2">
        <v>41824</v>
      </c>
    </row>
    <row r="14" spans="1:11" s="12" customFormat="1" x14ac:dyDescent="0.25">
      <c r="B14" s="17"/>
      <c r="C14" s="17"/>
      <c r="D14" s="11"/>
      <c r="G14" s="16"/>
      <c r="H14" s="11"/>
    </row>
    <row r="19" spans="5:5" x14ac:dyDescent="0.25">
      <c r="E19" t="s">
        <v>6</v>
      </c>
    </row>
  </sheetData>
  <mergeCells count="2">
    <mergeCell ref="A1:XFD1"/>
    <mergeCell ref="A2:XF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D1" workbookViewId="0">
      <selection activeCell="D22" sqref="D22"/>
    </sheetView>
  </sheetViews>
  <sheetFormatPr defaultRowHeight="15" x14ac:dyDescent="0.25"/>
  <cols>
    <col min="1" max="1" width="12.140625" customWidth="1"/>
    <col min="2" max="2" width="12.140625" style="6" customWidth="1"/>
    <col min="3" max="3" width="17.28515625" style="6" customWidth="1"/>
    <col min="4" max="4" width="12.140625" style="7" customWidth="1"/>
    <col min="5" max="5" width="14.28515625" customWidth="1"/>
    <col min="6" max="6" width="17" customWidth="1"/>
    <col min="7" max="7" width="10" style="14" customWidth="1"/>
    <col min="8" max="8" width="9.140625" style="11" customWidth="1"/>
    <col min="9" max="9" width="25.28515625" customWidth="1"/>
    <col min="10" max="10" width="17.85546875" style="30" customWidth="1"/>
    <col min="11" max="12" width="15.7109375" style="30" customWidth="1"/>
    <col min="13" max="13" width="11" style="1" customWidth="1"/>
    <col min="14" max="14" width="12.140625" style="1" customWidth="1"/>
    <col min="15" max="15" width="9.140625" style="1"/>
  </cols>
  <sheetData>
    <row r="1" spans="1:19" s="113" customFormat="1" x14ac:dyDescent="0.25">
      <c r="A1" s="113" t="s">
        <v>3</v>
      </c>
      <c r="H1" s="114"/>
      <c r="I1" s="204"/>
      <c r="J1" s="204"/>
    </row>
    <row r="2" spans="1:19" s="24" customFormat="1" ht="17.25" customHeight="1" x14ac:dyDescent="0.25">
      <c r="A2" s="24" t="s">
        <v>4</v>
      </c>
      <c r="H2" s="115"/>
      <c r="I2" s="204"/>
      <c r="J2" s="204"/>
    </row>
    <row r="3" spans="1:19" ht="89.25" customHeight="1" x14ac:dyDescent="0.25">
      <c r="A3" s="1" t="s">
        <v>0</v>
      </c>
      <c r="B3" s="5" t="s">
        <v>5</v>
      </c>
      <c r="C3" s="15" t="s">
        <v>1</v>
      </c>
      <c r="D3" s="4" t="s">
        <v>2</v>
      </c>
      <c r="E3" s="1" t="s">
        <v>7</v>
      </c>
      <c r="F3" s="15" t="s">
        <v>1</v>
      </c>
      <c r="G3" s="13" t="s">
        <v>2</v>
      </c>
      <c r="I3" s="29" t="s">
        <v>24</v>
      </c>
      <c r="J3" s="29" t="s">
        <v>23</v>
      </c>
      <c r="K3" s="33"/>
      <c r="L3" s="33"/>
      <c r="M3" s="54"/>
      <c r="N3" s="54"/>
      <c r="O3" s="54"/>
    </row>
    <row r="4" spans="1:19" s="23" customFormat="1" x14ac:dyDescent="0.25">
      <c r="A4" s="8">
        <v>41813</v>
      </c>
      <c r="B4" s="10">
        <v>66308</v>
      </c>
      <c r="C4" s="9"/>
      <c r="D4" s="18"/>
      <c r="E4" s="10">
        <v>342662</v>
      </c>
      <c r="F4" s="10"/>
      <c r="G4" s="16"/>
      <c r="H4" s="11"/>
      <c r="I4" s="102" t="s">
        <v>13</v>
      </c>
      <c r="J4" s="103">
        <v>41793</v>
      </c>
      <c r="K4" s="104">
        <v>41800</v>
      </c>
      <c r="L4" s="105">
        <v>41807</v>
      </c>
      <c r="M4" s="106">
        <v>41814</v>
      </c>
      <c r="N4" s="44"/>
      <c r="O4" s="44"/>
      <c r="P4" s="45"/>
      <c r="Q4" s="45"/>
      <c r="R4" s="45"/>
      <c r="S4" s="45"/>
    </row>
    <row r="5" spans="1:19" x14ac:dyDescent="0.25">
      <c r="A5" s="2">
        <v>41814</v>
      </c>
      <c r="B5" s="3">
        <v>109398</v>
      </c>
      <c r="C5" s="3">
        <f>B5-B4</f>
        <v>43090</v>
      </c>
      <c r="D5" s="4">
        <f>(B5-B4)/ABS(B4)</f>
        <v>0.6498461724075526</v>
      </c>
      <c r="E5" s="3">
        <v>347531</v>
      </c>
      <c r="F5" s="3">
        <f>E5-E4</f>
        <v>4869</v>
      </c>
      <c r="G5" s="14">
        <f>(E5-E4)/ABS(E4)</f>
        <v>1.4209337481249744E-2</v>
      </c>
      <c r="I5" s="65" t="s">
        <v>9</v>
      </c>
      <c r="J5" s="66">
        <v>15246</v>
      </c>
      <c r="K5" s="99">
        <v>16170</v>
      </c>
      <c r="L5" s="66">
        <v>1878</v>
      </c>
      <c r="M5" s="67">
        <v>4352</v>
      </c>
      <c r="N5" s="21"/>
      <c r="O5" s="21"/>
      <c r="P5" s="23"/>
    </row>
    <row r="6" spans="1:19" x14ac:dyDescent="0.25">
      <c r="A6" s="2">
        <v>41815</v>
      </c>
      <c r="B6" s="3">
        <v>86264</v>
      </c>
      <c r="C6" s="3">
        <f t="shared" ref="C6:C10" si="0">B6-B5</f>
        <v>-23134</v>
      </c>
      <c r="D6" s="4">
        <f t="shared" ref="D6:D8" si="1">(B6-B5)/ABS(B5)</f>
        <v>-0.21146638878224464</v>
      </c>
      <c r="E6" s="3">
        <v>352096</v>
      </c>
      <c r="F6" s="3">
        <f t="shared" ref="F6:F10" si="2">E6-E5</f>
        <v>4565</v>
      </c>
      <c r="G6" s="14">
        <f t="shared" ref="G6:G10" si="3">(E6-E5)/ABS(E5)</f>
        <v>1.3135518845800807E-2</v>
      </c>
      <c r="I6" s="68" t="s">
        <v>15</v>
      </c>
      <c r="J6" s="66">
        <v>1079</v>
      </c>
      <c r="K6" s="66">
        <f>K5-J5</f>
        <v>924</v>
      </c>
      <c r="L6" s="66">
        <f t="shared" ref="L6" si="4">L5-K5</f>
        <v>-14292</v>
      </c>
      <c r="M6" s="66">
        <f t="shared" ref="M6" si="5">M5-L5</f>
        <v>2474</v>
      </c>
      <c r="N6" s="25"/>
      <c r="O6" s="25"/>
      <c r="P6" s="23"/>
    </row>
    <row r="7" spans="1:19" x14ac:dyDescent="0.25">
      <c r="A7" s="2">
        <v>41816</v>
      </c>
      <c r="B7" s="3">
        <v>111975</v>
      </c>
      <c r="C7" s="3">
        <f t="shared" si="0"/>
        <v>25711</v>
      </c>
      <c r="D7" s="4">
        <f t="shared" si="1"/>
        <v>0.29805017156635444</v>
      </c>
      <c r="E7" s="3">
        <v>356403</v>
      </c>
      <c r="F7" s="3">
        <f t="shared" si="2"/>
        <v>4307</v>
      </c>
      <c r="G7" s="14">
        <f t="shared" si="3"/>
        <v>1.2232459329273835E-2</v>
      </c>
      <c r="I7" s="69" t="s">
        <v>18</v>
      </c>
      <c r="J7" s="70"/>
      <c r="K7" s="71">
        <f>(K5-J5)/ABS(J5)</f>
        <v>6.0606060606060608E-2</v>
      </c>
      <c r="L7" s="71">
        <f t="shared" ref="L7:M7" si="6">(L5-K5)/ABS(K5)</f>
        <v>-0.88385899814471247</v>
      </c>
      <c r="M7" s="71">
        <f t="shared" si="6"/>
        <v>1.3173588924387647</v>
      </c>
      <c r="N7" s="25"/>
      <c r="O7" s="25"/>
      <c r="P7" s="23"/>
    </row>
    <row r="8" spans="1:19" x14ac:dyDescent="0.25">
      <c r="A8" s="2">
        <v>41817</v>
      </c>
      <c r="B8" s="3">
        <v>68356</v>
      </c>
      <c r="C8" s="3">
        <f t="shared" si="0"/>
        <v>-43619</v>
      </c>
      <c r="D8" s="4">
        <f t="shared" si="1"/>
        <v>-0.38954230855101585</v>
      </c>
      <c r="E8" s="3">
        <v>357413</v>
      </c>
      <c r="F8" s="3">
        <f t="shared" si="2"/>
        <v>1010</v>
      </c>
      <c r="G8" s="14">
        <f t="shared" si="3"/>
        <v>2.8338706464311469E-3</v>
      </c>
      <c r="I8" s="100" t="s">
        <v>10</v>
      </c>
      <c r="J8" s="73">
        <v>116659</v>
      </c>
      <c r="K8" s="73">
        <v>121654</v>
      </c>
      <c r="L8" s="101">
        <v>103784</v>
      </c>
      <c r="M8" s="75">
        <v>109229</v>
      </c>
      <c r="N8" s="25"/>
      <c r="O8" s="25"/>
      <c r="P8" s="23"/>
    </row>
    <row r="9" spans="1:19" s="23" customFormat="1" x14ac:dyDescent="0.25">
      <c r="A9" s="8">
        <v>41820</v>
      </c>
      <c r="B9" s="10">
        <v>120525</v>
      </c>
      <c r="C9" s="10">
        <f t="shared" si="0"/>
        <v>52169</v>
      </c>
      <c r="D9" s="18">
        <f>(B9-B8)/ABS(B8)</f>
        <v>0.76319562291532561</v>
      </c>
      <c r="E9" s="10">
        <v>365227</v>
      </c>
      <c r="F9" s="10">
        <f t="shared" si="2"/>
        <v>7814</v>
      </c>
      <c r="G9" s="16">
        <f t="shared" si="3"/>
        <v>2.1862663081645042E-2</v>
      </c>
      <c r="H9" s="11"/>
      <c r="I9" s="76" t="s">
        <v>16</v>
      </c>
      <c r="J9" s="73">
        <v>1208</v>
      </c>
      <c r="K9" s="73">
        <f>K8-J8</f>
        <v>4995</v>
      </c>
      <c r="L9" s="73">
        <f t="shared" ref="L9" si="7">L8-K8</f>
        <v>-17870</v>
      </c>
      <c r="M9" s="73">
        <f t="shared" ref="M9" si="8">M8-L8</f>
        <v>5445</v>
      </c>
      <c r="N9" s="25"/>
      <c r="O9" s="25"/>
    </row>
    <row r="10" spans="1:19" x14ac:dyDescent="0.25">
      <c r="A10" s="2">
        <v>41821</v>
      </c>
      <c r="B10" s="21">
        <v>105374</v>
      </c>
      <c r="C10" s="21">
        <f t="shared" si="0"/>
        <v>-15151</v>
      </c>
      <c r="D10" s="20">
        <f>(B10-B9)/ABS(B9)</f>
        <v>-0.12570835926156398</v>
      </c>
      <c r="E10" s="21">
        <v>371468</v>
      </c>
      <c r="F10" s="21">
        <f t="shared" si="2"/>
        <v>6241</v>
      </c>
      <c r="G10" s="22">
        <f t="shared" si="3"/>
        <v>1.708800280373576E-2</v>
      </c>
      <c r="I10" s="77" t="s">
        <v>20</v>
      </c>
      <c r="J10" s="78"/>
      <c r="K10" s="78">
        <f>(K8-J8)/ABS(J8)</f>
        <v>4.2817099409389762E-2</v>
      </c>
      <c r="L10" s="78">
        <f t="shared" ref="L10:M10" si="9">(L8-K8)/ABS(K8)</f>
        <v>-0.1468920051950614</v>
      </c>
      <c r="M10" s="78">
        <f t="shared" si="9"/>
        <v>5.2464734448469899E-2</v>
      </c>
      <c r="N10" s="25"/>
      <c r="O10" s="25"/>
      <c r="P10" s="23"/>
    </row>
    <row r="11" spans="1:19" x14ac:dyDescent="0.25">
      <c r="A11" s="2">
        <v>41822</v>
      </c>
      <c r="I11" s="79" t="s">
        <v>11</v>
      </c>
      <c r="J11" s="80">
        <v>10771</v>
      </c>
      <c r="K11" s="80">
        <v>4804</v>
      </c>
      <c r="L11" s="81">
        <v>5722</v>
      </c>
      <c r="M11" s="82">
        <v>6251</v>
      </c>
      <c r="N11" s="20"/>
      <c r="O11" s="25"/>
      <c r="P11" s="23"/>
    </row>
    <row r="12" spans="1:19" x14ac:dyDescent="0.25">
      <c r="A12" s="2">
        <v>41823</v>
      </c>
      <c r="I12" s="83" t="s">
        <v>17</v>
      </c>
      <c r="J12" s="81">
        <v>296</v>
      </c>
      <c r="K12" s="81">
        <f>K11-J11</f>
        <v>-5967</v>
      </c>
      <c r="L12" s="81">
        <f>L11-K11</f>
        <v>918</v>
      </c>
      <c r="M12" s="81">
        <f>M11-L11</f>
        <v>529</v>
      </c>
      <c r="N12" s="20"/>
      <c r="O12" s="25"/>
      <c r="P12" s="23"/>
    </row>
    <row r="13" spans="1:19" x14ac:dyDescent="0.25">
      <c r="A13" s="2">
        <v>41824</v>
      </c>
      <c r="I13" s="84" t="s">
        <v>19</v>
      </c>
      <c r="J13" s="85"/>
      <c r="K13" s="85">
        <f>(K11-J11)/ABS(J11)</f>
        <v>-0.55398755918670506</v>
      </c>
      <c r="L13" s="85">
        <f>(L11-K11)/ABS(K11)</f>
        <v>0.19109075770191508</v>
      </c>
      <c r="M13" s="85">
        <f>(M11-L11)/ABS(L11)</f>
        <v>9.2450192240475362E-2</v>
      </c>
      <c r="N13" s="20"/>
      <c r="O13" s="25"/>
      <c r="P13" s="23"/>
    </row>
    <row r="14" spans="1:19" s="23" customFormat="1" ht="30" x14ac:dyDescent="0.25">
      <c r="A14" s="12"/>
      <c r="B14" s="17"/>
      <c r="C14" s="17"/>
      <c r="D14" s="11"/>
      <c r="E14" s="12"/>
      <c r="F14" s="12"/>
      <c r="G14" s="16"/>
      <c r="H14" s="11"/>
      <c r="I14" s="86" t="s">
        <v>14</v>
      </c>
      <c r="J14" s="87">
        <v>41793</v>
      </c>
      <c r="K14" s="87">
        <v>41800</v>
      </c>
      <c r="L14" s="88">
        <v>41807</v>
      </c>
      <c r="M14" s="89">
        <v>41814</v>
      </c>
      <c r="N14" s="109"/>
      <c r="O14" s="109"/>
      <c r="P14" s="110"/>
      <c r="Q14" s="110"/>
      <c r="R14" s="110"/>
      <c r="S14" s="110"/>
    </row>
    <row r="15" spans="1:19" x14ac:dyDescent="0.25">
      <c r="I15" s="65" t="s">
        <v>9</v>
      </c>
      <c r="J15" s="66">
        <v>28063</v>
      </c>
      <c r="K15" s="99">
        <v>28476</v>
      </c>
      <c r="L15" s="66">
        <v>28421</v>
      </c>
      <c r="M15" s="67">
        <v>28707</v>
      </c>
      <c r="N15" s="25"/>
      <c r="O15" s="25"/>
      <c r="P15" s="23"/>
    </row>
    <row r="16" spans="1:19" x14ac:dyDescent="0.25">
      <c r="I16" s="68" t="s">
        <v>15</v>
      </c>
      <c r="J16" s="66">
        <v>1079</v>
      </c>
      <c r="K16" s="66">
        <f>K15-J15</f>
        <v>413</v>
      </c>
      <c r="L16" s="66">
        <f t="shared" ref="L16" si="10">L15-K15</f>
        <v>-55</v>
      </c>
      <c r="M16" s="66">
        <f t="shared" ref="M16" si="11">M15-L15</f>
        <v>286</v>
      </c>
      <c r="N16" s="25"/>
      <c r="O16" s="25"/>
      <c r="P16" s="23"/>
    </row>
    <row r="17" spans="4:19" x14ac:dyDescent="0.25">
      <c r="I17" s="69" t="s">
        <v>18</v>
      </c>
      <c r="J17" s="70"/>
      <c r="K17" s="71">
        <f>(K15-J15)/ABS(J15)</f>
        <v>1.4716887004240458E-2</v>
      </c>
      <c r="L17" s="71">
        <f t="shared" ref="L17:M17" si="12">(L15-K15)/ABS(K15)</f>
        <v>-1.9314510464952942E-3</v>
      </c>
      <c r="M17" s="71">
        <f t="shared" si="12"/>
        <v>1.0062981598114071E-2</v>
      </c>
      <c r="N17" s="25"/>
      <c r="O17" s="25"/>
      <c r="P17" s="23"/>
    </row>
    <row r="18" spans="4:19" x14ac:dyDescent="0.25">
      <c r="I18" s="72" t="s">
        <v>10</v>
      </c>
      <c r="J18" s="73">
        <v>30526</v>
      </c>
      <c r="K18" s="73">
        <v>30074</v>
      </c>
      <c r="L18" s="74">
        <v>30571</v>
      </c>
      <c r="M18" s="75">
        <v>30211</v>
      </c>
    </row>
    <row r="19" spans="4:19" x14ac:dyDescent="0.25">
      <c r="E19" t="s">
        <v>6</v>
      </c>
      <c r="I19" s="76" t="s">
        <v>16</v>
      </c>
      <c r="J19" s="73">
        <v>1208</v>
      </c>
      <c r="K19" s="73">
        <f>K18-J18</f>
        <v>-452</v>
      </c>
      <c r="L19" s="73">
        <f t="shared" ref="L19" si="13">L18-K18</f>
        <v>497</v>
      </c>
      <c r="M19" s="73">
        <f t="shared" ref="M19" si="14">M18-L18</f>
        <v>-360</v>
      </c>
      <c r="N19" s="25"/>
      <c r="O19" s="25"/>
      <c r="P19" s="23"/>
    </row>
    <row r="20" spans="4:19" x14ac:dyDescent="0.25">
      <c r="I20" s="77" t="s">
        <v>20</v>
      </c>
      <c r="J20" s="78"/>
      <c r="K20" s="78">
        <f>(K18-J18)/ABS(J18)</f>
        <v>-1.4807049728100636E-2</v>
      </c>
      <c r="L20" s="78">
        <f t="shared" ref="L20:M20" si="15">(L18-K18)/ABS(K18)</f>
        <v>1.6525902773159538E-2</v>
      </c>
      <c r="M20" s="78">
        <f t="shared" si="15"/>
        <v>-1.1775866016813319E-2</v>
      </c>
      <c r="N20" s="25"/>
      <c r="O20" s="25"/>
      <c r="P20" s="23"/>
    </row>
    <row r="21" spans="4:19" x14ac:dyDescent="0.25">
      <c r="I21" s="79" t="s">
        <v>11</v>
      </c>
      <c r="J21" s="80">
        <v>2388</v>
      </c>
      <c r="K21" s="80">
        <v>2045</v>
      </c>
      <c r="L21" s="81">
        <v>2387</v>
      </c>
      <c r="M21" s="82">
        <v>2472</v>
      </c>
    </row>
    <row r="22" spans="4:19" x14ac:dyDescent="0.25">
      <c r="I22" s="83" t="s">
        <v>17</v>
      </c>
      <c r="J22" s="81">
        <v>296</v>
      </c>
      <c r="K22" s="81">
        <f>K21-J21</f>
        <v>-343</v>
      </c>
      <c r="L22" s="81">
        <f>L21-K21</f>
        <v>342</v>
      </c>
      <c r="M22" s="81">
        <f>M21-L21</f>
        <v>85</v>
      </c>
      <c r="N22" s="25"/>
      <c r="O22" s="25"/>
      <c r="P22" s="23"/>
    </row>
    <row r="23" spans="4:19" x14ac:dyDescent="0.25">
      <c r="I23" s="84" t="s">
        <v>19</v>
      </c>
      <c r="J23" s="85"/>
      <c r="K23" s="85">
        <f>(K21-J21)/ABS(J21)</f>
        <v>-0.14363484087102177</v>
      </c>
      <c r="L23" s="85">
        <f>(L21-K21)/ABS(K21)</f>
        <v>0.16723716381418094</v>
      </c>
      <c r="M23" s="85">
        <f>(M21-L21)/ABS(L21)</f>
        <v>3.5609551738583996E-2</v>
      </c>
      <c r="N23" s="25"/>
      <c r="O23" s="25"/>
      <c r="P23" s="23"/>
    </row>
    <row r="24" spans="4:19" x14ac:dyDescent="0.25">
      <c r="I24" s="94" t="s">
        <v>21</v>
      </c>
      <c r="J24" s="95">
        <v>41793</v>
      </c>
      <c r="K24" s="95">
        <v>41800</v>
      </c>
      <c r="L24" s="96">
        <v>41807</v>
      </c>
      <c r="M24" s="97">
        <v>41814</v>
      </c>
      <c r="N24" s="107"/>
      <c r="O24" s="107"/>
      <c r="P24" s="108"/>
      <c r="Q24" s="108"/>
      <c r="R24" s="108"/>
      <c r="S24" s="108"/>
    </row>
    <row r="25" spans="4:19" x14ac:dyDescent="0.25">
      <c r="I25" s="65" t="s">
        <v>9</v>
      </c>
      <c r="J25" s="66">
        <v>150270</v>
      </c>
      <c r="K25" s="99">
        <v>158595</v>
      </c>
      <c r="L25" s="66">
        <v>171631</v>
      </c>
      <c r="M25" s="67">
        <v>174622</v>
      </c>
    </row>
    <row r="26" spans="4:19" x14ac:dyDescent="0.25">
      <c r="I26" s="68" t="s">
        <v>15</v>
      </c>
      <c r="J26" s="66">
        <v>1079</v>
      </c>
      <c r="K26" s="66">
        <f>K25-J25</f>
        <v>8325</v>
      </c>
      <c r="L26" s="66">
        <f t="shared" ref="L26" si="16">L25-K25</f>
        <v>13036</v>
      </c>
      <c r="M26" s="66">
        <f t="shared" ref="M26" si="17">M25-L25</f>
        <v>2991</v>
      </c>
    </row>
    <row r="27" spans="4:19" x14ac:dyDescent="0.25">
      <c r="I27" s="69" t="s">
        <v>18</v>
      </c>
      <c r="J27" s="70"/>
      <c r="K27" s="71">
        <f>(K25-J25)/ABS(J25)</f>
        <v>5.5400279496905569E-2</v>
      </c>
      <c r="L27" s="71">
        <f t="shared" ref="L27:M27" si="18">(L25-K25)/ABS(K25)</f>
        <v>8.2196790567167943E-2</v>
      </c>
      <c r="M27" s="71">
        <f t="shared" si="18"/>
        <v>1.7426921709947505E-2</v>
      </c>
    </row>
    <row r="28" spans="4:19" x14ac:dyDescent="0.25">
      <c r="I28" s="72" t="s">
        <v>10</v>
      </c>
      <c r="J28" s="73">
        <v>35293</v>
      </c>
      <c r="K28" s="73">
        <v>47187</v>
      </c>
      <c r="L28" s="74">
        <v>52617</v>
      </c>
      <c r="M28" s="75">
        <v>52940</v>
      </c>
    </row>
    <row r="29" spans="4:19" x14ac:dyDescent="0.25">
      <c r="D29" s="11"/>
      <c r="I29" s="76" t="s">
        <v>16</v>
      </c>
      <c r="J29" s="73">
        <v>1208</v>
      </c>
      <c r="K29" s="73">
        <f>K28-J28</f>
        <v>11894</v>
      </c>
      <c r="L29" s="73">
        <f t="shared" ref="L29" si="19">L28-K28</f>
        <v>5430</v>
      </c>
      <c r="M29" s="73">
        <f t="shared" ref="M29" si="20">M28-L28</f>
        <v>323</v>
      </c>
    </row>
    <row r="30" spans="4:19" x14ac:dyDescent="0.25">
      <c r="I30" s="77" t="s">
        <v>20</v>
      </c>
      <c r="J30" s="78"/>
      <c r="K30" s="78">
        <f>(K28-J28)/ABS(J28)</f>
        <v>0.33700733856572124</v>
      </c>
      <c r="L30" s="78">
        <f t="shared" ref="L30:M30" si="21">(L28-K28)/ABS(K28)</f>
        <v>0.11507406700998156</v>
      </c>
      <c r="M30" s="78">
        <f t="shared" si="21"/>
        <v>6.1387004200163442E-3</v>
      </c>
    </row>
    <row r="31" spans="4:19" x14ac:dyDescent="0.25">
      <c r="I31" s="79" t="s">
        <v>11</v>
      </c>
      <c r="J31" s="80">
        <v>11937</v>
      </c>
      <c r="K31" s="80">
        <v>32232</v>
      </c>
      <c r="L31" s="81">
        <v>15034</v>
      </c>
      <c r="M31" s="82">
        <v>13775</v>
      </c>
    </row>
    <row r="32" spans="4:19" x14ac:dyDescent="0.25">
      <c r="I32" s="83" t="s">
        <v>17</v>
      </c>
      <c r="J32" s="81">
        <v>296</v>
      </c>
      <c r="K32" s="81">
        <f>K31-J31</f>
        <v>20295</v>
      </c>
      <c r="L32" s="81">
        <f>L31-K31</f>
        <v>-17198</v>
      </c>
      <c r="M32" s="81">
        <f>M31-L31</f>
        <v>-1259</v>
      </c>
    </row>
    <row r="33" spans="9:19" x14ac:dyDescent="0.25">
      <c r="I33" s="84" t="s">
        <v>19</v>
      </c>
      <c r="J33" s="85"/>
      <c r="K33" s="85">
        <f>(K31-J31)/ABS(J31)</f>
        <v>1.7001759235988942</v>
      </c>
      <c r="L33" s="85">
        <f>(L31-K31)/ABS(K31)</f>
        <v>-0.53356912385207245</v>
      </c>
      <c r="M33" s="85">
        <f>(M31-L31)/ABS(L31)</f>
        <v>-8.3743514700013302E-2</v>
      </c>
    </row>
    <row r="34" spans="9:19" ht="30" x14ac:dyDescent="0.25">
      <c r="I34" s="90" t="s">
        <v>22</v>
      </c>
      <c r="J34" s="91">
        <v>41793</v>
      </c>
      <c r="K34" s="91">
        <v>41800</v>
      </c>
      <c r="L34" s="92">
        <v>41807</v>
      </c>
      <c r="M34" s="93">
        <v>41814</v>
      </c>
      <c r="N34" s="111"/>
      <c r="O34" s="111"/>
      <c r="P34" s="112"/>
      <c r="Q34" s="112"/>
      <c r="R34" s="112"/>
      <c r="S34" s="112"/>
    </row>
    <row r="35" spans="9:19" x14ac:dyDescent="0.25">
      <c r="I35" s="65" t="s">
        <v>9</v>
      </c>
      <c r="J35" s="66">
        <v>2257</v>
      </c>
      <c r="K35" s="66">
        <v>1664</v>
      </c>
      <c r="L35" s="66">
        <v>2492</v>
      </c>
      <c r="M35" s="67">
        <v>2297</v>
      </c>
    </row>
    <row r="36" spans="9:19" x14ac:dyDescent="0.25">
      <c r="I36" s="68" t="s">
        <v>15</v>
      </c>
      <c r="J36" s="66">
        <v>1079</v>
      </c>
      <c r="K36" s="66">
        <f>K35-J35</f>
        <v>-593</v>
      </c>
      <c r="L36" s="66">
        <f t="shared" ref="L36:M36" si="22">L35-K35</f>
        <v>828</v>
      </c>
      <c r="M36" s="66">
        <f t="shared" si="22"/>
        <v>-195</v>
      </c>
    </row>
    <row r="37" spans="9:19" x14ac:dyDescent="0.25">
      <c r="I37" s="69" t="s">
        <v>18</v>
      </c>
      <c r="J37" s="70"/>
      <c r="K37" s="71">
        <f>(K35-J35)/ABS(J35)</f>
        <v>-0.2627381479840496</v>
      </c>
      <c r="L37" s="71">
        <f t="shared" ref="L37:M37" si="23">(L35-K35)/ABS(K35)</f>
        <v>0.49759615384615385</v>
      </c>
      <c r="M37" s="71">
        <f t="shared" si="23"/>
        <v>-7.825040128410915E-2</v>
      </c>
      <c r="N37" s="4"/>
    </row>
    <row r="38" spans="9:19" x14ac:dyDescent="0.25">
      <c r="I38" s="72" t="s">
        <v>10</v>
      </c>
      <c r="J38" s="73">
        <v>24038</v>
      </c>
      <c r="K38" s="73">
        <v>21913</v>
      </c>
      <c r="L38" s="74">
        <v>37135</v>
      </c>
      <c r="M38" s="75">
        <v>35693</v>
      </c>
    </row>
    <row r="39" spans="9:19" x14ac:dyDescent="0.25">
      <c r="I39" s="76" t="s">
        <v>16</v>
      </c>
      <c r="J39" s="73">
        <v>1208</v>
      </c>
      <c r="K39" s="73">
        <f>K38-J38</f>
        <v>-2125</v>
      </c>
      <c r="L39" s="73">
        <f t="shared" ref="L39:M39" si="24">L38-K38</f>
        <v>15222</v>
      </c>
      <c r="M39" s="73">
        <f t="shared" si="24"/>
        <v>-1442</v>
      </c>
    </row>
    <row r="40" spans="9:19" x14ac:dyDescent="0.25">
      <c r="I40" s="77" t="s">
        <v>20</v>
      </c>
      <c r="J40" s="78"/>
      <c r="K40" s="78">
        <f>(K38-J38)/ABS(J38)</f>
        <v>-8.8401697312588401E-2</v>
      </c>
      <c r="L40" s="78">
        <f t="shared" ref="L40:M40" si="25">(L38-K38)/ABS(K38)</f>
        <v>0.69465614019075439</v>
      </c>
      <c r="M40" s="78">
        <f t="shared" si="25"/>
        <v>-3.8831291234684262E-2</v>
      </c>
    </row>
    <row r="41" spans="9:19" x14ac:dyDescent="0.25">
      <c r="I41" s="79" t="s">
        <v>11</v>
      </c>
      <c r="J41" s="80">
        <v>3111</v>
      </c>
      <c r="K41" s="80">
        <v>2493</v>
      </c>
      <c r="L41" s="81">
        <v>2607</v>
      </c>
      <c r="M41" s="82">
        <v>2938</v>
      </c>
    </row>
    <row r="42" spans="9:19" x14ac:dyDescent="0.25">
      <c r="I42" s="83" t="s">
        <v>17</v>
      </c>
      <c r="J42" s="81">
        <v>296</v>
      </c>
      <c r="K42" s="81">
        <f>K41-J41</f>
        <v>-618</v>
      </c>
      <c r="L42" s="81">
        <f t="shared" ref="L42:M42" si="26">L41-K41</f>
        <v>114</v>
      </c>
      <c r="M42" s="81">
        <f t="shared" si="26"/>
        <v>331</v>
      </c>
    </row>
    <row r="43" spans="9:19" x14ac:dyDescent="0.25">
      <c r="I43" s="84" t="s">
        <v>19</v>
      </c>
      <c r="J43" s="85"/>
      <c r="K43" s="85">
        <f>(K41-J41)/ABS(J41)</f>
        <v>-0.19864995178399228</v>
      </c>
      <c r="L43" s="85">
        <f t="shared" ref="L43:M43" si="27">(L41-K41)/ABS(K41)</f>
        <v>4.5728038507821901E-2</v>
      </c>
      <c r="M43" s="85">
        <f t="shared" si="27"/>
        <v>0.12696586114307634</v>
      </c>
    </row>
  </sheetData>
  <mergeCells count="1">
    <mergeCell ref="I1:J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5" sqref="A5:E5"/>
    </sheetView>
  </sheetViews>
  <sheetFormatPr defaultRowHeight="15" x14ac:dyDescent="0.25"/>
  <cols>
    <col min="1" max="1" width="35.140625" customWidth="1"/>
    <col min="2" max="2" width="19.85546875" customWidth="1"/>
    <col min="3" max="3" width="23" customWidth="1"/>
    <col min="4" max="4" width="20.28515625" customWidth="1"/>
    <col min="5" max="5" width="24.140625" customWidth="1"/>
  </cols>
  <sheetData>
    <row r="1" spans="1:5" x14ac:dyDescent="0.25">
      <c r="A1" s="34" t="s">
        <v>13</v>
      </c>
      <c r="B1" s="30"/>
      <c r="C1" s="33"/>
      <c r="D1" s="33"/>
      <c r="E1" s="54"/>
    </row>
    <row r="2" spans="1:5" x14ac:dyDescent="0.25">
      <c r="A2" s="23"/>
      <c r="B2" s="26">
        <v>41793</v>
      </c>
      <c r="C2" s="35">
        <v>41800</v>
      </c>
      <c r="D2" s="36">
        <v>41807</v>
      </c>
      <c r="E2" s="19">
        <v>41814</v>
      </c>
    </row>
    <row r="3" spans="1:5" x14ac:dyDescent="0.25">
      <c r="A3" s="40" t="s">
        <v>9</v>
      </c>
      <c r="B3" s="41">
        <v>15246</v>
      </c>
      <c r="C3" s="42">
        <v>16170</v>
      </c>
      <c r="D3" s="41">
        <v>1878</v>
      </c>
      <c r="E3" s="43">
        <v>4352</v>
      </c>
    </row>
    <row r="4" spans="1:5" x14ac:dyDescent="0.25">
      <c r="A4" s="47" t="s">
        <v>10</v>
      </c>
      <c r="B4" s="38">
        <v>116659</v>
      </c>
      <c r="C4" s="38">
        <v>121654</v>
      </c>
      <c r="D4" s="98">
        <v>103784</v>
      </c>
      <c r="E4" s="39">
        <v>109229</v>
      </c>
    </row>
    <row r="5" spans="1:5" x14ac:dyDescent="0.25">
      <c r="A5" s="48" t="s">
        <v>11</v>
      </c>
      <c r="B5" s="49">
        <v>10771</v>
      </c>
      <c r="C5" s="49">
        <v>4804</v>
      </c>
      <c r="D5" s="50">
        <v>5722</v>
      </c>
      <c r="E5" s="55">
        <v>6251</v>
      </c>
    </row>
    <row r="6" spans="1:5" x14ac:dyDescent="0.25">
      <c r="A6" s="56" t="s">
        <v>15</v>
      </c>
      <c r="B6" s="42">
        <v>1054</v>
      </c>
      <c r="C6" s="42">
        <f t="shared" ref="C6:E8" si="0">C3-B3</f>
        <v>924</v>
      </c>
      <c r="D6" s="42">
        <f t="shared" si="0"/>
        <v>-14292</v>
      </c>
      <c r="E6" s="42">
        <f t="shared" si="0"/>
        <v>2474</v>
      </c>
    </row>
    <row r="7" spans="1:5" x14ac:dyDescent="0.25">
      <c r="A7" s="57" t="s">
        <v>16</v>
      </c>
      <c r="B7" s="38">
        <v>-3709</v>
      </c>
      <c r="C7" s="38">
        <f t="shared" si="0"/>
        <v>4995</v>
      </c>
      <c r="D7" s="38">
        <f t="shared" si="0"/>
        <v>-17870</v>
      </c>
      <c r="E7" s="38">
        <f t="shared" si="0"/>
        <v>5445</v>
      </c>
    </row>
    <row r="8" spans="1:5" x14ac:dyDescent="0.25">
      <c r="A8" s="58" t="s">
        <v>17</v>
      </c>
      <c r="B8" s="50">
        <v>1993</v>
      </c>
      <c r="C8" s="50">
        <f t="shared" si="0"/>
        <v>-5967</v>
      </c>
      <c r="D8" s="50">
        <f t="shared" si="0"/>
        <v>918</v>
      </c>
      <c r="E8" s="50">
        <f t="shared" si="0"/>
        <v>529</v>
      </c>
    </row>
    <row r="9" spans="1:5" x14ac:dyDescent="0.25">
      <c r="A9" s="59" t="s">
        <v>18</v>
      </c>
      <c r="B9" s="51"/>
      <c r="C9" s="51">
        <f t="shared" ref="C9:E11" si="1">(C3-B3)/ABS(B3)</f>
        <v>6.0606060606060608E-2</v>
      </c>
      <c r="D9" s="51">
        <f t="shared" si="1"/>
        <v>-0.88385899814471247</v>
      </c>
      <c r="E9" s="51">
        <f t="shared" si="1"/>
        <v>1.3173588924387647</v>
      </c>
    </row>
    <row r="10" spans="1:5" x14ac:dyDescent="0.25">
      <c r="A10" s="60" t="s">
        <v>20</v>
      </c>
      <c r="B10" s="52"/>
      <c r="C10" s="52">
        <f t="shared" si="1"/>
        <v>4.2817099409389762E-2</v>
      </c>
      <c r="D10" s="52">
        <f t="shared" si="1"/>
        <v>-0.1468920051950614</v>
      </c>
      <c r="E10" s="52">
        <f t="shared" si="1"/>
        <v>5.2464734448469899E-2</v>
      </c>
    </row>
    <row r="11" spans="1:5" x14ac:dyDescent="0.25">
      <c r="A11" s="61" t="s">
        <v>19</v>
      </c>
      <c r="B11" s="53"/>
      <c r="C11" s="53">
        <f t="shared" si="1"/>
        <v>-0.55398755918670506</v>
      </c>
      <c r="D11" s="53">
        <f t="shared" si="1"/>
        <v>0.19109075770191508</v>
      </c>
      <c r="E11" s="53">
        <f t="shared" si="1"/>
        <v>9.2450192240475362E-2</v>
      </c>
    </row>
    <row r="12" spans="1:5" ht="30" x14ac:dyDescent="0.25">
      <c r="A12" s="62" t="s">
        <v>14</v>
      </c>
      <c r="B12" s="63">
        <v>41793</v>
      </c>
      <c r="C12" s="63">
        <v>41800</v>
      </c>
      <c r="D12" s="64">
        <v>41807</v>
      </c>
      <c r="E12" s="8">
        <v>41814</v>
      </c>
    </row>
    <row r="13" spans="1:5" x14ac:dyDescent="0.25">
      <c r="A13" s="40" t="s">
        <v>9</v>
      </c>
      <c r="B13" s="41">
        <v>28063</v>
      </c>
      <c r="C13" s="42">
        <v>28476</v>
      </c>
      <c r="D13" s="41">
        <v>28421</v>
      </c>
      <c r="E13" s="43">
        <v>28707</v>
      </c>
    </row>
    <row r="14" spans="1:5" x14ac:dyDescent="0.25">
      <c r="A14" s="46" t="s">
        <v>10</v>
      </c>
      <c r="B14" s="38">
        <v>30526</v>
      </c>
      <c r="C14" s="38">
        <v>30074</v>
      </c>
      <c r="D14" s="37">
        <v>30571</v>
      </c>
      <c r="E14" s="39">
        <v>30211</v>
      </c>
    </row>
    <row r="15" spans="1:5" x14ac:dyDescent="0.25">
      <c r="A15" s="48" t="s">
        <v>11</v>
      </c>
      <c r="B15" s="49">
        <v>2388</v>
      </c>
      <c r="C15" s="49">
        <v>2045</v>
      </c>
      <c r="D15" s="50">
        <v>2387</v>
      </c>
      <c r="E15" s="55">
        <v>2472</v>
      </c>
    </row>
    <row r="16" spans="1:5" x14ac:dyDescent="0.25">
      <c r="A16" s="56" t="s">
        <v>15</v>
      </c>
      <c r="B16" s="42">
        <v>3052</v>
      </c>
      <c r="C16" s="42">
        <f t="shared" ref="C16:E18" si="2">C13-B13</f>
        <v>413</v>
      </c>
      <c r="D16" s="42">
        <f t="shared" si="2"/>
        <v>-55</v>
      </c>
      <c r="E16" s="42">
        <f t="shared" si="2"/>
        <v>286</v>
      </c>
    </row>
    <row r="17" spans="1:5" x14ac:dyDescent="0.25">
      <c r="A17" s="57" t="s">
        <v>16</v>
      </c>
      <c r="B17" s="38">
        <v>68</v>
      </c>
      <c r="C17" s="38">
        <f t="shared" si="2"/>
        <v>-452</v>
      </c>
      <c r="D17" s="38">
        <f t="shared" si="2"/>
        <v>497</v>
      </c>
      <c r="E17" s="38">
        <f t="shared" si="2"/>
        <v>-360</v>
      </c>
    </row>
    <row r="18" spans="1:5" x14ac:dyDescent="0.25">
      <c r="A18" s="58" t="s">
        <v>17</v>
      </c>
      <c r="B18" s="50">
        <v>134</v>
      </c>
      <c r="C18" s="50">
        <f t="shared" si="2"/>
        <v>-343</v>
      </c>
      <c r="D18" s="50">
        <f t="shared" si="2"/>
        <v>342</v>
      </c>
      <c r="E18" s="50">
        <f t="shared" si="2"/>
        <v>85</v>
      </c>
    </row>
    <row r="19" spans="1:5" x14ac:dyDescent="0.25">
      <c r="A19" s="59" t="s">
        <v>18</v>
      </c>
      <c r="B19" s="51"/>
      <c r="C19" s="51">
        <f t="shared" ref="C19:E21" si="3">(C13-B13)/ABS(B13)</f>
        <v>1.4716887004240458E-2</v>
      </c>
      <c r="D19" s="51">
        <f t="shared" si="3"/>
        <v>-1.9314510464952942E-3</v>
      </c>
      <c r="E19" s="51">
        <f t="shared" si="3"/>
        <v>1.0062981598114071E-2</v>
      </c>
    </row>
    <row r="20" spans="1:5" x14ac:dyDescent="0.25">
      <c r="A20" s="60" t="s">
        <v>20</v>
      </c>
      <c r="B20" s="52"/>
      <c r="C20" s="52">
        <f t="shared" si="3"/>
        <v>-1.4807049728100636E-2</v>
      </c>
      <c r="D20" s="52">
        <f t="shared" si="3"/>
        <v>1.6525902773159538E-2</v>
      </c>
      <c r="E20" s="52">
        <f t="shared" si="3"/>
        <v>-1.1775866016813319E-2</v>
      </c>
    </row>
    <row r="21" spans="1:5" x14ac:dyDescent="0.25">
      <c r="A21" s="61" t="s">
        <v>19</v>
      </c>
      <c r="B21" s="53"/>
      <c r="C21" s="53">
        <f t="shared" si="3"/>
        <v>-0.14363484087102177</v>
      </c>
      <c r="D21" s="53">
        <f t="shared" si="3"/>
        <v>0.16723716381418094</v>
      </c>
      <c r="E21" s="53">
        <f t="shared" si="3"/>
        <v>3.5609551738583996E-2</v>
      </c>
    </row>
    <row r="22" spans="1:5" x14ac:dyDescent="0.25">
      <c r="A22" s="62" t="s">
        <v>21</v>
      </c>
      <c r="B22" s="63">
        <v>41793</v>
      </c>
      <c r="C22" s="63">
        <v>41800</v>
      </c>
      <c r="D22" s="64">
        <v>41807</v>
      </c>
      <c r="E22" s="8">
        <v>41814</v>
      </c>
    </row>
    <row r="23" spans="1:5" x14ac:dyDescent="0.25">
      <c r="A23" s="40" t="s">
        <v>9</v>
      </c>
      <c r="B23" s="41">
        <v>150270</v>
      </c>
      <c r="C23" s="42">
        <v>158595</v>
      </c>
      <c r="D23" s="41">
        <v>171631</v>
      </c>
      <c r="E23" s="43">
        <v>174622</v>
      </c>
    </row>
    <row r="24" spans="1:5" x14ac:dyDescent="0.25">
      <c r="A24" s="46" t="s">
        <v>10</v>
      </c>
      <c r="B24" s="38">
        <v>35293</v>
      </c>
      <c r="C24" s="38">
        <v>47187</v>
      </c>
      <c r="D24" s="37">
        <v>52617</v>
      </c>
      <c r="E24" s="39">
        <v>52940</v>
      </c>
    </row>
    <row r="25" spans="1:5" x14ac:dyDescent="0.25">
      <c r="A25" s="48" t="s">
        <v>11</v>
      </c>
      <c r="B25" s="49">
        <v>11937</v>
      </c>
      <c r="C25" s="49">
        <v>32232</v>
      </c>
      <c r="D25" s="50">
        <v>15034</v>
      </c>
      <c r="E25" s="55">
        <v>13775</v>
      </c>
    </row>
    <row r="26" spans="1:5" x14ac:dyDescent="0.25">
      <c r="A26" s="56" t="s">
        <v>15</v>
      </c>
      <c r="B26" s="42">
        <v>-2324</v>
      </c>
      <c r="C26" s="42">
        <f t="shared" ref="C26:E28" si="4">C23-B23</f>
        <v>8325</v>
      </c>
      <c r="D26" s="42">
        <f t="shared" si="4"/>
        <v>13036</v>
      </c>
      <c r="E26" s="42">
        <f t="shared" si="4"/>
        <v>2991</v>
      </c>
    </row>
    <row r="27" spans="1:5" x14ac:dyDescent="0.25">
      <c r="A27" s="57" t="s">
        <v>16</v>
      </c>
      <c r="B27" s="38">
        <v>286</v>
      </c>
      <c r="C27" s="38">
        <f t="shared" si="4"/>
        <v>11894</v>
      </c>
      <c r="D27" s="38">
        <f t="shared" si="4"/>
        <v>5430</v>
      </c>
      <c r="E27" s="38">
        <f t="shared" si="4"/>
        <v>323</v>
      </c>
    </row>
    <row r="28" spans="1:5" x14ac:dyDescent="0.25">
      <c r="A28" s="58" t="s">
        <v>17</v>
      </c>
      <c r="B28" s="50">
        <v>187</v>
      </c>
      <c r="C28" s="50">
        <f t="shared" si="4"/>
        <v>20295</v>
      </c>
      <c r="D28" s="50">
        <f t="shared" si="4"/>
        <v>-17198</v>
      </c>
      <c r="E28" s="50">
        <f t="shared" si="4"/>
        <v>-1259</v>
      </c>
    </row>
    <row r="29" spans="1:5" x14ac:dyDescent="0.25">
      <c r="A29" s="59" t="s">
        <v>18</v>
      </c>
      <c r="B29" s="51"/>
      <c r="C29" s="51">
        <f t="shared" ref="C29:E31" si="5">(C23-B23)/ABS(B23)</f>
        <v>5.5400279496905569E-2</v>
      </c>
      <c r="D29" s="51">
        <f t="shared" si="5"/>
        <v>8.2196790567167943E-2</v>
      </c>
      <c r="E29" s="51">
        <f t="shared" si="5"/>
        <v>1.7426921709947505E-2</v>
      </c>
    </row>
    <row r="30" spans="1:5" x14ac:dyDescent="0.25">
      <c r="A30" s="60" t="s">
        <v>20</v>
      </c>
      <c r="B30" s="52"/>
      <c r="C30" s="52">
        <f t="shared" si="5"/>
        <v>0.33700733856572124</v>
      </c>
      <c r="D30" s="52">
        <f t="shared" si="5"/>
        <v>0.11507406700998156</v>
      </c>
      <c r="E30" s="52">
        <f t="shared" si="5"/>
        <v>6.1387004200163442E-3</v>
      </c>
    </row>
    <row r="31" spans="1:5" x14ac:dyDescent="0.25">
      <c r="A31" s="61" t="s">
        <v>19</v>
      </c>
      <c r="B31" s="53"/>
      <c r="C31" s="53">
        <f t="shared" si="5"/>
        <v>1.7001759235988942</v>
      </c>
      <c r="D31" s="53">
        <f t="shared" si="5"/>
        <v>-0.53356912385207245</v>
      </c>
      <c r="E31" s="53">
        <f t="shared" si="5"/>
        <v>-8.3743514700013302E-2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5"/>
  <sheetViews>
    <sheetView tabSelected="1" workbookViewId="0">
      <selection activeCell="F3" sqref="F3"/>
    </sheetView>
  </sheetViews>
  <sheetFormatPr defaultRowHeight="15" x14ac:dyDescent="0.25"/>
  <cols>
    <col min="1" max="1" width="37.140625" style="119" customWidth="1"/>
    <col min="2" max="2" width="10.7109375" style="132" customWidth="1"/>
    <col min="3" max="4" width="10.7109375" style="119" customWidth="1"/>
    <col min="5" max="6" width="10.7109375" style="133" customWidth="1"/>
    <col min="7" max="7" width="10.7109375" style="118" customWidth="1"/>
    <col min="8" max="94" width="10.7109375" style="119" customWidth="1"/>
    <col min="95" max="16384" width="9.140625" style="119"/>
  </cols>
  <sheetData>
    <row r="1" spans="1:88" s="161" customFormat="1" x14ac:dyDescent="0.25">
      <c r="A1" s="199" t="s">
        <v>0</v>
      </c>
      <c r="B1" s="200">
        <v>41813</v>
      </c>
      <c r="C1" s="201">
        <v>41814</v>
      </c>
      <c r="D1" s="201">
        <v>41815</v>
      </c>
      <c r="E1" s="201">
        <v>41816</v>
      </c>
      <c r="F1" s="201">
        <v>41817</v>
      </c>
      <c r="G1" s="200">
        <v>41820</v>
      </c>
      <c r="H1" s="161" t="s">
        <v>39</v>
      </c>
      <c r="I1" s="201">
        <v>41822</v>
      </c>
      <c r="J1" s="201">
        <v>41823</v>
      </c>
      <c r="K1" s="201">
        <v>41824</v>
      </c>
    </row>
    <row r="2" spans="1:88" s="72" customFormat="1" x14ac:dyDescent="0.25">
      <c r="A2" s="116" t="s">
        <v>29</v>
      </c>
      <c r="B2" s="155">
        <v>56872</v>
      </c>
      <c r="C2" s="120">
        <v>62615</v>
      </c>
      <c r="D2" s="120">
        <v>64022</v>
      </c>
      <c r="E2" s="120">
        <v>47800</v>
      </c>
      <c r="F2" s="123"/>
      <c r="G2" s="121"/>
    </row>
    <row r="3" spans="1:88" s="72" customFormat="1" x14ac:dyDescent="0.25">
      <c r="A3" s="72" t="s">
        <v>26</v>
      </c>
      <c r="B3" s="122" t="s">
        <v>30</v>
      </c>
      <c r="C3" s="120">
        <f>IFERROR(IF(OR(C2="",B2=""),"",C2-B2),"")</f>
        <v>5743</v>
      </c>
      <c r="D3" s="120">
        <f t="shared" ref="D3:H3" si="0">IFERROR(IF(OR(D2="",C2=""),"",D2-C2),"")</f>
        <v>1407</v>
      </c>
      <c r="E3" s="120">
        <f t="shared" si="0"/>
        <v>-16222</v>
      </c>
      <c r="F3" s="120" t="str">
        <f t="shared" si="0"/>
        <v/>
      </c>
      <c r="G3" s="120" t="str">
        <f t="shared" si="0"/>
        <v/>
      </c>
      <c r="H3" s="120" t="str">
        <f t="shared" si="0"/>
        <v/>
      </c>
      <c r="I3" s="120" t="str">
        <f t="shared" ref="I3" si="1">IFERROR(IF(OR(I2="",H2=""),"",I2-H2),"")</f>
        <v/>
      </c>
      <c r="J3" s="120" t="str">
        <f t="shared" ref="J3" si="2">IFERROR(IF(OR(J2="",I2=""),"",J2-I2),"")</f>
        <v/>
      </c>
      <c r="K3" s="120" t="str">
        <f t="shared" ref="K3" si="3">IFERROR(IF(OR(K2="",J2=""),"",K2-J2),"")</f>
        <v/>
      </c>
      <c r="L3" s="120" t="str">
        <f t="shared" ref="L3:M3" si="4">IFERROR(IF(OR(L2="",K2=""),"",L2-K2),"")</f>
        <v/>
      </c>
      <c r="M3" s="120" t="str">
        <f t="shared" si="4"/>
        <v/>
      </c>
      <c r="N3" s="120" t="str">
        <f t="shared" ref="N3" si="5">IFERROR(IF(OR(N2="",M2=""),"",N2-M2),"")</f>
        <v/>
      </c>
      <c r="O3" s="120" t="str">
        <f t="shared" ref="O3" si="6">IFERROR(IF(OR(O2="",N2=""),"",O2-N2),"")</f>
        <v/>
      </c>
      <c r="P3" s="120" t="str">
        <f t="shared" ref="P3" si="7">IFERROR(IF(OR(P2="",O2=""),"",P2-O2),"")</f>
        <v/>
      </c>
      <c r="Q3" s="120" t="str">
        <f t="shared" ref="Q3:R3" si="8">IFERROR(IF(OR(Q2="",P2=""),"",Q2-P2),"")</f>
        <v/>
      </c>
      <c r="R3" s="120" t="str">
        <f t="shared" si="8"/>
        <v/>
      </c>
      <c r="S3" s="120" t="str">
        <f t="shared" ref="S3" si="9">IFERROR(IF(OR(S2="",R2=""),"",S2-R2),"")</f>
        <v/>
      </c>
      <c r="T3" s="120" t="str">
        <f t="shared" ref="T3" si="10">IFERROR(IF(OR(T2="",S2=""),"",T2-S2),"")</f>
        <v/>
      </c>
      <c r="U3" s="120" t="str">
        <f t="shared" ref="U3" si="11">IFERROR(IF(OR(U2="",T2=""),"",U2-T2),"")</f>
        <v/>
      </c>
      <c r="V3" s="120" t="str">
        <f t="shared" ref="V3:W3" si="12">IFERROR(IF(OR(V2="",U2=""),"",V2-U2),"")</f>
        <v/>
      </c>
      <c r="W3" s="120" t="str">
        <f t="shared" si="12"/>
        <v/>
      </c>
      <c r="X3" s="120" t="str">
        <f t="shared" ref="X3" si="13">IFERROR(IF(OR(X2="",W2=""),"",X2-W2),"")</f>
        <v/>
      </c>
      <c r="Y3" s="120" t="str">
        <f t="shared" ref="Y3" si="14">IFERROR(IF(OR(Y2="",X2=""),"",Y2-X2),"")</f>
        <v/>
      </c>
      <c r="Z3" s="120" t="str">
        <f t="shared" ref="Z3" si="15">IFERROR(IF(OR(Z2="",Y2=""),"",Z2-Y2),"")</f>
        <v/>
      </c>
      <c r="AA3" s="120" t="str">
        <f t="shared" ref="AA3:AB3" si="16">IFERROR(IF(OR(AA2="",Z2=""),"",AA2-Z2),"")</f>
        <v/>
      </c>
      <c r="AB3" s="120" t="str">
        <f t="shared" si="16"/>
        <v/>
      </c>
      <c r="AC3" s="120" t="str">
        <f t="shared" ref="AC3" si="17">IFERROR(IF(OR(AC2="",AB2=""),"",AC2-AB2),"")</f>
        <v/>
      </c>
      <c r="AD3" s="120" t="str">
        <f t="shared" ref="AD3" si="18">IFERROR(IF(OR(AD2="",AC2=""),"",AD2-AC2),"")</f>
        <v/>
      </c>
      <c r="AE3" s="120" t="str">
        <f t="shared" ref="AE3" si="19">IFERROR(IF(OR(AE2="",AD2=""),"",AE2-AD2),"")</f>
        <v/>
      </c>
      <c r="AF3" s="120" t="str">
        <f t="shared" ref="AF3:AG3" si="20">IFERROR(IF(OR(AF2="",AE2=""),"",AF2-AE2),"")</f>
        <v/>
      </c>
      <c r="AG3" s="120" t="str">
        <f t="shared" si="20"/>
        <v/>
      </c>
      <c r="AH3" s="120" t="str">
        <f t="shared" ref="AH3" si="21">IFERROR(IF(OR(AH2="",AG2=""),"",AH2-AG2),"")</f>
        <v/>
      </c>
      <c r="AI3" s="120" t="str">
        <f t="shared" ref="AI3" si="22">IFERROR(IF(OR(AI2="",AH2=""),"",AI2-AH2),"")</f>
        <v/>
      </c>
      <c r="AJ3" s="120" t="str">
        <f t="shared" ref="AJ3" si="23">IFERROR(IF(OR(AJ2="",AI2=""),"",AJ2-AI2),"")</f>
        <v/>
      </c>
      <c r="AK3" s="120" t="str">
        <f t="shared" ref="AK3:AL3" si="24">IFERROR(IF(OR(AK2="",AJ2=""),"",AK2-AJ2),"")</f>
        <v/>
      </c>
      <c r="AL3" s="120" t="str">
        <f t="shared" si="24"/>
        <v/>
      </c>
      <c r="AM3" s="120" t="str">
        <f t="shared" ref="AM3" si="25">IFERROR(IF(OR(AM2="",AL2=""),"",AM2-AL2),"")</f>
        <v/>
      </c>
      <c r="AN3" s="120" t="str">
        <f t="shared" ref="AN3" si="26">IFERROR(IF(OR(AN2="",AM2=""),"",AN2-AM2),"")</f>
        <v/>
      </c>
      <c r="AO3" s="120" t="str">
        <f t="shared" ref="AO3" si="27">IFERROR(IF(OR(AO2="",AN2=""),"",AO2-AN2),"")</f>
        <v/>
      </c>
      <c r="AP3" s="120" t="str">
        <f t="shared" ref="AP3:AQ3" si="28">IFERROR(IF(OR(AP2="",AO2=""),"",AP2-AO2),"")</f>
        <v/>
      </c>
      <c r="AQ3" s="120" t="str">
        <f t="shared" si="28"/>
        <v/>
      </c>
      <c r="AR3" s="120" t="str">
        <f t="shared" ref="AR3" si="29">IFERROR(IF(OR(AR2="",AQ2=""),"",AR2-AQ2),"")</f>
        <v/>
      </c>
      <c r="AS3" s="120" t="str">
        <f t="shared" ref="AS3" si="30">IFERROR(IF(OR(AS2="",AR2=""),"",AS2-AR2),"")</f>
        <v/>
      </c>
      <c r="AT3" s="120" t="str">
        <f t="shared" ref="AT3" si="31">IFERROR(IF(OR(AT2="",AS2=""),"",AT2-AS2),"")</f>
        <v/>
      </c>
      <c r="AU3" s="120" t="str">
        <f t="shared" ref="AU3" si="32">IFERROR(IF(OR(AU2="",AT2=""),"",AU2-AT2),"")</f>
        <v/>
      </c>
      <c r="AV3" s="120" t="str">
        <f>IFERROR(IF(OR(AV2="",AU2=""),"",AV2-AU2),"")</f>
        <v/>
      </c>
      <c r="AW3" s="120" t="str">
        <f t="shared" ref="AW3" si="33">IFERROR(IF(OR(AW2="",AV2=""),"",AW2-AV2),"")</f>
        <v/>
      </c>
      <c r="AX3" s="120" t="str">
        <f t="shared" ref="AX3" si="34">IFERROR(IF(OR(AX2="",AW2=""),"",AX2-AW2),"")</f>
        <v/>
      </c>
      <c r="AY3" s="120" t="str">
        <f t="shared" ref="AY3" si="35">IFERROR(IF(OR(AY2="",AX2=""),"",AY2-AX2),"")</f>
        <v/>
      </c>
      <c r="AZ3" s="120" t="str">
        <f t="shared" ref="AZ3" si="36">IFERROR(IF(OR(AZ2="",AY2=""),"",AZ2-AY2),"")</f>
        <v/>
      </c>
      <c r="BA3" s="120" t="str">
        <f t="shared" ref="BA3" si="37">IFERROR(IF(OR(BA2="",AZ2=""),"",BA2-AZ2),"")</f>
        <v/>
      </c>
      <c r="BB3" s="120" t="str">
        <f t="shared" ref="BB3" si="38">IFERROR(IF(OR(BB2="",BA2=""),"",BB2-BA2),"")</f>
        <v/>
      </c>
      <c r="BC3" s="120" t="str">
        <f t="shared" ref="BC3" si="39">IFERROR(IF(OR(BC2="",BB2=""),"",BC2-BB2),"")</f>
        <v/>
      </c>
      <c r="BD3" s="120" t="str">
        <f t="shared" ref="BD3" si="40">IFERROR(IF(OR(BD2="",BC2=""),"",BD2-BC2),"")</f>
        <v/>
      </c>
      <c r="BE3" s="120" t="str">
        <f t="shared" ref="BE3" si="41">IFERROR(IF(OR(BE2="",BD2=""),"",BE2-BD2),"")</f>
        <v/>
      </c>
      <c r="BF3" s="120" t="str">
        <f t="shared" ref="BF3" si="42">IFERROR(IF(OR(BF2="",BE2=""),"",BF2-BE2),"")</f>
        <v/>
      </c>
      <c r="BG3" s="120" t="str">
        <f t="shared" ref="BG3" si="43">IFERROR(IF(OR(BG2="",BF2=""),"",BG2-BF2),"")</f>
        <v/>
      </c>
      <c r="BH3" s="120" t="str">
        <f t="shared" ref="BH3" si="44">IFERROR(IF(OR(BH2="",BG2=""),"",BH2-BG2),"")</f>
        <v/>
      </c>
      <c r="BI3" s="120" t="str">
        <f t="shared" ref="BI3" si="45">IFERROR(IF(OR(BI2="",BH2=""),"",BI2-BH2),"")</f>
        <v/>
      </c>
      <c r="BJ3" s="120" t="str">
        <f t="shared" ref="BJ3" si="46">IFERROR(IF(OR(BJ2="",BI2=""),"",BJ2-BI2),"")</f>
        <v/>
      </c>
      <c r="BK3" s="120" t="str">
        <f t="shared" ref="BK3" si="47">IFERROR(IF(OR(BK2="",BJ2=""),"",BK2-BJ2),"")</f>
        <v/>
      </c>
      <c r="BL3" s="120" t="str">
        <f t="shared" ref="BL3" si="48">IFERROR(IF(OR(BL2="",BK2=""),"",BL2-BK2),"")</f>
        <v/>
      </c>
      <c r="BM3" s="120" t="str">
        <f t="shared" ref="BM3" si="49">IFERROR(IF(OR(BM2="",BL2=""),"",BM2-BL2),"")</f>
        <v/>
      </c>
      <c r="BN3" s="120" t="str">
        <f t="shared" ref="BN3" si="50">IFERROR(IF(OR(BN2="",BM2=""),"",BN2-BM2),"")</f>
        <v/>
      </c>
      <c r="BO3" s="120" t="str">
        <f t="shared" ref="BO3" si="51">IFERROR(IF(OR(BO2="",BN2=""),"",BO2-BN2),"")</f>
        <v/>
      </c>
      <c r="BP3" s="120" t="str">
        <f t="shared" ref="BP3" si="52">IFERROR(IF(OR(BP2="",BO2=""),"",BP2-BO2),"")</f>
        <v/>
      </c>
      <c r="BQ3" s="120" t="str">
        <f t="shared" ref="BQ3" si="53">IFERROR(IF(OR(BQ2="",BP2=""),"",BQ2-BP2),"")</f>
        <v/>
      </c>
      <c r="BR3" s="120" t="str">
        <f t="shared" ref="BR3" si="54">IFERROR(IF(OR(BR2="",BQ2=""),"",BR2-BQ2),"")</f>
        <v/>
      </c>
      <c r="BS3" s="120" t="str">
        <f t="shared" ref="BS3" si="55">IFERROR(IF(OR(BS2="",BR2=""),"",BS2-BR2),"")</f>
        <v/>
      </c>
      <c r="BT3" s="120" t="str">
        <f t="shared" ref="BT3" si="56">IFERROR(IF(OR(BT2="",BS2=""),"",BT2-BS2),"")</f>
        <v/>
      </c>
      <c r="BU3" s="120" t="str">
        <f t="shared" ref="BU3" si="57">IFERROR(IF(OR(BU2="",BT2=""),"",BU2-BT2),"")</f>
        <v/>
      </c>
      <c r="BV3" s="120" t="str">
        <f t="shared" ref="BV3" si="58">IFERROR(IF(OR(BV2="",BU2=""),"",BV2-BU2),"")</f>
        <v/>
      </c>
      <c r="BW3" s="120" t="str">
        <f t="shared" ref="BW3" si="59">IFERROR(IF(OR(BW2="",BV2=""),"",BW2-BV2),"")</f>
        <v/>
      </c>
      <c r="BX3" s="120" t="str">
        <f t="shared" ref="BX3" si="60">IFERROR(IF(OR(BX2="",BW2=""),"",BX2-BW2),"")</f>
        <v/>
      </c>
      <c r="BY3" s="120" t="str">
        <f t="shared" ref="BY3" si="61">IFERROR(IF(OR(BY2="",BX2=""),"",BY2-BX2),"")</f>
        <v/>
      </c>
      <c r="BZ3" s="120" t="str">
        <f t="shared" ref="BZ3" si="62">IFERROR(IF(OR(BZ2="",BY2=""),"",BZ2-BY2),"")</f>
        <v/>
      </c>
      <c r="CA3" s="120" t="str">
        <f t="shared" ref="CA3" si="63">IFERROR(IF(OR(CA2="",BZ2=""),"",CA2-BZ2),"")</f>
        <v/>
      </c>
      <c r="CB3" s="120" t="str">
        <f t="shared" ref="CB3" si="64">IFERROR(IF(OR(CB2="",CA2=""),"",CB2-CA2),"")</f>
        <v/>
      </c>
      <c r="CC3" s="120" t="str">
        <f t="shared" ref="CC3" si="65">IFERROR(IF(OR(CC2="",CB2=""),"",CC2-CB2),"")</f>
        <v/>
      </c>
      <c r="CD3" s="120" t="str">
        <f t="shared" ref="CD3" si="66">IFERROR(IF(OR(CD2="",CC2=""),"",CD2-CC2),"")</f>
        <v/>
      </c>
      <c r="CE3" s="120" t="str">
        <f t="shared" ref="CE3" si="67">IFERROR(IF(OR(CE2="",CD2=""),"",CE2-CD2),"")</f>
        <v/>
      </c>
      <c r="CF3" s="120" t="str">
        <f t="shared" ref="CF3" si="68">IFERROR(IF(OR(CF2="",CE2=""),"",CF2-CE2),"")</f>
        <v/>
      </c>
      <c r="CG3" s="120" t="str">
        <f t="shared" ref="CG3" si="69">IFERROR(IF(OR(CG2="",CF2=""),"",CG2-CF2),"")</f>
        <v/>
      </c>
      <c r="CH3" s="120" t="str">
        <f t="shared" ref="CH3" si="70">IFERROR(IF(OR(CH2="",CG2=""),"",CH2-CG2),"")</f>
        <v/>
      </c>
      <c r="CI3" s="120" t="str">
        <f t="shared" ref="CI3" si="71">IFERROR(IF(OR(CI2="",CH2=""),"",CI2-CH2),"")</f>
        <v/>
      </c>
      <c r="CJ3" s="120" t="str">
        <f t="shared" ref="CJ3" si="72">IFERROR(IF(OR(CJ2="",CI2=""),"",CJ2-CI2),"")</f>
        <v/>
      </c>
    </row>
    <row r="4" spans="1:88" s="134" customFormat="1" x14ac:dyDescent="0.25">
      <c r="A4" s="134" t="s">
        <v>2</v>
      </c>
      <c r="B4" s="136" t="s">
        <v>30</v>
      </c>
      <c r="C4" s="134">
        <f>(C2-B2)/ABS(B2)</f>
        <v>0.10098115065410043</v>
      </c>
      <c r="D4" s="134">
        <f>(D2-C2)/ABS(C2)</f>
        <v>2.2470653996646172E-2</v>
      </c>
      <c r="E4" s="134">
        <f>(E2-D2)/ABS(D2)</f>
        <v>-0.25338165005779262</v>
      </c>
    </row>
    <row r="5" spans="1:88" s="117" customFormat="1" x14ac:dyDescent="0.25">
      <c r="A5" s="156" t="s">
        <v>25</v>
      </c>
      <c r="B5" s="149">
        <v>104027</v>
      </c>
      <c r="C5" s="125">
        <v>101998</v>
      </c>
      <c r="D5" s="125">
        <v>100813</v>
      </c>
      <c r="E5" s="125">
        <v>101878</v>
      </c>
      <c r="F5" s="126"/>
      <c r="G5" s="127"/>
    </row>
    <row r="6" spans="1:88" s="117" customFormat="1" x14ac:dyDescent="0.25">
      <c r="A6" s="156" t="s">
        <v>26</v>
      </c>
      <c r="B6" s="149">
        <v>3284</v>
      </c>
      <c r="C6" s="125">
        <f>C5-B5</f>
        <v>-2029</v>
      </c>
      <c r="D6" s="125">
        <f>D5-C5</f>
        <v>-1185</v>
      </c>
      <c r="E6" s="125">
        <f>E5-D5</f>
        <v>1065</v>
      </c>
      <c r="F6" s="125"/>
      <c r="G6" s="127"/>
    </row>
    <row r="7" spans="1:88" s="135" customFormat="1" x14ac:dyDescent="0.25">
      <c r="A7" s="156" t="s">
        <v>2</v>
      </c>
      <c r="B7" s="138" t="s">
        <v>30</v>
      </c>
      <c r="C7" s="135">
        <f>(C5-B5)/ABS(B5)</f>
        <v>-1.9504551702923281E-2</v>
      </c>
      <c r="D7" s="135">
        <f>(D5-C5)/ABS(C5)</f>
        <v>-1.1617874860291378E-2</v>
      </c>
      <c r="E7" s="135">
        <f>(E5-D5)/ABS(D5)</f>
        <v>1.0564113755170464E-2</v>
      </c>
      <c r="F7" s="140"/>
      <c r="G7" s="138"/>
    </row>
    <row r="8" spans="1:88" s="159" customFormat="1" x14ac:dyDescent="0.25">
      <c r="A8" s="157" t="s">
        <v>27</v>
      </c>
      <c r="B8" s="160">
        <v>3538</v>
      </c>
      <c r="C8" s="171">
        <v>3203</v>
      </c>
      <c r="D8" s="171">
        <v>3466</v>
      </c>
      <c r="E8" s="171">
        <v>3110</v>
      </c>
      <c r="G8" s="158"/>
    </row>
    <row r="9" spans="1:88" s="159" customFormat="1" x14ac:dyDescent="0.25">
      <c r="A9" s="172" t="s">
        <v>26</v>
      </c>
      <c r="B9" s="158" t="s">
        <v>30</v>
      </c>
      <c r="C9" s="159">
        <f>C8-B8</f>
        <v>-335</v>
      </c>
      <c r="D9" s="159">
        <f>D8-C8</f>
        <v>263</v>
      </c>
      <c r="E9" s="159">
        <f>E8-D8</f>
        <v>-356</v>
      </c>
      <c r="G9" s="158"/>
    </row>
    <row r="10" spans="1:88" s="145" customFormat="1" x14ac:dyDescent="0.25">
      <c r="A10" s="145" t="s">
        <v>2</v>
      </c>
      <c r="B10" s="144" t="s">
        <v>30</v>
      </c>
      <c r="C10" s="145">
        <f>(C8-B8)/ABS(B8)</f>
        <v>-9.4686263425664219E-2</v>
      </c>
      <c r="D10" s="145">
        <f>(D8-C8)/ABS(C8)</f>
        <v>8.2110521386200438E-2</v>
      </c>
      <c r="E10" s="145">
        <f>(E8-D8)/ABS(D8)</f>
        <v>-0.10271206001154068</v>
      </c>
      <c r="F10" s="146"/>
      <c r="G10" s="144"/>
    </row>
    <row r="11" spans="1:88" s="128" customFormat="1" x14ac:dyDescent="0.25">
      <c r="A11" s="162" t="s">
        <v>31</v>
      </c>
      <c r="B11" s="148">
        <v>52199</v>
      </c>
      <c r="C11" s="154">
        <v>53831</v>
      </c>
      <c r="D11" s="154">
        <v>54981</v>
      </c>
      <c r="E11" s="154">
        <v>56457</v>
      </c>
      <c r="F11" s="130"/>
      <c r="G11" s="131"/>
    </row>
    <row r="12" spans="1:88" s="128" customFormat="1" x14ac:dyDescent="0.25">
      <c r="A12" s="163" t="s">
        <v>26</v>
      </c>
      <c r="B12" s="148">
        <v>1459</v>
      </c>
      <c r="C12" s="154">
        <f>C11-B11</f>
        <v>1632</v>
      </c>
      <c r="D12" s="154">
        <f>D11-C11</f>
        <v>1150</v>
      </c>
      <c r="E12" s="130"/>
      <c r="F12" s="130"/>
      <c r="G12" s="131"/>
    </row>
    <row r="13" spans="1:88" s="175" customFormat="1" x14ac:dyDescent="0.25">
      <c r="A13" s="173" t="s">
        <v>2</v>
      </c>
      <c r="B13" s="174" t="s">
        <v>30</v>
      </c>
      <c r="C13" s="175">
        <f>(C11-B11)/ABS(B11)</f>
        <v>3.1264966761815359E-2</v>
      </c>
      <c r="D13" s="175">
        <f>(D11-C11)/ABS(C11)</f>
        <v>2.1363155059352417E-2</v>
      </c>
      <c r="G13" s="174"/>
    </row>
    <row r="14" spans="1:88" s="118" customFormat="1" x14ac:dyDescent="0.25">
      <c r="A14" s="198" t="s">
        <v>33</v>
      </c>
      <c r="B14" s="132" t="s">
        <v>40</v>
      </c>
      <c r="C14" s="132" t="s">
        <v>40</v>
      </c>
      <c r="D14" s="132" t="s">
        <v>40</v>
      </c>
      <c r="E14" s="132" t="s">
        <v>40</v>
      </c>
      <c r="F14" s="132" t="s">
        <v>40</v>
      </c>
      <c r="G14" s="132" t="s">
        <v>40</v>
      </c>
      <c r="H14" s="132" t="s">
        <v>40</v>
      </c>
      <c r="I14" s="132" t="s">
        <v>40</v>
      </c>
      <c r="J14" s="132" t="s">
        <v>40</v>
      </c>
      <c r="K14" s="132" t="s">
        <v>40</v>
      </c>
      <c r="L14" s="132" t="s">
        <v>40</v>
      </c>
      <c r="M14" s="132" t="s">
        <v>40</v>
      </c>
      <c r="N14" s="132" t="s">
        <v>40</v>
      </c>
    </row>
    <row r="15" spans="1:88" s="161" customFormat="1" x14ac:dyDescent="0.25">
      <c r="A15" s="199" t="s">
        <v>0</v>
      </c>
      <c r="B15" s="200">
        <v>41813</v>
      </c>
      <c r="C15" s="201">
        <v>41814</v>
      </c>
      <c r="D15" s="201">
        <v>41815</v>
      </c>
      <c r="E15" s="201">
        <v>41816</v>
      </c>
      <c r="F15" s="201">
        <v>41817</v>
      </c>
      <c r="G15" s="200">
        <v>41820</v>
      </c>
      <c r="H15" s="161" t="s">
        <v>39</v>
      </c>
      <c r="I15" s="201">
        <v>41822</v>
      </c>
      <c r="J15" s="201">
        <v>41823</v>
      </c>
      <c r="K15" s="201">
        <v>41824</v>
      </c>
    </row>
    <row r="16" spans="1:88" s="170" customFormat="1" x14ac:dyDescent="0.25">
      <c r="A16" s="170" t="s">
        <v>34</v>
      </c>
      <c r="B16" s="155">
        <v>1254</v>
      </c>
      <c r="C16" s="150">
        <v>1209</v>
      </c>
      <c r="D16" s="150">
        <v>1354</v>
      </c>
      <c r="E16" s="151"/>
      <c r="F16" s="151"/>
      <c r="G16" s="121"/>
    </row>
    <row r="17" spans="1:14" s="170" customFormat="1" x14ac:dyDescent="0.25">
      <c r="A17" s="170" t="s">
        <v>26</v>
      </c>
      <c r="B17" s="122" t="s">
        <v>30</v>
      </c>
      <c r="C17" s="150">
        <f>C16-B16</f>
        <v>-45</v>
      </c>
      <c r="D17" s="150">
        <f>D16-C16</f>
        <v>145</v>
      </c>
      <c r="E17" s="151"/>
      <c r="F17" s="151"/>
      <c r="G17" s="121"/>
    </row>
    <row r="18" spans="1:14" s="185" customFormat="1" x14ac:dyDescent="0.25">
      <c r="A18" s="137" t="s">
        <v>2</v>
      </c>
      <c r="B18" s="184" t="s">
        <v>30</v>
      </c>
      <c r="C18" s="185">
        <f>(C16-B16)/ABS(B16)</f>
        <v>-3.5885167464114832E-2</v>
      </c>
      <c r="D18" s="185">
        <f>(D16-C16)/ABS(C16)</f>
        <v>0.11993382961124896</v>
      </c>
      <c r="G18" s="184"/>
    </row>
    <row r="19" spans="1:14" s="156" customFormat="1" x14ac:dyDescent="0.25">
      <c r="A19" s="156" t="s">
        <v>35</v>
      </c>
      <c r="B19" s="149">
        <v>19506</v>
      </c>
      <c r="C19" s="156">
        <v>20273</v>
      </c>
      <c r="D19" s="152">
        <v>20780</v>
      </c>
      <c r="E19" s="153"/>
      <c r="F19" s="153"/>
      <c r="G19" s="127"/>
    </row>
    <row r="20" spans="1:14" s="156" customFormat="1" x14ac:dyDescent="0.25">
      <c r="A20" s="156" t="s">
        <v>26</v>
      </c>
      <c r="B20" s="124">
        <v>569</v>
      </c>
      <c r="C20" s="152">
        <f>C19-B19</f>
        <v>767</v>
      </c>
      <c r="D20" s="152">
        <f>D19-C19</f>
        <v>507</v>
      </c>
      <c r="E20" s="153"/>
      <c r="F20" s="153"/>
      <c r="G20" s="127"/>
    </row>
    <row r="21" spans="1:14" s="187" customFormat="1" x14ac:dyDescent="0.25">
      <c r="A21" s="139" t="s">
        <v>2</v>
      </c>
      <c r="B21" s="186" t="s">
        <v>30</v>
      </c>
      <c r="C21" s="187">
        <f>(C19-B19)/ABS(B19)</f>
        <v>3.9321234491951192E-2</v>
      </c>
      <c r="D21" s="187">
        <f>(D19-C19)/ABS(C19)</f>
        <v>2.5008632170867656E-2</v>
      </c>
      <c r="G21" s="186"/>
    </row>
    <row r="22" spans="1:14" s="147" customFormat="1" ht="15.75" customHeight="1" x14ac:dyDescent="0.25">
      <c r="A22" s="147" t="s">
        <v>36</v>
      </c>
      <c r="B22" s="188">
        <v>2284</v>
      </c>
      <c r="C22" s="189">
        <v>1994</v>
      </c>
      <c r="D22" s="189">
        <v>2112</v>
      </c>
      <c r="E22" s="172"/>
      <c r="F22" s="172"/>
      <c r="G22" s="190"/>
    </row>
    <row r="23" spans="1:14" s="147" customFormat="1" x14ac:dyDescent="0.25">
      <c r="A23" s="147" t="s">
        <v>26</v>
      </c>
      <c r="B23" s="191" t="s">
        <v>30</v>
      </c>
      <c r="C23" s="189">
        <f>C22-B22</f>
        <v>-290</v>
      </c>
      <c r="D23" s="189">
        <f>D22-C22</f>
        <v>118</v>
      </c>
      <c r="E23" s="172"/>
      <c r="F23" s="172"/>
      <c r="G23" s="190"/>
    </row>
    <row r="24" spans="1:14" s="194" customFormat="1" x14ac:dyDescent="0.25">
      <c r="A24" s="192" t="s">
        <v>2</v>
      </c>
      <c r="B24" s="193" t="s">
        <v>30</v>
      </c>
      <c r="C24" s="194">
        <f>(C22-B22)/ABS(B22)</f>
        <v>-0.12697022767075306</v>
      </c>
      <c r="D24" s="194">
        <f>(D22-C22)/ABS(C22)</f>
        <v>5.9177532597793382E-2</v>
      </c>
      <c r="G24" s="193"/>
    </row>
    <row r="25" spans="1:14" s="163" customFormat="1" x14ac:dyDescent="0.25">
      <c r="A25" s="163" t="s">
        <v>37</v>
      </c>
      <c r="B25" s="148">
        <v>32693</v>
      </c>
      <c r="C25" s="195">
        <v>33558</v>
      </c>
      <c r="D25" s="195">
        <v>34201</v>
      </c>
      <c r="E25" s="196"/>
      <c r="F25" s="196"/>
      <c r="G25" s="131"/>
    </row>
    <row r="26" spans="1:14" s="163" customFormat="1" x14ac:dyDescent="0.25">
      <c r="A26" s="163" t="s">
        <v>26</v>
      </c>
      <c r="B26" s="129">
        <v>890</v>
      </c>
      <c r="C26" s="195">
        <f>C25-B25</f>
        <v>865</v>
      </c>
      <c r="D26" s="195">
        <f>D25-C25</f>
        <v>643</v>
      </c>
      <c r="E26" s="196"/>
      <c r="F26" s="196"/>
      <c r="G26" s="131"/>
    </row>
    <row r="27" spans="1:14" s="197" customFormat="1" x14ac:dyDescent="0.25">
      <c r="A27" s="173" t="s">
        <v>2</v>
      </c>
      <c r="B27" s="174" t="s">
        <v>30</v>
      </c>
      <c r="C27" s="197">
        <f>(C25-B25)/ABS(B25)</f>
        <v>2.6458263236778516E-2</v>
      </c>
      <c r="D27" s="197">
        <f>(D25-C25)/ABS(C25)</f>
        <v>1.9160855831694381E-2</v>
      </c>
      <c r="G27" s="174"/>
    </row>
    <row r="28" spans="1:14" s="118" customFormat="1" x14ac:dyDescent="0.25">
      <c r="A28" s="198" t="s">
        <v>38</v>
      </c>
      <c r="B28" s="132" t="s">
        <v>41</v>
      </c>
      <c r="C28" s="132" t="s">
        <v>41</v>
      </c>
      <c r="D28" s="132" t="s">
        <v>41</v>
      </c>
      <c r="E28" s="132" t="s">
        <v>41</v>
      </c>
      <c r="F28" s="132" t="s">
        <v>41</v>
      </c>
      <c r="G28" s="132" t="s">
        <v>41</v>
      </c>
      <c r="H28" s="132" t="s">
        <v>41</v>
      </c>
      <c r="I28" s="132" t="s">
        <v>41</v>
      </c>
      <c r="J28" s="132" t="s">
        <v>41</v>
      </c>
      <c r="K28" s="132" t="s">
        <v>41</v>
      </c>
      <c r="L28" s="132" t="s">
        <v>41</v>
      </c>
      <c r="M28" s="132" t="s">
        <v>41</v>
      </c>
      <c r="N28" s="132" t="s">
        <v>41</v>
      </c>
    </row>
    <row r="29" spans="1:14" s="161" customFormat="1" x14ac:dyDescent="0.25">
      <c r="A29" s="199" t="s">
        <v>0</v>
      </c>
      <c r="B29" s="200">
        <v>41813</v>
      </c>
      <c r="C29" s="201">
        <v>41814</v>
      </c>
      <c r="D29" s="201">
        <v>41815</v>
      </c>
      <c r="E29" s="201">
        <v>41816</v>
      </c>
      <c r="F29" s="201">
        <v>41817</v>
      </c>
      <c r="G29" s="200">
        <v>41820</v>
      </c>
      <c r="H29" s="161" t="s">
        <v>39</v>
      </c>
      <c r="I29" s="201">
        <v>41822</v>
      </c>
      <c r="J29" s="201">
        <v>41823</v>
      </c>
      <c r="K29" s="201">
        <v>41824</v>
      </c>
    </row>
    <row r="30" spans="1:14" s="142" customFormat="1" x14ac:dyDescent="0.25">
      <c r="A30" s="141" t="s">
        <v>28</v>
      </c>
      <c r="B30" s="176">
        <f>B2+B8</f>
        <v>60410</v>
      </c>
      <c r="C30" s="176">
        <f>C2+C8</f>
        <v>65818</v>
      </c>
      <c r="D30" s="176">
        <f>D2+D8</f>
        <v>67488</v>
      </c>
      <c r="E30" s="176">
        <f>E2+E8</f>
        <v>50910</v>
      </c>
      <c r="F30" s="165"/>
      <c r="G30" s="166"/>
    </row>
    <row r="31" spans="1:14" s="142" customFormat="1" x14ac:dyDescent="0.25">
      <c r="A31" s="142" t="s">
        <v>26</v>
      </c>
      <c r="B31" s="164" t="s">
        <v>30</v>
      </c>
      <c r="C31" s="176">
        <f>C30-B30</f>
        <v>5408</v>
      </c>
      <c r="D31" s="176">
        <f>D30-C30</f>
        <v>1670</v>
      </c>
      <c r="E31" s="176">
        <f>E30-D30</f>
        <v>-16578</v>
      </c>
      <c r="F31" s="165"/>
      <c r="G31" s="166"/>
    </row>
    <row r="32" spans="1:14" s="179" customFormat="1" x14ac:dyDescent="0.25">
      <c r="A32" s="177" t="s">
        <v>2</v>
      </c>
      <c r="B32" s="178" t="s">
        <v>30</v>
      </c>
      <c r="C32" s="179">
        <f>(C30-B30)/ABS(B30)</f>
        <v>8.9521602383711305E-2</v>
      </c>
      <c r="D32" s="179">
        <f>(D30-C30)/ABS(C30)</f>
        <v>2.5372998267951016E-2</v>
      </c>
      <c r="E32" s="179">
        <f>(E30-D30)/ABS(D30)</f>
        <v>-0.24564366998577525</v>
      </c>
      <c r="G32" s="178"/>
    </row>
    <row r="33" spans="1:7" s="143" customFormat="1" x14ac:dyDescent="0.25">
      <c r="A33" s="143" t="s">
        <v>32</v>
      </c>
      <c r="B33" s="169">
        <f>B5+B11</f>
        <v>156226</v>
      </c>
      <c r="C33" s="180">
        <f>C5+C11</f>
        <v>155829</v>
      </c>
      <c r="D33" s="180">
        <f>D5+D11</f>
        <v>155794</v>
      </c>
      <c r="E33" s="180">
        <f>E5+E11</f>
        <v>158335</v>
      </c>
      <c r="F33" s="167"/>
      <c r="G33" s="168"/>
    </row>
    <row r="34" spans="1:7" s="143" customFormat="1" x14ac:dyDescent="0.25">
      <c r="A34" s="143" t="s">
        <v>26</v>
      </c>
      <c r="B34" s="169">
        <v>4743</v>
      </c>
      <c r="C34" s="180">
        <f>C33-B33</f>
        <v>-397</v>
      </c>
      <c r="D34" s="180">
        <f>D33-C33</f>
        <v>-35</v>
      </c>
      <c r="E34" s="180">
        <f>E33-D33</f>
        <v>2541</v>
      </c>
      <c r="F34" s="167"/>
      <c r="G34" s="168"/>
    </row>
    <row r="35" spans="1:7" s="183" customFormat="1" x14ac:dyDescent="0.25">
      <c r="A35" s="181" t="s">
        <v>2</v>
      </c>
      <c r="B35" s="182" t="s">
        <v>30</v>
      </c>
      <c r="C35" s="183">
        <f>(C33-B33)/ABS(B33)</f>
        <v>-2.5411903268342017E-3</v>
      </c>
      <c r="D35" s="183">
        <f>(D33-C33)/ABS(C33)</f>
        <v>-2.2460517618671749E-4</v>
      </c>
      <c r="E35" s="183">
        <f>(E33-D33)/ABS(D33)</f>
        <v>1.6309999101377461E-2</v>
      </c>
      <c r="G35" s="182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G31"/>
    </sheetView>
  </sheetViews>
  <sheetFormatPr defaultRowHeight="15" x14ac:dyDescent="0.25"/>
  <sheetData>
    <row r="1" spans="1:7" x14ac:dyDescent="0.25">
      <c r="A1" s="24" t="s">
        <v>0</v>
      </c>
      <c r="B1" s="205" t="s">
        <v>8</v>
      </c>
      <c r="C1" s="205"/>
      <c r="D1" s="205"/>
      <c r="E1" s="206" t="s">
        <v>12</v>
      </c>
      <c r="F1" s="206"/>
      <c r="G1" s="206"/>
    </row>
    <row r="2" spans="1:7" ht="30" x14ac:dyDescent="0.25">
      <c r="A2" s="23"/>
      <c r="B2" s="27" t="s">
        <v>9</v>
      </c>
      <c r="C2" s="27" t="s">
        <v>10</v>
      </c>
      <c r="D2" s="28" t="s">
        <v>11</v>
      </c>
      <c r="E2" s="25" t="s">
        <v>9</v>
      </c>
      <c r="F2" s="25" t="s">
        <v>10</v>
      </c>
      <c r="G2" s="25" t="s">
        <v>11</v>
      </c>
    </row>
    <row r="3" spans="1:7" x14ac:dyDescent="0.25">
      <c r="A3" s="26">
        <v>41793</v>
      </c>
      <c r="B3" s="31">
        <v>15246</v>
      </c>
      <c r="C3" s="31">
        <v>116659</v>
      </c>
      <c r="D3" s="32">
        <v>10771</v>
      </c>
      <c r="E3" s="3">
        <v>1054</v>
      </c>
      <c r="F3" s="3">
        <v>-3709</v>
      </c>
      <c r="G3" s="3">
        <v>1933</v>
      </c>
    </row>
    <row r="4" spans="1:7" ht="30" x14ac:dyDescent="0.25">
      <c r="B4" s="29" t="s">
        <v>10</v>
      </c>
      <c r="C4" s="29"/>
      <c r="D4" s="30"/>
      <c r="E4" s="1"/>
      <c r="F4" s="1"/>
      <c r="G4" s="1"/>
    </row>
    <row r="5" spans="1:7" x14ac:dyDescent="0.25">
      <c r="B5" s="29"/>
      <c r="C5" s="29"/>
      <c r="D5" s="30"/>
      <c r="E5" s="1"/>
      <c r="F5" s="1"/>
      <c r="G5" s="1"/>
    </row>
    <row r="6" spans="1:7" x14ac:dyDescent="0.25">
      <c r="B6" s="29"/>
      <c r="C6" s="29"/>
      <c r="D6" s="30"/>
      <c r="E6" s="1"/>
      <c r="F6" s="1"/>
      <c r="G6" s="1"/>
    </row>
  </sheetData>
  <mergeCells count="2">
    <mergeCell ref="B1:D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EUR</vt:lpstr>
      <vt:lpstr>GBP</vt:lpstr>
      <vt:lpstr>Лист3</vt:lpstr>
      <vt:lpstr>AUD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</dc:creator>
  <cp:lastModifiedBy>Кобелев Павел Игоревич</cp:lastModifiedBy>
  <dcterms:created xsi:type="dcterms:W3CDTF">2014-06-23T05:34:19Z</dcterms:created>
  <dcterms:modified xsi:type="dcterms:W3CDTF">2014-07-02T10:55:14Z</dcterms:modified>
</cp:coreProperties>
</file>