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980" windowHeight="9090" activeTab="3"/>
  </bookViews>
  <sheets>
    <sheet name="012014" sheetId="1" r:id="rId1"/>
    <sheet name="022014" sheetId="2" r:id="rId2"/>
    <sheet name="Assignment" sheetId="3" r:id="rId3"/>
    <sheet name="Расчеты" sheetId="4" r:id="rId4"/>
  </sheets>
  <definedNames>
    <definedName name="_xlnm._FilterDatabase" localSheetId="0" hidden="1">'012014'!$A$1:$E$151</definedName>
    <definedName name="_xlnm._FilterDatabase" localSheetId="1" hidden="1">'022014'!$A$1:$E$154</definedName>
  </definedNames>
  <calcPr calcId="145621" calcOnSave="0"/>
</workbook>
</file>

<file path=xl/calcChain.xml><?xml version="1.0" encoding="utf-8"?>
<calcChain xmlns="http://schemas.openxmlformats.org/spreadsheetml/2006/main">
  <c r="X3" i="4" l="1"/>
  <c r="X4" i="4"/>
  <c r="X5" i="4"/>
  <c r="X6" i="4"/>
  <c r="X7" i="4"/>
  <c r="X8" i="4"/>
  <c r="X2" i="4"/>
  <c r="W3" i="4"/>
  <c r="W4" i="4"/>
  <c r="W5" i="4"/>
  <c r="W6" i="4"/>
  <c r="W2" i="4"/>
  <c r="V3" i="4" a="1"/>
  <c r="V3" i="4" s="1"/>
  <c r="V4" i="4" a="1"/>
  <c r="V4" i="4" s="1"/>
  <c r="V5" i="4" a="1"/>
  <c r="V5" i="4" s="1"/>
  <c r="V6" i="4" a="1"/>
  <c r="V6" i="4" s="1"/>
  <c r="V7" i="4" a="1"/>
  <c r="V7" i="4" s="1"/>
  <c r="V8" i="4" a="1"/>
  <c r="V8" i="4" s="1"/>
  <c r="V2" i="4" a="1"/>
  <c r="V2" i="4" s="1"/>
  <c r="T4" i="4"/>
  <c r="T5" i="4"/>
  <c r="T6" i="4"/>
  <c r="T7" i="4"/>
  <c r="T8" i="4"/>
  <c r="S4" i="4"/>
  <c r="S5" i="4"/>
  <c r="S6" i="4"/>
  <c r="S7" i="4"/>
  <c r="S8" i="4"/>
  <c r="R7" i="4" a="1"/>
  <c r="R7" i="4" s="1"/>
  <c r="R8" i="4" a="1"/>
  <c r="R8" i="4" s="1"/>
  <c r="R3" i="4" a="1"/>
  <c r="R3" i="4" s="1"/>
  <c r="R4" i="4" a="1"/>
  <c r="R4" i="4" s="1"/>
  <c r="R5" i="4" a="1"/>
  <c r="R5" i="4" s="1"/>
  <c r="R6" i="4" a="1"/>
  <c r="R6" i="4" s="1"/>
  <c r="R2" i="4" a="1"/>
  <c r="R2" i="4" s="1"/>
  <c r="P3" i="4"/>
  <c r="P2" i="4"/>
  <c r="O3" i="4"/>
  <c r="O2" i="4"/>
  <c r="N3" i="4" a="1"/>
  <c r="N3" i="4" s="1"/>
  <c r="N4" i="4" a="1"/>
  <c r="N4" i="4" s="1"/>
  <c r="N5" i="4" a="1"/>
  <c r="N5" i="4" s="1"/>
  <c r="N6" i="4" a="1"/>
  <c r="N6" i="4" s="1"/>
  <c r="N2" i="4" a="1"/>
  <c r="N2" i="4" s="1"/>
  <c r="K3" i="4" a="1"/>
  <c r="K3" i="4"/>
  <c r="K4" i="4" a="1"/>
  <c r="K4" i="4" s="1"/>
  <c r="K5" i="4" a="1"/>
  <c r="K5" i="4" s="1"/>
  <c r="K6" i="4" a="1"/>
  <c r="K6" i="4" s="1"/>
  <c r="K2" i="4" a="1"/>
  <c r="K2" i="4" s="1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2" i="4"/>
  <c r="T3" i="4" l="1"/>
  <c r="S3" i="4"/>
  <c r="T2" i="4"/>
  <c r="S2" i="4"/>
  <c r="C3" i="4"/>
  <c r="C5" i="4"/>
  <c r="C7" i="4"/>
  <c r="C9" i="4"/>
  <c r="C11" i="4"/>
  <c r="C6" i="4"/>
  <c r="C10" i="4"/>
  <c r="C13" i="4"/>
  <c r="C15" i="4"/>
  <c r="C17" i="4"/>
  <c r="C19" i="4"/>
  <c r="C21" i="4"/>
  <c r="C23" i="4"/>
  <c r="C25" i="4"/>
  <c r="C27" i="4"/>
  <c r="C29" i="4"/>
  <c r="C31" i="4"/>
  <c r="C33" i="4"/>
  <c r="C35" i="4"/>
  <c r="C37" i="4"/>
  <c r="C39" i="4"/>
  <c r="C41" i="4"/>
  <c r="C43" i="4"/>
  <c r="C45" i="4"/>
  <c r="C47" i="4"/>
  <c r="C49" i="4"/>
  <c r="C51" i="4"/>
  <c r="C53" i="4"/>
  <c r="C55" i="4"/>
  <c r="C57" i="4"/>
  <c r="C59" i="4"/>
  <c r="C61" i="4"/>
  <c r="C63" i="4"/>
  <c r="C65" i="4"/>
  <c r="C67" i="4"/>
  <c r="C69" i="4"/>
  <c r="C71" i="4"/>
  <c r="C73" i="4"/>
  <c r="C75" i="4"/>
  <c r="C77" i="4"/>
  <c r="C79" i="4"/>
  <c r="C81" i="4"/>
  <c r="C83" i="4"/>
  <c r="C85" i="4"/>
  <c r="C87" i="4"/>
  <c r="C89" i="4"/>
  <c r="C91" i="4"/>
  <c r="C93" i="4"/>
  <c r="C95" i="4"/>
  <c r="C97" i="4"/>
  <c r="C99" i="4"/>
  <c r="C101" i="4"/>
  <c r="C103" i="4"/>
  <c r="C105" i="4"/>
  <c r="C107" i="4"/>
  <c r="C109" i="4"/>
  <c r="C111" i="4"/>
  <c r="C113" i="4"/>
  <c r="C115" i="4"/>
  <c r="C117" i="4"/>
  <c r="C119" i="4"/>
  <c r="C121" i="4"/>
  <c r="C123" i="4"/>
  <c r="C125" i="4"/>
  <c r="C127" i="4"/>
  <c r="C129" i="4"/>
  <c r="C131" i="4"/>
  <c r="C133" i="4"/>
  <c r="C135" i="4"/>
  <c r="C137" i="4"/>
  <c r="C139" i="4"/>
  <c r="C141" i="4"/>
  <c r="C143" i="4"/>
  <c r="C145" i="4"/>
  <c r="C147" i="4"/>
  <c r="C149" i="4"/>
  <c r="C151" i="4"/>
  <c r="C153" i="4"/>
  <c r="C155" i="4"/>
  <c r="C157" i="4"/>
  <c r="C159" i="4"/>
  <c r="C161" i="4"/>
  <c r="C163" i="4"/>
  <c r="C165" i="4"/>
  <c r="C167" i="4"/>
  <c r="C169" i="4"/>
  <c r="B3" i="4"/>
  <c r="B5" i="4"/>
  <c r="B7" i="4"/>
  <c r="B9" i="4"/>
  <c r="B11" i="4"/>
  <c r="B13" i="4"/>
  <c r="B15" i="4"/>
  <c r="B17" i="4"/>
  <c r="B19" i="4"/>
  <c r="B21" i="4"/>
  <c r="B23" i="4"/>
  <c r="C4" i="4"/>
  <c r="C8" i="4"/>
  <c r="C12" i="4"/>
  <c r="C14" i="4"/>
  <c r="C16" i="4"/>
  <c r="C18" i="4"/>
  <c r="C20" i="4"/>
  <c r="C22" i="4"/>
  <c r="C24" i="4"/>
  <c r="C26" i="4"/>
  <c r="C28" i="4"/>
  <c r="C30" i="4"/>
  <c r="C32" i="4"/>
  <c r="C34" i="4"/>
  <c r="C36" i="4"/>
  <c r="C38" i="4"/>
  <c r="C40" i="4"/>
  <c r="C42" i="4"/>
  <c r="C44" i="4"/>
  <c r="C46" i="4"/>
  <c r="C48" i="4"/>
  <c r="C50" i="4"/>
  <c r="C52" i="4"/>
  <c r="C54" i="4"/>
  <c r="C56" i="4"/>
  <c r="C58" i="4"/>
  <c r="C60" i="4"/>
  <c r="C62" i="4"/>
  <c r="C64" i="4"/>
  <c r="C66" i="4"/>
  <c r="C68" i="4"/>
  <c r="C70" i="4"/>
  <c r="C72" i="4"/>
  <c r="C74" i="4"/>
  <c r="C76" i="4"/>
  <c r="C78" i="4"/>
  <c r="C80" i="4"/>
  <c r="C82" i="4"/>
  <c r="C84" i="4"/>
  <c r="C86" i="4"/>
  <c r="C88" i="4"/>
  <c r="C90" i="4"/>
  <c r="C92" i="4"/>
  <c r="C94" i="4"/>
  <c r="C96" i="4"/>
  <c r="C98" i="4"/>
  <c r="C100" i="4"/>
  <c r="C102" i="4"/>
  <c r="C104" i="4"/>
  <c r="C106" i="4"/>
  <c r="C108" i="4"/>
  <c r="C110" i="4"/>
  <c r="C112" i="4"/>
  <c r="C114" i="4"/>
  <c r="C116" i="4"/>
  <c r="C118" i="4"/>
  <c r="C120" i="4"/>
  <c r="C122" i="4"/>
  <c r="C124" i="4"/>
  <c r="C126" i="4"/>
  <c r="C128" i="4"/>
  <c r="C130" i="4"/>
  <c r="C132" i="4"/>
  <c r="C134" i="4"/>
  <c r="C136" i="4"/>
  <c r="C138" i="4"/>
  <c r="C140" i="4"/>
  <c r="C142" i="4"/>
  <c r="C144" i="4"/>
  <c r="C146" i="4"/>
  <c r="C148" i="4"/>
  <c r="C150" i="4"/>
  <c r="C152" i="4"/>
  <c r="C154" i="4"/>
  <c r="C156" i="4"/>
  <c r="C158" i="4"/>
  <c r="C160" i="4"/>
  <c r="C162" i="4"/>
  <c r="C164" i="4"/>
  <c r="C166" i="4"/>
  <c r="C168" i="4"/>
  <c r="C2" i="4"/>
  <c r="B4" i="4"/>
  <c r="B6" i="4"/>
  <c r="B8" i="4"/>
  <c r="B10" i="4"/>
  <c r="B12" i="4"/>
  <c r="B14" i="4"/>
  <c r="B16" i="4"/>
  <c r="B18" i="4"/>
  <c r="B20" i="4"/>
  <c r="B22" i="4"/>
  <c r="B24" i="4"/>
  <c r="B26" i="4"/>
  <c r="B28" i="4"/>
  <c r="B30" i="4"/>
  <c r="B32" i="4"/>
  <c r="B34" i="4"/>
  <c r="B36" i="4"/>
  <c r="B38" i="4"/>
  <c r="B40" i="4"/>
  <c r="B42" i="4"/>
  <c r="B44" i="4"/>
  <c r="B46" i="4"/>
  <c r="B48" i="4"/>
  <c r="B50" i="4"/>
  <c r="B52" i="4"/>
  <c r="B54" i="4"/>
  <c r="B56" i="4"/>
  <c r="B58" i="4"/>
  <c r="B60" i="4"/>
  <c r="B62" i="4"/>
  <c r="B64" i="4"/>
  <c r="B66" i="4"/>
  <c r="B68" i="4"/>
  <c r="B70" i="4"/>
  <c r="B72" i="4"/>
  <c r="B74" i="4"/>
  <c r="B76" i="4"/>
  <c r="B78" i="4"/>
  <c r="B80" i="4"/>
  <c r="B82" i="4"/>
  <c r="B84" i="4"/>
  <c r="B86" i="4"/>
  <c r="B88" i="4"/>
  <c r="B90" i="4"/>
  <c r="B92" i="4"/>
  <c r="B94" i="4"/>
  <c r="B96" i="4"/>
  <c r="B98" i="4"/>
  <c r="B100" i="4"/>
  <c r="B102" i="4"/>
  <c r="B104" i="4"/>
  <c r="B106" i="4"/>
  <c r="B108" i="4"/>
  <c r="B110" i="4"/>
  <c r="B112" i="4"/>
  <c r="B114" i="4"/>
  <c r="B116" i="4"/>
  <c r="B118" i="4"/>
  <c r="B120" i="4"/>
  <c r="B122" i="4"/>
  <c r="B124" i="4"/>
  <c r="B126" i="4"/>
  <c r="B128" i="4"/>
  <c r="B130" i="4"/>
  <c r="B132" i="4"/>
  <c r="B134" i="4"/>
  <c r="B136" i="4"/>
  <c r="B138" i="4"/>
  <c r="B140" i="4"/>
  <c r="B142" i="4"/>
  <c r="B144" i="4"/>
  <c r="B146" i="4"/>
  <c r="B148" i="4"/>
  <c r="B150" i="4"/>
  <c r="B152" i="4"/>
  <c r="B154" i="4"/>
  <c r="B156" i="4"/>
  <c r="B158" i="4"/>
  <c r="B160" i="4"/>
  <c r="B162" i="4"/>
  <c r="B164" i="4"/>
  <c r="B166" i="4"/>
  <c r="B168" i="4"/>
  <c r="B2" i="4"/>
  <c r="B167" i="4"/>
  <c r="B163" i="4"/>
  <c r="B159" i="4"/>
  <c r="B155" i="4"/>
  <c r="B151" i="4"/>
  <c r="B147" i="4"/>
  <c r="B143" i="4"/>
  <c r="B139" i="4"/>
  <c r="B135" i="4"/>
  <c r="B131" i="4"/>
  <c r="B127" i="4"/>
  <c r="B123" i="4"/>
  <c r="B119" i="4"/>
  <c r="B115" i="4"/>
  <c r="B111" i="4"/>
  <c r="B107" i="4"/>
  <c r="B103" i="4"/>
  <c r="B99" i="4"/>
  <c r="B95" i="4"/>
  <c r="B91" i="4"/>
  <c r="B87" i="4"/>
  <c r="B83" i="4"/>
  <c r="B79" i="4"/>
  <c r="B75" i="4"/>
  <c r="B71" i="4"/>
  <c r="B67" i="4"/>
  <c r="B63" i="4"/>
  <c r="B59" i="4"/>
  <c r="B55" i="4"/>
  <c r="B51" i="4"/>
  <c r="B47" i="4"/>
  <c r="B43" i="4"/>
  <c r="B39" i="4"/>
  <c r="B35" i="4"/>
  <c r="B31" i="4"/>
  <c r="B27" i="4"/>
  <c r="B169" i="4"/>
  <c r="B165" i="4"/>
  <c r="B161" i="4"/>
  <c r="B157" i="4"/>
  <c r="B153" i="4"/>
  <c r="B149" i="4"/>
  <c r="B145" i="4"/>
  <c r="B141" i="4"/>
  <c r="B137" i="4"/>
  <c r="B133" i="4"/>
  <c r="B129" i="4"/>
  <c r="B125" i="4"/>
  <c r="B121" i="4"/>
  <c r="B117" i="4"/>
  <c r="B113" i="4"/>
  <c r="B109" i="4"/>
  <c r="B105" i="4"/>
  <c r="B101" i="4"/>
  <c r="B97" i="4"/>
  <c r="B93" i="4"/>
  <c r="B89" i="4"/>
  <c r="B85" i="4"/>
  <c r="B81" i="4"/>
  <c r="B77" i="4"/>
  <c r="B73" i="4"/>
  <c r="B69" i="4"/>
  <c r="B65" i="4"/>
  <c r="B61" i="4"/>
  <c r="B57" i="4"/>
  <c r="B53" i="4"/>
  <c r="B49" i="4"/>
  <c r="B45" i="4"/>
  <c r="B41" i="4"/>
  <c r="B37" i="4"/>
  <c r="B33" i="4"/>
  <c r="B29" i="4"/>
  <c r="B25" i="4"/>
  <c r="B14" i="3"/>
  <c r="B15" i="3" s="1"/>
  <c r="B8" i="3"/>
  <c r="G53" i="4" l="1"/>
  <c r="F53" i="4"/>
  <c r="E53" i="4"/>
  <c r="I53" i="4" s="1"/>
  <c r="D53" i="4"/>
  <c r="H53" i="4" s="1"/>
  <c r="G69" i="4"/>
  <c r="E69" i="4"/>
  <c r="F69" i="4"/>
  <c r="D69" i="4"/>
  <c r="G77" i="4"/>
  <c r="E77" i="4"/>
  <c r="F77" i="4"/>
  <c r="D77" i="4"/>
  <c r="G93" i="4"/>
  <c r="E93" i="4"/>
  <c r="F93" i="4"/>
  <c r="D93" i="4"/>
  <c r="G109" i="4"/>
  <c r="E109" i="4"/>
  <c r="F109" i="4"/>
  <c r="D109" i="4"/>
  <c r="G35" i="4"/>
  <c r="F35" i="4"/>
  <c r="E35" i="4"/>
  <c r="I35" i="4" s="1"/>
  <c r="D35" i="4"/>
  <c r="H35" i="4" s="1"/>
  <c r="G51" i="4"/>
  <c r="F51" i="4"/>
  <c r="E51" i="4"/>
  <c r="I51" i="4" s="1"/>
  <c r="D51" i="4"/>
  <c r="H51" i="4" s="1"/>
  <c r="G67" i="4"/>
  <c r="E67" i="4"/>
  <c r="D67" i="4"/>
  <c r="H67" i="4" s="1"/>
  <c r="F67" i="4"/>
  <c r="G83" i="4"/>
  <c r="E83" i="4"/>
  <c r="D83" i="4"/>
  <c r="H83" i="4" s="1"/>
  <c r="F83" i="4"/>
  <c r="G99" i="4"/>
  <c r="E99" i="4"/>
  <c r="D99" i="4"/>
  <c r="H99" i="4" s="1"/>
  <c r="F99" i="4"/>
  <c r="G115" i="4"/>
  <c r="E115" i="4"/>
  <c r="D115" i="4"/>
  <c r="H115" i="4" s="1"/>
  <c r="F115" i="4"/>
  <c r="G122" i="4"/>
  <c r="F122" i="4"/>
  <c r="D122" i="4"/>
  <c r="H122" i="4" s="1"/>
  <c r="E122" i="4"/>
  <c r="G114" i="4"/>
  <c r="F114" i="4"/>
  <c r="D114" i="4"/>
  <c r="H114" i="4" s="1"/>
  <c r="E114" i="4"/>
  <c r="G106" i="4"/>
  <c r="F106" i="4"/>
  <c r="D106" i="4"/>
  <c r="H106" i="4" s="1"/>
  <c r="E106" i="4"/>
  <c r="G98" i="4"/>
  <c r="F98" i="4"/>
  <c r="D98" i="4"/>
  <c r="H98" i="4" s="1"/>
  <c r="E98" i="4"/>
  <c r="G94" i="4"/>
  <c r="F94" i="4"/>
  <c r="D94" i="4"/>
  <c r="H94" i="4" s="1"/>
  <c r="E94" i="4"/>
  <c r="G90" i="4"/>
  <c r="F90" i="4"/>
  <c r="D90" i="4"/>
  <c r="H90" i="4" s="1"/>
  <c r="E90" i="4"/>
  <c r="G82" i="4"/>
  <c r="F82" i="4"/>
  <c r="D82" i="4"/>
  <c r="H82" i="4" s="1"/>
  <c r="E82" i="4"/>
  <c r="G78" i="4"/>
  <c r="F78" i="4"/>
  <c r="D78" i="4"/>
  <c r="H78" i="4" s="1"/>
  <c r="E78" i="4"/>
  <c r="G74" i="4"/>
  <c r="F74" i="4"/>
  <c r="D74" i="4"/>
  <c r="H74" i="4" s="1"/>
  <c r="E74" i="4"/>
  <c r="G66" i="4"/>
  <c r="F66" i="4"/>
  <c r="D66" i="4"/>
  <c r="H66" i="4" s="1"/>
  <c r="E66" i="4"/>
  <c r="G62" i="4"/>
  <c r="F62" i="4"/>
  <c r="D62" i="4"/>
  <c r="H62" i="4" s="1"/>
  <c r="E62" i="4"/>
  <c r="G58" i="4"/>
  <c r="F58" i="4"/>
  <c r="D58" i="4"/>
  <c r="H58" i="4" s="1"/>
  <c r="E58" i="4"/>
  <c r="F50" i="4"/>
  <c r="G50" i="4"/>
  <c r="D50" i="4"/>
  <c r="H50" i="4" s="1"/>
  <c r="E50" i="4"/>
  <c r="I50" i="4" s="1"/>
  <c r="F46" i="4"/>
  <c r="G46" i="4"/>
  <c r="D46" i="4"/>
  <c r="H46" i="4" s="1"/>
  <c r="E46" i="4"/>
  <c r="I46" i="4" s="1"/>
  <c r="F42" i="4"/>
  <c r="G42" i="4"/>
  <c r="D42" i="4"/>
  <c r="H42" i="4" s="1"/>
  <c r="E42" i="4"/>
  <c r="I42" i="4" s="1"/>
  <c r="F38" i="4"/>
  <c r="G38" i="4"/>
  <c r="D38" i="4"/>
  <c r="H38" i="4" s="1"/>
  <c r="E38" i="4"/>
  <c r="I38" i="4" s="1"/>
  <c r="F30" i="4"/>
  <c r="G30" i="4"/>
  <c r="D30" i="4"/>
  <c r="H30" i="4" s="1"/>
  <c r="E30" i="4"/>
  <c r="I30" i="4" s="1"/>
  <c r="F26" i="4"/>
  <c r="G26" i="4"/>
  <c r="D26" i="4"/>
  <c r="H26" i="4" s="1"/>
  <c r="E26" i="4"/>
  <c r="I26" i="4" s="1"/>
  <c r="F18" i="4"/>
  <c r="G18" i="4"/>
  <c r="D18" i="4"/>
  <c r="H18" i="4" s="1"/>
  <c r="E18" i="4"/>
  <c r="I18" i="4" s="1"/>
  <c r="F14" i="4"/>
  <c r="G14" i="4"/>
  <c r="D14" i="4"/>
  <c r="H14" i="4" s="1"/>
  <c r="E14" i="4"/>
  <c r="I14" i="4" s="1"/>
  <c r="F10" i="4"/>
  <c r="G10" i="4"/>
  <c r="D10" i="4"/>
  <c r="H10" i="4" s="1"/>
  <c r="E10" i="4"/>
  <c r="I10" i="4" s="1"/>
  <c r="G25" i="4"/>
  <c r="F25" i="4"/>
  <c r="E25" i="4"/>
  <c r="I25" i="4" s="1"/>
  <c r="D25" i="4"/>
  <c r="H25" i="4" s="1"/>
  <c r="G33" i="4"/>
  <c r="F33" i="4"/>
  <c r="E33" i="4"/>
  <c r="I33" i="4" s="1"/>
  <c r="D33" i="4"/>
  <c r="H33" i="4" s="1"/>
  <c r="G41" i="4"/>
  <c r="F41" i="4"/>
  <c r="E41" i="4"/>
  <c r="I41" i="4" s="1"/>
  <c r="D41" i="4"/>
  <c r="H41" i="4" s="1"/>
  <c r="G49" i="4"/>
  <c r="F49" i="4"/>
  <c r="E49" i="4"/>
  <c r="I49" i="4" s="1"/>
  <c r="D49" i="4"/>
  <c r="H49" i="4" s="1"/>
  <c r="G57" i="4"/>
  <c r="E57" i="4"/>
  <c r="F57" i="4"/>
  <c r="D57" i="4"/>
  <c r="G65" i="4"/>
  <c r="E65" i="4"/>
  <c r="F65" i="4"/>
  <c r="D65" i="4"/>
  <c r="G73" i="4"/>
  <c r="E73" i="4"/>
  <c r="F73" i="4"/>
  <c r="D73" i="4"/>
  <c r="G81" i="4"/>
  <c r="E81" i="4"/>
  <c r="F81" i="4"/>
  <c r="D81" i="4"/>
  <c r="G89" i="4"/>
  <c r="E89" i="4"/>
  <c r="F89" i="4"/>
  <c r="D89" i="4"/>
  <c r="G97" i="4"/>
  <c r="E97" i="4"/>
  <c r="F97" i="4"/>
  <c r="D97" i="4"/>
  <c r="G105" i="4"/>
  <c r="E105" i="4"/>
  <c r="F105" i="4"/>
  <c r="D105" i="4"/>
  <c r="G113" i="4"/>
  <c r="E113" i="4"/>
  <c r="F113" i="4"/>
  <c r="D113" i="4"/>
  <c r="G121" i="4"/>
  <c r="E121" i="4"/>
  <c r="F121" i="4"/>
  <c r="D121" i="4"/>
  <c r="G31" i="4"/>
  <c r="F31" i="4"/>
  <c r="E31" i="4"/>
  <c r="I31" i="4" s="1"/>
  <c r="D31" i="4"/>
  <c r="H31" i="4" s="1"/>
  <c r="G39" i="4"/>
  <c r="F39" i="4"/>
  <c r="E39" i="4"/>
  <c r="I39" i="4" s="1"/>
  <c r="D39" i="4"/>
  <c r="H39" i="4" s="1"/>
  <c r="G47" i="4"/>
  <c r="F47" i="4"/>
  <c r="E47" i="4"/>
  <c r="I47" i="4" s="1"/>
  <c r="D47" i="4"/>
  <c r="H47" i="4" s="1"/>
  <c r="G55" i="4"/>
  <c r="F55" i="4"/>
  <c r="E55" i="4"/>
  <c r="I55" i="4" s="1"/>
  <c r="D55" i="4"/>
  <c r="H55" i="4" s="1"/>
  <c r="G63" i="4"/>
  <c r="E63" i="4"/>
  <c r="D63" i="4"/>
  <c r="H63" i="4" s="1"/>
  <c r="F63" i="4"/>
  <c r="G71" i="4"/>
  <c r="E71" i="4"/>
  <c r="D71" i="4"/>
  <c r="H71" i="4" s="1"/>
  <c r="F71" i="4"/>
  <c r="G79" i="4"/>
  <c r="E79" i="4"/>
  <c r="D79" i="4"/>
  <c r="H79" i="4" s="1"/>
  <c r="F79" i="4"/>
  <c r="G87" i="4"/>
  <c r="E87" i="4"/>
  <c r="D87" i="4"/>
  <c r="H87" i="4" s="1"/>
  <c r="F87" i="4"/>
  <c r="G95" i="4"/>
  <c r="E95" i="4"/>
  <c r="D95" i="4"/>
  <c r="H95" i="4" s="1"/>
  <c r="F95" i="4"/>
  <c r="G103" i="4"/>
  <c r="E103" i="4"/>
  <c r="D103" i="4"/>
  <c r="H103" i="4" s="1"/>
  <c r="F103" i="4"/>
  <c r="G111" i="4"/>
  <c r="E111" i="4"/>
  <c r="D111" i="4"/>
  <c r="H111" i="4" s="1"/>
  <c r="F111" i="4"/>
  <c r="G119" i="4"/>
  <c r="E119" i="4"/>
  <c r="D119" i="4"/>
  <c r="H119" i="4" s="1"/>
  <c r="F119" i="4"/>
  <c r="G120" i="4"/>
  <c r="F120" i="4"/>
  <c r="D120" i="4"/>
  <c r="H120" i="4" s="1"/>
  <c r="E120" i="4"/>
  <c r="G116" i="4"/>
  <c r="F116" i="4"/>
  <c r="D116" i="4"/>
  <c r="H116" i="4" s="1"/>
  <c r="E116" i="4"/>
  <c r="G112" i="4"/>
  <c r="F112" i="4"/>
  <c r="D112" i="4"/>
  <c r="H112" i="4" s="1"/>
  <c r="E112" i="4"/>
  <c r="G108" i="4"/>
  <c r="F108" i="4"/>
  <c r="D108" i="4"/>
  <c r="H108" i="4" s="1"/>
  <c r="E108" i="4"/>
  <c r="G104" i="4"/>
  <c r="F104" i="4"/>
  <c r="D104" i="4"/>
  <c r="H104" i="4" s="1"/>
  <c r="E104" i="4"/>
  <c r="G100" i="4"/>
  <c r="F100" i="4"/>
  <c r="D100" i="4"/>
  <c r="H100" i="4" s="1"/>
  <c r="E100" i="4"/>
  <c r="G96" i="4"/>
  <c r="F96" i="4"/>
  <c r="D96" i="4"/>
  <c r="H96" i="4" s="1"/>
  <c r="E96" i="4"/>
  <c r="G92" i="4"/>
  <c r="F92" i="4"/>
  <c r="D92" i="4"/>
  <c r="H92" i="4" s="1"/>
  <c r="E92" i="4"/>
  <c r="G88" i="4"/>
  <c r="F88" i="4"/>
  <c r="D88" i="4"/>
  <c r="H88" i="4" s="1"/>
  <c r="E88" i="4"/>
  <c r="G84" i="4"/>
  <c r="F84" i="4"/>
  <c r="D84" i="4"/>
  <c r="H84" i="4" s="1"/>
  <c r="E84" i="4"/>
  <c r="G80" i="4"/>
  <c r="F80" i="4"/>
  <c r="D80" i="4"/>
  <c r="H80" i="4" s="1"/>
  <c r="E80" i="4"/>
  <c r="G76" i="4"/>
  <c r="F76" i="4"/>
  <c r="D76" i="4"/>
  <c r="H76" i="4" s="1"/>
  <c r="E76" i="4"/>
  <c r="G72" i="4"/>
  <c r="F72" i="4"/>
  <c r="D72" i="4"/>
  <c r="H72" i="4" s="1"/>
  <c r="E72" i="4"/>
  <c r="G68" i="4"/>
  <c r="F68" i="4"/>
  <c r="D68" i="4"/>
  <c r="H68" i="4" s="1"/>
  <c r="E68" i="4"/>
  <c r="G64" i="4"/>
  <c r="F64" i="4"/>
  <c r="D64" i="4"/>
  <c r="H64" i="4" s="1"/>
  <c r="E64" i="4"/>
  <c r="G60" i="4"/>
  <c r="F60" i="4"/>
  <c r="D60" i="4"/>
  <c r="H60" i="4" s="1"/>
  <c r="E60" i="4"/>
  <c r="G56" i="4"/>
  <c r="F56" i="4"/>
  <c r="D56" i="4"/>
  <c r="H56" i="4" s="1"/>
  <c r="E56" i="4"/>
  <c r="F52" i="4"/>
  <c r="G52" i="4"/>
  <c r="D52" i="4"/>
  <c r="E52" i="4"/>
  <c r="I52" i="4" s="1"/>
  <c r="F48" i="4"/>
  <c r="G48" i="4"/>
  <c r="D48" i="4"/>
  <c r="H48" i="4" s="1"/>
  <c r="E48" i="4"/>
  <c r="I48" i="4" s="1"/>
  <c r="F44" i="4"/>
  <c r="G44" i="4"/>
  <c r="D44" i="4"/>
  <c r="H44" i="4" s="1"/>
  <c r="E44" i="4"/>
  <c r="I44" i="4" s="1"/>
  <c r="F40" i="4"/>
  <c r="G40" i="4"/>
  <c r="D40" i="4"/>
  <c r="H40" i="4" s="1"/>
  <c r="E40" i="4"/>
  <c r="I40" i="4" s="1"/>
  <c r="F36" i="4"/>
  <c r="G36" i="4"/>
  <c r="D36" i="4"/>
  <c r="E36" i="4"/>
  <c r="I36" i="4" s="1"/>
  <c r="F32" i="4"/>
  <c r="G32" i="4"/>
  <c r="D32" i="4"/>
  <c r="H32" i="4" s="1"/>
  <c r="E32" i="4"/>
  <c r="I32" i="4" s="1"/>
  <c r="F28" i="4"/>
  <c r="G28" i="4"/>
  <c r="D28" i="4"/>
  <c r="H28" i="4" s="1"/>
  <c r="E28" i="4"/>
  <c r="I28" i="4" s="1"/>
  <c r="F24" i="4"/>
  <c r="G24" i="4"/>
  <c r="D24" i="4"/>
  <c r="H24" i="4" s="1"/>
  <c r="E24" i="4"/>
  <c r="I24" i="4" s="1"/>
  <c r="F20" i="4"/>
  <c r="G20" i="4"/>
  <c r="D20" i="4"/>
  <c r="H20" i="4" s="1"/>
  <c r="E20" i="4"/>
  <c r="I20" i="4" s="1"/>
  <c r="F16" i="4"/>
  <c r="G16" i="4"/>
  <c r="D16" i="4"/>
  <c r="H16" i="4" s="1"/>
  <c r="E16" i="4"/>
  <c r="I16" i="4" s="1"/>
  <c r="F12" i="4"/>
  <c r="G12" i="4"/>
  <c r="D12" i="4"/>
  <c r="H12" i="4" s="1"/>
  <c r="E12" i="4"/>
  <c r="I12" i="4" s="1"/>
  <c r="F8" i="4"/>
  <c r="G8" i="4"/>
  <c r="D8" i="4"/>
  <c r="H8" i="4" s="1"/>
  <c r="E8" i="4"/>
  <c r="I8" i="4" s="1"/>
  <c r="F4" i="4"/>
  <c r="G4" i="4"/>
  <c r="D4" i="4"/>
  <c r="H4" i="4" s="1"/>
  <c r="E4" i="4"/>
  <c r="I4" i="4" s="1"/>
  <c r="G21" i="4"/>
  <c r="F21" i="4"/>
  <c r="E21" i="4"/>
  <c r="I21" i="4" s="1"/>
  <c r="D21" i="4"/>
  <c r="H21" i="4" s="1"/>
  <c r="G17" i="4"/>
  <c r="F17" i="4"/>
  <c r="E17" i="4"/>
  <c r="I17" i="4" s="1"/>
  <c r="D17" i="4"/>
  <c r="H17" i="4" s="1"/>
  <c r="G13" i="4"/>
  <c r="F13" i="4"/>
  <c r="E13" i="4"/>
  <c r="I13" i="4" s="1"/>
  <c r="D13" i="4"/>
  <c r="H13" i="4" s="1"/>
  <c r="G9" i="4"/>
  <c r="F9" i="4"/>
  <c r="E9" i="4"/>
  <c r="I9" i="4" s="1"/>
  <c r="D9" i="4"/>
  <c r="H9" i="4" s="1"/>
  <c r="G5" i="4"/>
  <c r="F5" i="4"/>
  <c r="E5" i="4"/>
  <c r="I5" i="4" s="1"/>
  <c r="D5" i="4"/>
  <c r="H5" i="4" s="1"/>
  <c r="G29" i="4"/>
  <c r="F29" i="4"/>
  <c r="E29" i="4"/>
  <c r="I29" i="4" s="1"/>
  <c r="D29" i="4"/>
  <c r="H29" i="4" s="1"/>
  <c r="G37" i="4"/>
  <c r="F37" i="4"/>
  <c r="E37" i="4"/>
  <c r="I37" i="4" s="1"/>
  <c r="D37" i="4"/>
  <c r="H37" i="4" s="1"/>
  <c r="G45" i="4"/>
  <c r="F45" i="4"/>
  <c r="E45" i="4"/>
  <c r="I45" i="4" s="1"/>
  <c r="D45" i="4"/>
  <c r="H45" i="4" s="1"/>
  <c r="G61" i="4"/>
  <c r="E61" i="4"/>
  <c r="F61" i="4"/>
  <c r="D61" i="4"/>
  <c r="G85" i="4"/>
  <c r="E85" i="4"/>
  <c r="F85" i="4"/>
  <c r="D85" i="4"/>
  <c r="G101" i="4"/>
  <c r="E101" i="4"/>
  <c r="F101" i="4"/>
  <c r="D101" i="4"/>
  <c r="G117" i="4"/>
  <c r="E117" i="4"/>
  <c r="F117" i="4"/>
  <c r="D117" i="4"/>
  <c r="G27" i="4"/>
  <c r="F27" i="4"/>
  <c r="E27" i="4"/>
  <c r="D27" i="4"/>
  <c r="H27" i="4" s="1"/>
  <c r="G43" i="4"/>
  <c r="F43" i="4"/>
  <c r="E43" i="4"/>
  <c r="I43" i="4" s="1"/>
  <c r="D43" i="4"/>
  <c r="H43" i="4" s="1"/>
  <c r="G59" i="4"/>
  <c r="E59" i="4"/>
  <c r="D59" i="4"/>
  <c r="H59" i="4" s="1"/>
  <c r="F59" i="4"/>
  <c r="G75" i="4"/>
  <c r="E75" i="4"/>
  <c r="D75" i="4"/>
  <c r="H75" i="4" s="1"/>
  <c r="F75" i="4"/>
  <c r="G91" i="4"/>
  <c r="E91" i="4"/>
  <c r="D91" i="4"/>
  <c r="H91" i="4" s="1"/>
  <c r="F91" i="4"/>
  <c r="G107" i="4"/>
  <c r="E107" i="4"/>
  <c r="D107" i="4"/>
  <c r="H107" i="4" s="1"/>
  <c r="F107" i="4"/>
  <c r="G2" i="4"/>
  <c r="E2" i="4"/>
  <c r="D2" i="4"/>
  <c r="H2" i="4" s="1"/>
  <c r="F2" i="4"/>
  <c r="G118" i="4"/>
  <c r="F118" i="4"/>
  <c r="D118" i="4"/>
  <c r="H118" i="4" s="1"/>
  <c r="E118" i="4"/>
  <c r="G110" i="4"/>
  <c r="F110" i="4"/>
  <c r="D110" i="4"/>
  <c r="H110" i="4" s="1"/>
  <c r="E110" i="4"/>
  <c r="G102" i="4"/>
  <c r="F102" i="4"/>
  <c r="D102" i="4"/>
  <c r="H102" i="4" s="1"/>
  <c r="E102" i="4"/>
  <c r="G86" i="4"/>
  <c r="F86" i="4"/>
  <c r="D86" i="4"/>
  <c r="H86" i="4" s="1"/>
  <c r="E86" i="4"/>
  <c r="G70" i="4"/>
  <c r="F70" i="4"/>
  <c r="D70" i="4"/>
  <c r="H70" i="4" s="1"/>
  <c r="E70" i="4"/>
  <c r="F54" i="4"/>
  <c r="G54" i="4"/>
  <c r="D54" i="4"/>
  <c r="H54" i="4" s="1"/>
  <c r="E54" i="4"/>
  <c r="I54" i="4" s="1"/>
  <c r="F34" i="4"/>
  <c r="G34" i="4"/>
  <c r="D34" i="4"/>
  <c r="H34" i="4" s="1"/>
  <c r="E34" i="4"/>
  <c r="I34" i="4" s="1"/>
  <c r="F22" i="4"/>
  <c r="G22" i="4"/>
  <c r="D22" i="4"/>
  <c r="H22" i="4" s="1"/>
  <c r="E22" i="4"/>
  <c r="I22" i="4" s="1"/>
  <c r="F6" i="4"/>
  <c r="G6" i="4"/>
  <c r="D6" i="4"/>
  <c r="H6" i="4" s="1"/>
  <c r="E6" i="4"/>
  <c r="I6" i="4" s="1"/>
  <c r="G23" i="4"/>
  <c r="F23" i="4"/>
  <c r="E23" i="4"/>
  <c r="I23" i="4" s="1"/>
  <c r="D23" i="4"/>
  <c r="H23" i="4" s="1"/>
  <c r="G19" i="4"/>
  <c r="F19" i="4"/>
  <c r="E19" i="4"/>
  <c r="D19" i="4"/>
  <c r="H19" i="4" s="1"/>
  <c r="G15" i="4"/>
  <c r="F15" i="4"/>
  <c r="E15" i="4"/>
  <c r="D15" i="4"/>
  <c r="H15" i="4" s="1"/>
  <c r="G11" i="4"/>
  <c r="F11" i="4"/>
  <c r="E11" i="4"/>
  <c r="I11" i="4" s="1"/>
  <c r="D11" i="4"/>
  <c r="H11" i="4" s="1"/>
  <c r="G7" i="4"/>
  <c r="F7" i="4"/>
  <c r="E7" i="4"/>
  <c r="I7" i="4" s="1"/>
  <c r="D7" i="4"/>
  <c r="H7" i="4" s="1"/>
  <c r="G3" i="4"/>
  <c r="F3" i="4"/>
  <c r="E3" i="4"/>
  <c r="I3" i="4" s="1"/>
  <c r="D3" i="4"/>
  <c r="H3" i="4" s="1"/>
  <c r="I19" i="4" l="1"/>
  <c r="I27" i="4"/>
  <c r="H36" i="4"/>
  <c r="I70" i="4"/>
  <c r="I86" i="4"/>
  <c r="I102" i="4"/>
  <c r="I110" i="4"/>
  <c r="I118" i="4"/>
  <c r="L4" i="4"/>
  <c r="L3" i="4"/>
  <c r="L2" i="4"/>
  <c r="I2" i="4"/>
  <c r="I107" i="4"/>
  <c r="I91" i="4"/>
  <c r="I75" i="4"/>
  <c r="I59" i="4"/>
  <c r="H117" i="4"/>
  <c r="I117" i="4"/>
  <c r="H101" i="4"/>
  <c r="I101" i="4"/>
  <c r="H85" i="4"/>
  <c r="I85" i="4"/>
  <c r="H61" i="4"/>
  <c r="I61" i="4"/>
  <c r="I56" i="4"/>
  <c r="I60" i="4"/>
  <c r="I64" i="4"/>
  <c r="I68" i="4"/>
  <c r="I72" i="4"/>
  <c r="I76" i="4"/>
  <c r="I80" i="4"/>
  <c r="I84" i="4"/>
  <c r="I88" i="4"/>
  <c r="I92" i="4"/>
  <c r="I96" i="4"/>
  <c r="I100" i="4"/>
  <c r="I104" i="4"/>
  <c r="I108" i="4"/>
  <c r="I112" i="4"/>
  <c r="I116" i="4"/>
  <c r="I120" i="4"/>
  <c r="I119" i="4"/>
  <c r="I111" i="4"/>
  <c r="I103" i="4"/>
  <c r="I95" i="4"/>
  <c r="I87" i="4"/>
  <c r="I79" i="4"/>
  <c r="I71" i="4"/>
  <c r="I63" i="4"/>
  <c r="H121" i="4"/>
  <c r="I121" i="4"/>
  <c r="H113" i="4"/>
  <c r="I113" i="4"/>
  <c r="H105" i="4"/>
  <c r="I105" i="4"/>
  <c r="H97" i="4"/>
  <c r="I97" i="4"/>
  <c r="H89" i="4"/>
  <c r="I89" i="4"/>
  <c r="H81" i="4"/>
  <c r="I81" i="4"/>
  <c r="H73" i="4"/>
  <c r="I73" i="4"/>
  <c r="H65" i="4"/>
  <c r="I65" i="4"/>
  <c r="H57" i="4"/>
  <c r="I57" i="4"/>
  <c r="I58" i="4"/>
  <c r="I62" i="4"/>
  <c r="I66" i="4"/>
  <c r="I74" i="4"/>
  <c r="I78" i="4"/>
  <c r="I82" i="4"/>
  <c r="I90" i="4"/>
  <c r="I94" i="4"/>
  <c r="I98" i="4"/>
  <c r="I106" i="4"/>
  <c r="I114" i="4"/>
  <c r="I122" i="4"/>
  <c r="I115" i="4"/>
  <c r="I99" i="4"/>
  <c r="I83" i="4"/>
  <c r="I67" i="4"/>
  <c r="H109" i="4"/>
  <c r="I109" i="4"/>
  <c r="H93" i="4"/>
  <c r="I93" i="4"/>
  <c r="H77" i="4"/>
  <c r="I77" i="4"/>
  <c r="H69" i="4"/>
  <c r="I69" i="4"/>
  <c r="I15" i="4"/>
  <c r="H52" i="4"/>
</calcChain>
</file>

<file path=xl/sharedStrings.xml><?xml version="1.0" encoding="utf-8"?>
<sst xmlns="http://schemas.openxmlformats.org/spreadsheetml/2006/main" count="435" uniqueCount="154">
  <si>
    <t>Produit</t>
  </si>
  <si>
    <t>Designation</t>
  </si>
  <si>
    <t>Q-ty</t>
  </si>
  <si>
    <t>Unit</t>
  </si>
  <si>
    <t>PADI 01 total</t>
  </si>
  <si>
    <t>CAPOT</t>
  </si>
  <si>
    <t>Z0A0023235</t>
  </si>
  <si>
    <t>MASTIC PF358</t>
  </si>
  <si>
    <t>KG</t>
  </si>
  <si>
    <t>Z0A0018268</t>
  </si>
  <si>
    <t>BETAGUARD RB10BV</t>
  </si>
  <si>
    <t>DOUBLURE CAPOT</t>
  </si>
  <si>
    <t>RENF BEQ CAPOT</t>
  </si>
  <si>
    <t>RENF ARTIC CAPOT</t>
  </si>
  <si>
    <t>SUP GACHE CAPOT</t>
  </si>
  <si>
    <t>ECROU SERT M6</t>
  </si>
  <si>
    <t>COUVER COFFREAR</t>
  </si>
  <si>
    <t>LOGE FEU AR D</t>
  </si>
  <si>
    <t>Z0A0022465</t>
  </si>
  <si>
    <t>BETAGUARD PF380</t>
  </si>
  <si>
    <t>LOGEM FEU AR G</t>
  </si>
  <si>
    <t>DOUBL COFFRE AR</t>
  </si>
  <si>
    <t>RENF FIX SER COF</t>
  </si>
  <si>
    <t>RENF D ART COFFR</t>
  </si>
  <si>
    <t>RENF G ART COFFR</t>
  </si>
  <si>
    <t>VIS M8X125 N6</t>
  </si>
  <si>
    <t>CHARN SUP P AVD</t>
  </si>
  <si>
    <t>CHAR INF POR AVD</t>
  </si>
  <si>
    <t>PORT D</t>
  </si>
  <si>
    <t>RAID HOR CENT PT</t>
  </si>
  <si>
    <t>SUPP VTR FX PTE</t>
  </si>
  <si>
    <t>LIAIS GOUS RET D</t>
  </si>
  <si>
    <t>ENCADR PORTE D</t>
  </si>
  <si>
    <t>RAID DOUB SUP PT</t>
  </si>
  <si>
    <t>Z000138041</t>
  </si>
  <si>
    <t>FIL</t>
  </si>
  <si>
    <t>RENF SERR PRTE D</t>
  </si>
  <si>
    <t>RAID HORIZ PTE D</t>
  </si>
  <si>
    <t>DOUBL PORTE D</t>
  </si>
  <si>
    <t>RENF CHARN PTE D</t>
  </si>
  <si>
    <t>CHARN SUP P AVG</t>
  </si>
  <si>
    <t>CHAR INF POR AVG</t>
  </si>
  <si>
    <t>PORTE G</t>
  </si>
  <si>
    <t>LIAIS GOUS RET G</t>
  </si>
  <si>
    <t>ENCADR PORTE G</t>
  </si>
  <si>
    <t>RENF SERR PRTE G</t>
  </si>
  <si>
    <t>RAID HORIZ PTE G</t>
  </si>
  <si>
    <t>DOUBL PORTE G</t>
  </si>
  <si>
    <t>RENF CHARN PTE G</t>
  </si>
  <si>
    <t>CHARN SUP P ARD</t>
  </si>
  <si>
    <t>CHAR INF POR ARD</t>
  </si>
  <si>
    <t>PORTE AR D</t>
  </si>
  <si>
    <t>AMORTISSANT PORT</t>
  </si>
  <si>
    <t>DOUBL PORTE AR D</t>
  </si>
  <si>
    <t>RAID H CEN PRT</t>
  </si>
  <si>
    <t>RAID HOR PRT AR</t>
  </si>
  <si>
    <t>ECADR PORT AR D</t>
  </si>
  <si>
    <t>RENF SER PRT AR</t>
  </si>
  <si>
    <t>RENF CHARN PTE</t>
  </si>
  <si>
    <t>CHARN SUP P ARG</t>
  </si>
  <si>
    <t>CHAR INF POR ARG</t>
  </si>
  <si>
    <t>PORTE AR G</t>
  </si>
  <si>
    <t>DOUBL PORTE AR G</t>
  </si>
  <si>
    <t>RAID CENT PORTG</t>
  </si>
  <si>
    <t>RAIDISSEUR HORIZ</t>
  </si>
  <si>
    <t>ENCAD PORTE AR G</t>
  </si>
  <si>
    <t>RENFORT SERRURE</t>
  </si>
  <si>
    <t>SUPP INF AILE AV</t>
  </si>
  <si>
    <t>ECROU H SERT</t>
  </si>
  <si>
    <t>AILE AV D</t>
  </si>
  <si>
    <t>CALE AILE AV</t>
  </si>
  <si>
    <t>RIVET AVEUG G</t>
  </si>
  <si>
    <t>AILE AV G</t>
  </si>
  <si>
    <t>PAVILLON</t>
  </si>
  <si>
    <t>Z0A0022474</t>
  </si>
  <si>
    <t>FIL CUPRO-SILICI</t>
  </si>
  <si>
    <t>SUPP INF AV AILE</t>
  </si>
  <si>
    <t>EQU FACADE D ASS</t>
  </si>
  <si>
    <t>EQU FACADE G ASS</t>
  </si>
  <si>
    <t>RF AV C HAB D AS</t>
  </si>
  <si>
    <t>SUPP SUP AR AILE</t>
  </si>
  <si>
    <t>SUPP SUP AV L D</t>
  </si>
  <si>
    <t>RF AV C HAB G AS</t>
  </si>
  <si>
    <t>SUPP SUP AV L AV</t>
  </si>
  <si>
    <t>ARCEAU PAVILLON</t>
  </si>
  <si>
    <t>TRAV AV PAVILLON</t>
  </si>
  <si>
    <t>RAIDISSEUR PAV</t>
  </si>
  <si>
    <t>TRAV AR PAVILL</t>
  </si>
  <si>
    <t>SUP SIEGE ENFANT</t>
  </si>
  <si>
    <t>TABLETTE AR SD</t>
  </si>
  <si>
    <t>TRAV INF LUNETTE</t>
  </si>
  <si>
    <t>TRAV TABLETTE AR</t>
  </si>
  <si>
    <t>DBL PANNEAU AR</t>
  </si>
  <si>
    <t>PANNEAU AR</t>
  </si>
  <si>
    <t>VIS M6X100 SOUD</t>
  </si>
  <si>
    <t>GOUJ K SOUD</t>
  </si>
  <si>
    <t>COTE HABITACLE D</t>
  </si>
  <si>
    <t>INSERT GONFLANT</t>
  </si>
  <si>
    <t>FERM AV LONGERON</t>
  </si>
  <si>
    <t>SUPP AR INTM AIL</t>
  </si>
  <si>
    <t>RENF FIX GACHE</t>
  </si>
  <si>
    <t>CAGE ROM GACHPTE</t>
  </si>
  <si>
    <t>ETANCH LOGM FEU</t>
  </si>
  <si>
    <t>FERM LOG FEU ARD</t>
  </si>
  <si>
    <t>LOGEM FEU ARDASS</t>
  </si>
  <si>
    <t>I/GONF LOG FEUD</t>
  </si>
  <si>
    <t>GOUT SUP AILEARD</t>
  </si>
  <si>
    <t>GOUT INF AIL ARD</t>
  </si>
  <si>
    <t>SUPP INSGONF LOG</t>
  </si>
  <si>
    <t>FERM INF AR COTE</t>
  </si>
  <si>
    <t>AME ARC D PAVILL</t>
  </si>
  <si>
    <t>RF PD CENTD B73R</t>
  </si>
  <si>
    <t>RENF LONG D ASS</t>
  </si>
  <si>
    <t>RF PIED AVD B73R</t>
  </si>
  <si>
    <t>DOU ARC D PAV AS</t>
  </si>
  <si>
    <t>DB MONTANT BAIE</t>
  </si>
  <si>
    <t>GOUSSET D</t>
  </si>
  <si>
    <t>DBL PIED CENT D</t>
  </si>
  <si>
    <t>FERM AILE AR D A</t>
  </si>
  <si>
    <t>INS GONF DL CUST</t>
  </si>
  <si>
    <t>DOUB CUS INF D</t>
  </si>
  <si>
    <t>DBL CUST SUP D</t>
  </si>
  <si>
    <t>TABL LAT ARD ASS</t>
  </si>
  <si>
    <t>DBL AILE ARD PAA</t>
  </si>
  <si>
    <t>DOU AILE AR D PA</t>
  </si>
  <si>
    <t>GOUJON KP 5X160</t>
  </si>
  <si>
    <t>DOUBL AIL ARDAR</t>
  </si>
  <si>
    <t>INS GONF PIEARD</t>
  </si>
  <si>
    <t>RENF V2 CFU</t>
  </si>
  <si>
    <t>PAVILLON CFU</t>
  </si>
  <si>
    <t>BNL PANNEAU CFU</t>
  </si>
  <si>
    <t>Результат показать следующим образом:</t>
  </si>
  <si>
    <t>Не объяснено (для проверки)</t>
  </si>
  <si>
    <t>...</t>
  </si>
  <si>
    <t>Примечание: было 100 стало 152</t>
  </si>
  <si>
    <t>Добавлена деталь А (номер детали)</t>
  </si>
  <si>
    <t>Убрана деталь Б (номер детали)</t>
  </si>
  <si>
    <t>Изменилась цена С (номер детали)</t>
  </si>
  <si>
    <t>К номенклатуре добавлены цены, действовавшие на момент калькуляции (обратите внимание, что даны итоговые цены: цена = цена за единицу х количество)</t>
  </si>
  <si>
    <t>В данном файле вы можете найти небольшую часть номенклатуры цеха сварки для одного и того же автомобиля</t>
  </si>
  <si>
    <t>Необходимо выявить все изменение произошедшие в номенклатуре и ценах между двумя периодами.</t>
  </si>
  <si>
    <t>Итоговая цена автомобиля в январе</t>
  </si>
  <si>
    <t>Итоговая цена автомобиля в феврале</t>
  </si>
  <si>
    <t>уникальнные янв</t>
  </si>
  <si>
    <t>Было</t>
  </si>
  <si>
    <t>Стало</t>
  </si>
  <si>
    <t>Разица</t>
  </si>
  <si>
    <t>удалено</t>
  </si>
  <si>
    <t>на сумму</t>
  </si>
  <si>
    <t>стало дешевле</t>
  </si>
  <si>
    <t>кол-во</t>
  </si>
  <si>
    <t>сумма</t>
  </si>
  <si>
    <t>стало дороже</t>
  </si>
  <si>
    <t>новые позиции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</si>
</sst>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9"/>
  <sheetViews>
    <sheetView topLeftCell="A116" workbookViewId="0">
      <selection activeCell="E116" sqref="E116"/>
    </sheetView>
  </sheetViews>
  <sheetFormatPr defaultRowHeight="15" x14ac:dyDescent="0.25"/>
  <cols>
    <col min="1" max="1" width="11.28515625" bestFit="1" customWidth="1"/>
    <col min="2" max="2" width="19.5703125" bestFit="1" customWidth="1"/>
    <col min="3" max="3" width="6" bestFit="1" customWidth="1"/>
    <col min="4" max="4" width="4.7109375" bestFit="1" customWidth="1"/>
    <col min="5" max="5" width="12.28515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9800327780</v>
      </c>
      <c r="B2" t="s">
        <v>5</v>
      </c>
      <c r="C2">
        <v>1</v>
      </c>
      <c r="E2" s="1">
        <v>1157.7920000000001</v>
      </c>
    </row>
    <row r="3" spans="1:5" x14ac:dyDescent="0.25">
      <c r="A3" t="s">
        <v>6</v>
      </c>
      <c r="B3" t="s">
        <v>7</v>
      </c>
      <c r="C3">
        <v>0.24199999999999999</v>
      </c>
      <c r="D3" t="s">
        <v>8</v>
      </c>
      <c r="E3" s="1">
        <v>56.439085120000009</v>
      </c>
    </row>
    <row r="4" spans="1:5" x14ac:dyDescent="0.25">
      <c r="A4" t="s">
        <v>9</v>
      </c>
      <c r="B4" t="s">
        <v>10</v>
      </c>
      <c r="C4">
        <v>0.36299999999999999</v>
      </c>
      <c r="D4" t="s">
        <v>8</v>
      </c>
      <c r="E4" s="1">
        <v>107.19930144</v>
      </c>
    </row>
    <row r="5" spans="1:5" x14ac:dyDescent="0.25">
      <c r="A5">
        <v>9800327980</v>
      </c>
      <c r="B5" t="s">
        <v>11</v>
      </c>
      <c r="C5">
        <v>1</v>
      </c>
      <c r="E5" s="1">
        <v>690.65600000000006</v>
      </c>
    </row>
    <row r="6" spans="1:5" x14ac:dyDescent="0.25">
      <c r="A6">
        <v>9800333280</v>
      </c>
      <c r="B6" t="s">
        <v>12</v>
      </c>
      <c r="C6">
        <v>1</v>
      </c>
      <c r="E6" s="1">
        <v>230.22399999999999</v>
      </c>
    </row>
    <row r="7" spans="1:5" x14ac:dyDescent="0.25">
      <c r="A7">
        <v>9674239880</v>
      </c>
      <c r="B7" t="s">
        <v>13</v>
      </c>
      <c r="C7">
        <v>1</v>
      </c>
      <c r="E7" s="1">
        <v>161.90528</v>
      </c>
    </row>
    <row r="8" spans="1:5" x14ac:dyDescent="0.25">
      <c r="A8">
        <v>9674240080</v>
      </c>
      <c r="B8" t="s">
        <v>13</v>
      </c>
      <c r="C8">
        <v>1</v>
      </c>
      <c r="E8" s="1">
        <v>161.90528</v>
      </c>
    </row>
    <row r="9" spans="1:5" x14ac:dyDescent="0.25">
      <c r="A9">
        <v>9674240180</v>
      </c>
      <c r="B9" t="s">
        <v>14</v>
      </c>
      <c r="C9">
        <v>1</v>
      </c>
      <c r="E9" s="1">
        <v>104.94848</v>
      </c>
    </row>
    <row r="10" spans="1:5" x14ac:dyDescent="0.25">
      <c r="A10" t="s">
        <v>9</v>
      </c>
      <c r="B10" t="s">
        <v>10</v>
      </c>
      <c r="C10">
        <v>0.27</v>
      </c>
      <c r="D10" t="s">
        <v>8</v>
      </c>
      <c r="E10" s="1">
        <v>79.735017600000006</v>
      </c>
    </row>
    <row r="11" spans="1:5" x14ac:dyDescent="0.25">
      <c r="A11">
        <v>9600400280</v>
      </c>
      <c r="B11" t="s">
        <v>15</v>
      </c>
      <c r="C11">
        <v>1</v>
      </c>
      <c r="E11" s="1">
        <v>4.17408</v>
      </c>
    </row>
    <row r="12" spans="1:5" x14ac:dyDescent="0.25">
      <c r="A12">
        <v>9801867780</v>
      </c>
      <c r="B12" t="s">
        <v>16</v>
      </c>
      <c r="C12">
        <v>1</v>
      </c>
      <c r="E12" s="1">
        <v>1052.9280000000001</v>
      </c>
    </row>
    <row r="13" spans="1:5" x14ac:dyDescent="0.25">
      <c r="A13">
        <v>9674212780</v>
      </c>
      <c r="B13" t="s">
        <v>17</v>
      </c>
      <c r="C13">
        <v>1</v>
      </c>
      <c r="E13" s="1">
        <v>86.490080000000006</v>
      </c>
    </row>
    <row r="14" spans="1:5" x14ac:dyDescent="0.25">
      <c r="A14" t="s">
        <v>18</v>
      </c>
      <c r="B14" t="s">
        <v>19</v>
      </c>
      <c r="C14">
        <v>0.06</v>
      </c>
      <c r="D14" t="s">
        <v>8</v>
      </c>
      <c r="E14" s="1">
        <v>13.559932800000002</v>
      </c>
    </row>
    <row r="15" spans="1:5" x14ac:dyDescent="0.25">
      <c r="A15">
        <v>9674212880</v>
      </c>
      <c r="B15" t="s">
        <v>20</v>
      </c>
      <c r="C15">
        <v>1</v>
      </c>
      <c r="E15" s="1">
        <v>86.490080000000006</v>
      </c>
    </row>
    <row r="16" spans="1:5" x14ac:dyDescent="0.25">
      <c r="A16" t="s">
        <v>18</v>
      </c>
      <c r="B16" t="s">
        <v>19</v>
      </c>
      <c r="C16">
        <v>0.06</v>
      </c>
      <c r="D16" t="s">
        <v>8</v>
      </c>
      <c r="E16" s="1">
        <v>13.559932800000002</v>
      </c>
    </row>
    <row r="17" spans="1:5" x14ac:dyDescent="0.25">
      <c r="A17">
        <v>9800266180</v>
      </c>
      <c r="B17" t="s">
        <v>21</v>
      </c>
      <c r="C17">
        <v>1</v>
      </c>
      <c r="E17" s="1">
        <v>736.6880000000001</v>
      </c>
    </row>
    <row r="18" spans="1:5" x14ac:dyDescent="0.25">
      <c r="A18">
        <v>9634777380</v>
      </c>
      <c r="B18" t="s">
        <v>22</v>
      </c>
      <c r="C18">
        <v>1</v>
      </c>
      <c r="E18" s="1">
        <v>112.33168000000001</v>
      </c>
    </row>
    <row r="19" spans="1:5" x14ac:dyDescent="0.25">
      <c r="A19">
        <v>9628107680</v>
      </c>
      <c r="B19" t="s">
        <v>25</v>
      </c>
      <c r="C19">
        <v>2</v>
      </c>
      <c r="E19" s="1">
        <v>10.61248</v>
      </c>
    </row>
    <row r="20" spans="1:5" x14ac:dyDescent="0.25">
      <c r="A20">
        <v>9677571680</v>
      </c>
      <c r="B20" t="s">
        <v>26</v>
      </c>
      <c r="C20">
        <v>1</v>
      </c>
      <c r="E20" s="1">
        <v>121.6712</v>
      </c>
    </row>
    <row r="21" spans="1:5" x14ac:dyDescent="0.25">
      <c r="A21">
        <v>9684612180</v>
      </c>
      <c r="B21" t="s">
        <v>27</v>
      </c>
      <c r="C21">
        <v>1</v>
      </c>
      <c r="E21" s="1">
        <v>110.47232</v>
      </c>
    </row>
    <row r="22" spans="1:5" x14ac:dyDescent="0.25">
      <c r="A22">
        <v>9800328680</v>
      </c>
      <c r="B22" t="s">
        <v>28</v>
      </c>
      <c r="C22">
        <v>1</v>
      </c>
      <c r="E22" s="1">
        <v>691.31200000000001</v>
      </c>
    </row>
    <row r="23" spans="1:5" x14ac:dyDescent="0.25">
      <c r="A23" t="s">
        <v>9</v>
      </c>
      <c r="B23" t="s">
        <v>10</v>
      </c>
      <c r="C23">
        <v>0.40650000000000003</v>
      </c>
      <c r="D23" t="s">
        <v>8</v>
      </c>
      <c r="E23" s="1">
        <v>120.04549872000001</v>
      </c>
    </row>
    <row r="24" spans="1:5" x14ac:dyDescent="0.25">
      <c r="A24">
        <v>9687616380</v>
      </c>
      <c r="B24" t="s">
        <v>29</v>
      </c>
      <c r="C24">
        <v>1</v>
      </c>
      <c r="E24" s="1">
        <v>62.962080000000007</v>
      </c>
    </row>
    <row r="25" spans="1:5" x14ac:dyDescent="0.25">
      <c r="A25">
        <v>9688183480</v>
      </c>
      <c r="B25" t="s">
        <v>30</v>
      </c>
      <c r="C25">
        <v>1</v>
      </c>
      <c r="E25" s="1">
        <v>19.473600000000001</v>
      </c>
    </row>
    <row r="26" spans="1:5" x14ac:dyDescent="0.25">
      <c r="A26">
        <v>9687134080</v>
      </c>
      <c r="B26" t="s">
        <v>31</v>
      </c>
      <c r="C26">
        <v>1</v>
      </c>
      <c r="E26" s="1">
        <v>54.030720000000002</v>
      </c>
    </row>
    <row r="27" spans="1:5" x14ac:dyDescent="0.25">
      <c r="A27">
        <v>9800328480</v>
      </c>
      <c r="B27" t="s">
        <v>32</v>
      </c>
      <c r="C27">
        <v>1</v>
      </c>
      <c r="E27" s="1">
        <v>453.00800000000004</v>
      </c>
    </row>
    <row r="28" spans="1:5" x14ac:dyDescent="0.25">
      <c r="A28">
        <v>9670278680</v>
      </c>
      <c r="B28" t="s">
        <v>33</v>
      </c>
      <c r="C28">
        <v>1</v>
      </c>
      <c r="E28" s="1">
        <v>234.23024000000001</v>
      </c>
    </row>
    <row r="29" spans="1:5" x14ac:dyDescent="0.25">
      <c r="A29" t="s">
        <v>34</v>
      </c>
      <c r="B29" t="s">
        <v>35</v>
      </c>
      <c r="C29">
        <v>0.03</v>
      </c>
      <c r="D29" t="s">
        <v>8</v>
      </c>
      <c r="E29" s="1">
        <v>24.845443199999998</v>
      </c>
    </row>
    <row r="30" spans="1:5" x14ac:dyDescent="0.25">
      <c r="A30">
        <v>9677400380</v>
      </c>
      <c r="B30" t="s">
        <v>36</v>
      </c>
      <c r="C30">
        <v>1</v>
      </c>
      <c r="E30" s="1">
        <v>35.235520000000001</v>
      </c>
    </row>
    <row r="31" spans="1:5" x14ac:dyDescent="0.25">
      <c r="A31" t="s">
        <v>6</v>
      </c>
      <c r="B31" t="s">
        <v>7</v>
      </c>
      <c r="C31">
        <v>0.27100000000000002</v>
      </c>
      <c r="D31" t="s">
        <v>8</v>
      </c>
      <c r="E31" s="1">
        <v>63.202446560000013</v>
      </c>
    </row>
    <row r="32" spans="1:5" x14ac:dyDescent="0.25">
      <c r="A32" t="s">
        <v>34</v>
      </c>
      <c r="B32" t="s">
        <v>35</v>
      </c>
      <c r="C32">
        <v>0.04</v>
      </c>
      <c r="D32" t="s">
        <v>8</v>
      </c>
      <c r="E32" s="1">
        <v>33.1272576</v>
      </c>
    </row>
    <row r="33" spans="1:5" x14ac:dyDescent="0.25">
      <c r="A33">
        <v>9687134380</v>
      </c>
      <c r="B33" t="s">
        <v>37</v>
      </c>
      <c r="C33">
        <v>1</v>
      </c>
      <c r="E33" s="1">
        <v>72.587360000000004</v>
      </c>
    </row>
    <row r="34" spans="1:5" x14ac:dyDescent="0.25">
      <c r="A34">
        <v>9802261010</v>
      </c>
      <c r="B34" t="s">
        <v>38</v>
      </c>
      <c r="C34">
        <v>1</v>
      </c>
      <c r="E34" s="1">
        <v>894.01600000000008</v>
      </c>
    </row>
    <row r="35" spans="1:5" x14ac:dyDescent="0.25">
      <c r="A35">
        <v>9677585080</v>
      </c>
      <c r="B35" t="s">
        <v>39</v>
      </c>
      <c r="C35">
        <v>1</v>
      </c>
      <c r="E35" s="1">
        <v>201.98512000000002</v>
      </c>
    </row>
    <row r="36" spans="1:5" x14ac:dyDescent="0.25">
      <c r="A36">
        <v>9628107680</v>
      </c>
      <c r="B36" t="s">
        <v>25</v>
      </c>
      <c r="C36">
        <v>2</v>
      </c>
      <c r="E36" s="1">
        <v>10.61248</v>
      </c>
    </row>
    <row r="37" spans="1:5" x14ac:dyDescent="0.25">
      <c r="A37">
        <v>9677571780</v>
      </c>
      <c r="B37" t="s">
        <v>40</v>
      </c>
      <c r="C37">
        <v>1</v>
      </c>
      <c r="E37" s="1">
        <v>121.6712</v>
      </c>
    </row>
    <row r="38" spans="1:5" x14ac:dyDescent="0.25">
      <c r="A38">
        <v>9684612280</v>
      </c>
      <c r="B38" t="s">
        <v>41</v>
      </c>
      <c r="C38">
        <v>1</v>
      </c>
      <c r="E38" s="1">
        <v>110.47232</v>
      </c>
    </row>
    <row r="39" spans="1:5" x14ac:dyDescent="0.25">
      <c r="A39">
        <v>9800328780</v>
      </c>
      <c r="B39" t="s">
        <v>42</v>
      </c>
      <c r="C39">
        <v>1</v>
      </c>
      <c r="E39" s="1">
        <v>691.31200000000001</v>
      </c>
    </row>
    <row r="40" spans="1:5" x14ac:dyDescent="0.25">
      <c r="A40" t="s">
        <v>9</v>
      </c>
      <c r="B40" t="s">
        <v>10</v>
      </c>
      <c r="C40">
        <v>0.40650000000000003</v>
      </c>
      <c r="D40" t="s">
        <v>8</v>
      </c>
      <c r="E40" s="1">
        <v>120.04549872000001</v>
      </c>
    </row>
    <row r="41" spans="1:5" x14ac:dyDescent="0.25">
      <c r="A41">
        <v>9687616480</v>
      </c>
      <c r="B41" t="s">
        <v>29</v>
      </c>
      <c r="C41">
        <v>1</v>
      </c>
      <c r="E41" s="1">
        <v>62.962080000000007</v>
      </c>
    </row>
    <row r="42" spans="1:5" x14ac:dyDescent="0.25">
      <c r="A42">
        <v>9688183480</v>
      </c>
      <c r="B42" t="s">
        <v>30</v>
      </c>
      <c r="C42">
        <v>1</v>
      </c>
      <c r="E42" s="1">
        <v>19.473600000000001</v>
      </c>
    </row>
    <row r="43" spans="1:5" x14ac:dyDescent="0.25">
      <c r="A43">
        <v>9687134180</v>
      </c>
      <c r="B43" t="s">
        <v>43</v>
      </c>
      <c r="C43">
        <v>1</v>
      </c>
      <c r="E43" s="1">
        <v>54.030720000000002</v>
      </c>
    </row>
    <row r="44" spans="1:5" x14ac:dyDescent="0.25">
      <c r="A44">
        <v>9800328580</v>
      </c>
      <c r="B44" t="s">
        <v>44</v>
      </c>
      <c r="C44">
        <v>1</v>
      </c>
      <c r="E44" s="1">
        <v>453.00800000000004</v>
      </c>
    </row>
    <row r="45" spans="1:5" x14ac:dyDescent="0.25">
      <c r="A45">
        <v>9670278680</v>
      </c>
      <c r="B45" t="s">
        <v>33</v>
      </c>
      <c r="C45">
        <v>1</v>
      </c>
      <c r="E45" s="1">
        <v>234.23024000000001</v>
      </c>
    </row>
    <row r="46" spans="1:5" x14ac:dyDescent="0.25">
      <c r="A46" t="s">
        <v>34</v>
      </c>
      <c r="B46" t="s">
        <v>35</v>
      </c>
      <c r="C46">
        <v>0.03</v>
      </c>
      <c r="D46" t="s">
        <v>8</v>
      </c>
      <c r="E46" s="1">
        <v>24.845443199999998</v>
      </c>
    </row>
    <row r="47" spans="1:5" x14ac:dyDescent="0.25">
      <c r="A47">
        <v>9677400480</v>
      </c>
      <c r="B47" t="s">
        <v>45</v>
      </c>
      <c r="C47">
        <v>1</v>
      </c>
      <c r="E47" s="1">
        <v>35.235520000000001</v>
      </c>
    </row>
    <row r="48" spans="1:5" x14ac:dyDescent="0.25">
      <c r="A48" t="s">
        <v>6</v>
      </c>
      <c r="B48" t="s">
        <v>7</v>
      </c>
      <c r="C48">
        <v>0.27100000000000002</v>
      </c>
      <c r="D48" t="s">
        <v>8</v>
      </c>
      <c r="E48" s="1">
        <v>63.202446560000013</v>
      </c>
    </row>
    <row r="49" spans="1:5" x14ac:dyDescent="0.25">
      <c r="A49" t="s">
        <v>34</v>
      </c>
      <c r="B49" t="s">
        <v>35</v>
      </c>
      <c r="C49">
        <v>0.04</v>
      </c>
      <c r="D49" t="s">
        <v>8</v>
      </c>
      <c r="E49" s="1">
        <v>33.1272576</v>
      </c>
    </row>
    <row r="50" spans="1:5" x14ac:dyDescent="0.25">
      <c r="A50">
        <v>9687134480</v>
      </c>
      <c r="B50" t="s">
        <v>46</v>
      </c>
      <c r="C50">
        <v>1</v>
      </c>
      <c r="E50" s="1">
        <v>72.587360000000004</v>
      </c>
    </row>
    <row r="51" spans="1:5" x14ac:dyDescent="0.25">
      <c r="A51">
        <v>9802261110</v>
      </c>
      <c r="B51" t="s">
        <v>47</v>
      </c>
      <c r="C51">
        <v>1</v>
      </c>
      <c r="E51" s="1">
        <v>894.01600000000008</v>
      </c>
    </row>
    <row r="52" spans="1:5" x14ac:dyDescent="0.25">
      <c r="A52">
        <v>9677585180</v>
      </c>
      <c r="B52" t="s">
        <v>48</v>
      </c>
      <c r="C52">
        <v>1</v>
      </c>
      <c r="E52" s="1">
        <v>201.98512000000002</v>
      </c>
    </row>
    <row r="53" spans="1:5" x14ac:dyDescent="0.25">
      <c r="A53">
        <v>9628107680</v>
      </c>
      <c r="B53" t="s">
        <v>25</v>
      </c>
      <c r="C53">
        <v>2</v>
      </c>
      <c r="E53" s="1">
        <v>10.61248</v>
      </c>
    </row>
    <row r="54" spans="1:5" x14ac:dyDescent="0.25">
      <c r="A54">
        <v>9677571280</v>
      </c>
      <c r="B54" t="s">
        <v>49</v>
      </c>
      <c r="C54">
        <v>1</v>
      </c>
      <c r="E54" s="1">
        <v>121.32464</v>
      </c>
    </row>
    <row r="55" spans="1:5" x14ac:dyDescent="0.25">
      <c r="A55">
        <v>9684612380</v>
      </c>
      <c r="B55" t="s">
        <v>50</v>
      </c>
      <c r="C55">
        <v>1</v>
      </c>
      <c r="E55" s="1">
        <v>109.21600000000001</v>
      </c>
    </row>
    <row r="56" spans="1:5" x14ac:dyDescent="0.25">
      <c r="A56">
        <v>9800329480</v>
      </c>
      <c r="B56" t="s">
        <v>51</v>
      </c>
      <c r="C56">
        <v>1</v>
      </c>
      <c r="E56" s="1">
        <v>753.21600000000001</v>
      </c>
    </row>
    <row r="57" spans="1:5" x14ac:dyDescent="0.25">
      <c r="A57" t="s">
        <v>9</v>
      </c>
      <c r="B57" t="s">
        <v>10</v>
      </c>
      <c r="C57">
        <v>0.39</v>
      </c>
      <c r="D57" t="s">
        <v>8</v>
      </c>
      <c r="E57" s="1">
        <v>115.17280320000002</v>
      </c>
    </row>
    <row r="58" spans="1:5" x14ac:dyDescent="0.25">
      <c r="A58">
        <v>9686422380</v>
      </c>
      <c r="B58" t="s">
        <v>52</v>
      </c>
      <c r="C58">
        <v>1</v>
      </c>
      <c r="E58" s="1">
        <v>11.23504</v>
      </c>
    </row>
    <row r="59" spans="1:5" x14ac:dyDescent="0.25">
      <c r="A59">
        <v>9802261210</v>
      </c>
      <c r="B59" t="s">
        <v>53</v>
      </c>
      <c r="C59">
        <v>1</v>
      </c>
      <c r="E59" s="1">
        <v>861.40800000000002</v>
      </c>
    </row>
    <row r="60" spans="1:5" x14ac:dyDescent="0.25">
      <c r="A60">
        <v>9674180380</v>
      </c>
      <c r="B60" t="s">
        <v>54</v>
      </c>
      <c r="C60">
        <v>1</v>
      </c>
      <c r="E60" s="1">
        <v>160.85056</v>
      </c>
    </row>
    <row r="61" spans="1:5" x14ac:dyDescent="0.25">
      <c r="A61" t="s">
        <v>6</v>
      </c>
      <c r="B61" t="s">
        <v>7</v>
      </c>
      <c r="C61">
        <v>0.26</v>
      </c>
      <c r="D61" t="s">
        <v>8</v>
      </c>
      <c r="E61" s="1">
        <v>60.637033600000009</v>
      </c>
    </row>
    <row r="62" spans="1:5" x14ac:dyDescent="0.25">
      <c r="A62">
        <v>9674180180</v>
      </c>
      <c r="B62" t="s">
        <v>55</v>
      </c>
      <c r="C62">
        <v>1</v>
      </c>
      <c r="E62" s="1">
        <v>254.72399999999999</v>
      </c>
    </row>
    <row r="63" spans="1:5" x14ac:dyDescent="0.25">
      <c r="A63">
        <v>9800329280</v>
      </c>
      <c r="B63" t="s">
        <v>56</v>
      </c>
      <c r="C63">
        <v>1</v>
      </c>
      <c r="E63" s="1">
        <v>462.65600000000006</v>
      </c>
    </row>
    <row r="64" spans="1:5" x14ac:dyDescent="0.25">
      <c r="A64">
        <v>9674179580</v>
      </c>
      <c r="B64" t="s">
        <v>57</v>
      </c>
      <c r="C64">
        <v>1</v>
      </c>
      <c r="E64" s="1">
        <v>78.052160000000015</v>
      </c>
    </row>
    <row r="65" spans="1:5" x14ac:dyDescent="0.25">
      <c r="A65">
        <v>9687314480</v>
      </c>
      <c r="B65" t="s">
        <v>58</v>
      </c>
      <c r="C65">
        <v>1</v>
      </c>
      <c r="E65" s="1">
        <v>147.6584</v>
      </c>
    </row>
    <row r="66" spans="1:5" x14ac:dyDescent="0.25">
      <c r="A66">
        <v>9628107680</v>
      </c>
      <c r="B66" t="s">
        <v>25</v>
      </c>
      <c r="C66">
        <v>2</v>
      </c>
      <c r="E66" s="1">
        <v>10.61248</v>
      </c>
    </row>
    <row r="67" spans="1:5" x14ac:dyDescent="0.25">
      <c r="A67">
        <v>9677571380</v>
      </c>
      <c r="B67" t="s">
        <v>59</v>
      </c>
      <c r="C67">
        <v>1</v>
      </c>
      <c r="E67" s="1">
        <v>121.32464</v>
      </c>
    </row>
    <row r="68" spans="1:5" x14ac:dyDescent="0.25">
      <c r="A68">
        <v>9684612480</v>
      </c>
      <c r="B68" t="s">
        <v>60</v>
      </c>
      <c r="C68">
        <v>1</v>
      </c>
      <c r="E68" s="1">
        <v>109.21600000000001</v>
      </c>
    </row>
    <row r="69" spans="1:5" x14ac:dyDescent="0.25">
      <c r="A69">
        <v>9800329580</v>
      </c>
      <c r="B69" t="s">
        <v>61</v>
      </c>
      <c r="C69">
        <v>1</v>
      </c>
      <c r="E69" s="1">
        <v>753.21600000000001</v>
      </c>
    </row>
    <row r="70" spans="1:5" x14ac:dyDescent="0.25">
      <c r="A70" t="s">
        <v>9</v>
      </c>
      <c r="B70" t="s">
        <v>10</v>
      </c>
      <c r="C70">
        <v>0.39</v>
      </c>
      <c r="D70" t="s">
        <v>8</v>
      </c>
      <c r="E70" s="1">
        <v>115.17280320000002</v>
      </c>
    </row>
    <row r="71" spans="1:5" x14ac:dyDescent="0.25">
      <c r="A71">
        <v>9686422380</v>
      </c>
      <c r="B71" t="s">
        <v>52</v>
      </c>
      <c r="C71">
        <v>1</v>
      </c>
      <c r="E71" s="1">
        <v>11.23504</v>
      </c>
    </row>
    <row r="72" spans="1:5" x14ac:dyDescent="0.25">
      <c r="A72">
        <v>9802261310</v>
      </c>
      <c r="B72" t="s">
        <v>62</v>
      </c>
      <c r="C72">
        <v>1</v>
      </c>
      <c r="E72" s="1">
        <v>861.40800000000002</v>
      </c>
    </row>
    <row r="73" spans="1:5" x14ac:dyDescent="0.25">
      <c r="A73">
        <v>9674180480</v>
      </c>
      <c r="B73" t="s">
        <v>63</v>
      </c>
      <c r="C73">
        <v>1</v>
      </c>
      <c r="E73" s="1">
        <v>160.85056</v>
      </c>
    </row>
    <row r="74" spans="1:5" x14ac:dyDescent="0.25">
      <c r="A74" t="s">
        <v>6</v>
      </c>
      <c r="B74" t="s">
        <v>7</v>
      </c>
      <c r="C74">
        <v>0.26</v>
      </c>
      <c r="D74" t="s">
        <v>8</v>
      </c>
      <c r="E74" s="1">
        <v>60.637033600000009</v>
      </c>
    </row>
    <row r="75" spans="1:5" x14ac:dyDescent="0.25">
      <c r="A75">
        <v>9674180280</v>
      </c>
      <c r="B75" t="s">
        <v>64</v>
      </c>
      <c r="C75">
        <v>1</v>
      </c>
      <c r="E75" s="1">
        <v>254.72399999999999</v>
      </c>
    </row>
    <row r="76" spans="1:5" x14ac:dyDescent="0.25">
      <c r="A76">
        <v>9800329380</v>
      </c>
      <c r="B76" t="s">
        <v>65</v>
      </c>
      <c r="C76">
        <v>1</v>
      </c>
      <c r="E76" s="1">
        <v>462.65600000000006</v>
      </c>
    </row>
    <row r="77" spans="1:5" x14ac:dyDescent="0.25">
      <c r="A77">
        <v>9674179680</v>
      </c>
      <c r="B77" t="s">
        <v>66</v>
      </c>
      <c r="C77">
        <v>1</v>
      </c>
      <c r="E77" s="1">
        <v>78.052160000000015</v>
      </c>
    </row>
    <row r="78" spans="1:5" x14ac:dyDescent="0.25">
      <c r="A78">
        <v>9687314580</v>
      </c>
      <c r="B78" t="s">
        <v>58</v>
      </c>
      <c r="C78">
        <v>1</v>
      </c>
      <c r="E78" s="1">
        <v>147.6584</v>
      </c>
    </row>
    <row r="79" spans="1:5" x14ac:dyDescent="0.25">
      <c r="A79">
        <v>9687461980</v>
      </c>
      <c r="B79" t="s">
        <v>67</v>
      </c>
      <c r="C79">
        <v>1</v>
      </c>
      <c r="E79" s="1">
        <v>16.801920000000003</v>
      </c>
    </row>
    <row r="80" spans="1:5" x14ac:dyDescent="0.25">
      <c r="A80">
        <v>9688938880</v>
      </c>
      <c r="B80" t="s">
        <v>68</v>
      </c>
      <c r="C80">
        <v>2</v>
      </c>
      <c r="E80" s="1">
        <v>7.4112</v>
      </c>
    </row>
    <row r="81" spans="1:5" x14ac:dyDescent="0.25">
      <c r="A81">
        <v>9800326680</v>
      </c>
      <c r="B81" t="s">
        <v>69</v>
      </c>
      <c r="C81">
        <v>1</v>
      </c>
      <c r="E81" s="1">
        <v>583.6</v>
      </c>
    </row>
    <row r="82" spans="1:5" x14ac:dyDescent="0.25">
      <c r="A82">
        <v>9672194580</v>
      </c>
      <c r="B82" t="s">
        <v>70</v>
      </c>
      <c r="C82">
        <v>2</v>
      </c>
      <c r="E82" s="1">
        <v>18.036480000000001</v>
      </c>
    </row>
    <row r="83" spans="1:5" x14ac:dyDescent="0.25">
      <c r="A83">
        <v>9659226580</v>
      </c>
      <c r="B83" t="s">
        <v>71</v>
      </c>
      <c r="C83">
        <v>2</v>
      </c>
      <c r="E83" s="1">
        <v>6.3033600000000005</v>
      </c>
    </row>
    <row r="84" spans="1:5" x14ac:dyDescent="0.25">
      <c r="A84">
        <v>9687933780</v>
      </c>
      <c r="B84" t="s">
        <v>67</v>
      </c>
      <c r="C84">
        <v>1</v>
      </c>
      <c r="E84" s="1">
        <v>16.801920000000003</v>
      </c>
    </row>
    <row r="85" spans="1:5" x14ac:dyDescent="0.25">
      <c r="A85">
        <v>9688938880</v>
      </c>
      <c r="B85" t="s">
        <v>68</v>
      </c>
      <c r="C85">
        <v>2</v>
      </c>
      <c r="E85" s="1">
        <v>7.4112</v>
      </c>
    </row>
    <row r="86" spans="1:5" x14ac:dyDescent="0.25">
      <c r="A86">
        <v>9800326880</v>
      </c>
      <c r="B86" t="s">
        <v>72</v>
      </c>
      <c r="C86">
        <v>1</v>
      </c>
      <c r="E86" s="1">
        <v>583.6</v>
      </c>
    </row>
    <row r="87" spans="1:5" x14ac:dyDescent="0.25">
      <c r="A87">
        <v>9672194580</v>
      </c>
      <c r="B87" t="s">
        <v>70</v>
      </c>
      <c r="C87">
        <v>2</v>
      </c>
      <c r="E87" s="1">
        <v>18.036480000000001</v>
      </c>
    </row>
    <row r="88" spans="1:5" x14ac:dyDescent="0.25">
      <c r="A88">
        <v>9659226580</v>
      </c>
      <c r="B88" t="s">
        <v>71</v>
      </c>
      <c r="C88">
        <v>2</v>
      </c>
      <c r="E88" s="1">
        <v>6.3033600000000005</v>
      </c>
    </row>
    <row r="89" spans="1:5" x14ac:dyDescent="0.25">
      <c r="A89">
        <v>9800327480</v>
      </c>
      <c r="B89" t="s">
        <v>73</v>
      </c>
      <c r="C89">
        <v>1</v>
      </c>
      <c r="E89" s="1">
        <v>1309.44</v>
      </c>
    </row>
    <row r="90" spans="1:5" x14ac:dyDescent="0.25">
      <c r="A90" t="s">
        <v>74</v>
      </c>
      <c r="B90" t="s">
        <v>75</v>
      </c>
      <c r="C90">
        <v>4.8000000000000001E-2</v>
      </c>
      <c r="D90" t="s">
        <v>8</v>
      </c>
      <c r="E90" s="1">
        <v>46.718968320000002</v>
      </c>
    </row>
    <row r="91" spans="1:5" x14ac:dyDescent="0.25">
      <c r="A91" t="s">
        <v>6</v>
      </c>
      <c r="B91" t="s">
        <v>7</v>
      </c>
      <c r="C91">
        <v>0.73399999999999999</v>
      </c>
      <c r="D91" t="s">
        <v>8</v>
      </c>
      <c r="E91" s="1">
        <v>171.18301024000002</v>
      </c>
    </row>
    <row r="92" spans="1:5" x14ac:dyDescent="0.25">
      <c r="A92">
        <v>9687658780</v>
      </c>
      <c r="B92" t="s">
        <v>76</v>
      </c>
      <c r="C92">
        <v>2</v>
      </c>
      <c r="E92" s="1">
        <v>22.49888</v>
      </c>
    </row>
    <row r="93" spans="1:5" x14ac:dyDescent="0.25">
      <c r="A93">
        <v>9656740980</v>
      </c>
      <c r="B93" t="s">
        <v>77</v>
      </c>
      <c r="C93">
        <v>1</v>
      </c>
      <c r="E93" s="1">
        <v>117.79456</v>
      </c>
    </row>
    <row r="94" spans="1:5" x14ac:dyDescent="0.25">
      <c r="A94">
        <v>9673016680</v>
      </c>
      <c r="B94" t="s">
        <v>78</v>
      </c>
      <c r="C94">
        <v>1</v>
      </c>
      <c r="E94" s="1">
        <v>118.88496000000001</v>
      </c>
    </row>
    <row r="95" spans="1:5" x14ac:dyDescent="0.25">
      <c r="A95">
        <v>9800513480</v>
      </c>
      <c r="B95" t="s">
        <v>79</v>
      </c>
      <c r="C95">
        <v>1</v>
      </c>
      <c r="E95" s="1">
        <v>246.71600000000001</v>
      </c>
    </row>
    <row r="96" spans="1:5" x14ac:dyDescent="0.25">
      <c r="A96">
        <v>9677659380</v>
      </c>
      <c r="B96" t="s">
        <v>80</v>
      </c>
      <c r="C96">
        <v>1</v>
      </c>
      <c r="E96" s="1">
        <v>17.069120000000002</v>
      </c>
    </row>
    <row r="97" spans="1:5" x14ac:dyDescent="0.25">
      <c r="A97">
        <v>9677215680</v>
      </c>
      <c r="B97" t="s">
        <v>81</v>
      </c>
      <c r="C97">
        <v>1</v>
      </c>
      <c r="E97" s="1">
        <v>34.369120000000002</v>
      </c>
    </row>
    <row r="98" spans="1:5" x14ac:dyDescent="0.25">
      <c r="A98">
        <v>9800513680</v>
      </c>
      <c r="B98" t="s">
        <v>82</v>
      </c>
      <c r="C98">
        <v>1</v>
      </c>
      <c r="E98" s="1">
        <v>250.49232000000003</v>
      </c>
    </row>
    <row r="99" spans="1:5" x14ac:dyDescent="0.25">
      <c r="A99">
        <v>9677659380</v>
      </c>
      <c r="B99" t="s">
        <v>80</v>
      </c>
      <c r="C99">
        <v>1</v>
      </c>
      <c r="E99" s="1">
        <v>17.069120000000002</v>
      </c>
    </row>
    <row r="100" spans="1:5" x14ac:dyDescent="0.25">
      <c r="A100">
        <v>9677215880</v>
      </c>
      <c r="B100" t="s">
        <v>83</v>
      </c>
      <c r="C100">
        <v>1</v>
      </c>
      <c r="E100" s="1">
        <v>34.369120000000002</v>
      </c>
    </row>
    <row r="101" spans="1:5" x14ac:dyDescent="0.25">
      <c r="A101">
        <v>9674619380</v>
      </c>
      <c r="B101" t="s">
        <v>84</v>
      </c>
      <c r="C101">
        <v>1</v>
      </c>
      <c r="E101" s="1">
        <v>143.44703999999999</v>
      </c>
    </row>
    <row r="102" spans="1:5" x14ac:dyDescent="0.25">
      <c r="A102">
        <v>9674619780</v>
      </c>
      <c r="B102" t="s">
        <v>85</v>
      </c>
      <c r="C102">
        <v>1</v>
      </c>
      <c r="E102" s="1">
        <v>276.87392</v>
      </c>
    </row>
    <row r="103" spans="1:5" x14ac:dyDescent="0.25">
      <c r="A103">
        <v>9641780380</v>
      </c>
      <c r="B103" t="s">
        <v>86</v>
      </c>
      <c r="C103">
        <v>1</v>
      </c>
      <c r="E103" s="1">
        <v>46.936800000000005</v>
      </c>
    </row>
    <row r="104" spans="1:5" x14ac:dyDescent="0.25">
      <c r="A104">
        <v>9674624880</v>
      </c>
      <c r="B104" t="s">
        <v>87</v>
      </c>
      <c r="C104">
        <v>1</v>
      </c>
      <c r="E104" s="1">
        <v>227.30032000000003</v>
      </c>
    </row>
    <row r="105" spans="1:5" x14ac:dyDescent="0.25">
      <c r="A105">
        <v>9803588580</v>
      </c>
      <c r="B105" t="s">
        <v>88</v>
      </c>
      <c r="C105">
        <v>2</v>
      </c>
      <c r="E105" s="1">
        <v>120.24256000000001</v>
      </c>
    </row>
    <row r="106" spans="1:5" x14ac:dyDescent="0.25">
      <c r="A106">
        <v>9800522080</v>
      </c>
      <c r="B106" t="s">
        <v>89</v>
      </c>
      <c r="C106">
        <v>1</v>
      </c>
      <c r="E106" s="1">
        <v>212.624</v>
      </c>
    </row>
    <row r="107" spans="1:5" x14ac:dyDescent="0.25">
      <c r="A107">
        <v>9805646680</v>
      </c>
      <c r="B107" t="s">
        <v>90</v>
      </c>
      <c r="C107">
        <v>1</v>
      </c>
      <c r="E107" s="1">
        <v>397.64384000000001</v>
      </c>
    </row>
    <row r="108" spans="1:5" x14ac:dyDescent="0.25">
      <c r="A108">
        <v>9674556880</v>
      </c>
      <c r="B108" t="s">
        <v>91</v>
      </c>
      <c r="C108">
        <v>1</v>
      </c>
      <c r="E108" s="1">
        <v>329.61184000000003</v>
      </c>
    </row>
    <row r="109" spans="1:5" x14ac:dyDescent="0.25">
      <c r="A109">
        <v>9802873480</v>
      </c>
      <c r="B109" t="s">
        <v>92</v>
      </c>
      <c r="C109">
        <v>1</v>
      </c>
      <c r="E109" s="1">
        <v>1831.06</v>
      </c>
    </row>
    <row r="110" spans="1:5" x14ac:dyDescent="0.25">
      <c r="A110">
        <v>9678383080</v>
      </c>
      <c r="B110" t="s">
        <v>93</v>
      </c>
      <c r="C110">
        <v>1</v>
      </c>
      <c r="E110" s="1">
        <v>783.10303999999996</v>
      </c>
    </row>
    <row r="111" spans="1:5" x14ac:dyDescent="0.25">
      <c r="A111">
        <v>7903011377</v>
      </c>
      <c r="B111" t="s">
        <v>94</v>
      </c>
      <c r="C111">
        <v>8</v>
      </c>
      <c r="E111" s="1">
        <v>7.3932800000000007</v>
      </c>
    </row>
    <row r="112" spans="1:5" x14ac:dyDescent="0.25">
      <c r="A112">
        <v>9643938280</v>
      </c>
      <c r="B112" t="s">
        <v>95</v>
      </c>
      <c r="C112">
        <v>12</v>
      </c>
      <c r="E112" s="1">
        <v>4.5388800000000007</v>
      </c>
    </row>
    <row r="113" spans="1:5" x14ac:dyDescent="0.25">
      <c r="A113" t="s">
        <v>34</v>
      </c>
      <c r="B113" t="s">
        <v>35</v>
      </c>
      <c r="C113">
        <v>0.03</v>
      </c>
      <c r="D113" t="s">
        <v>8</v>
      </c>
      <c r="E113" s="1">
        <v>24.845443199999998</v>
      </c>
    </row>
    <row r="114" spans="1:5" x14ac:dyDescent="0.25">
      <c r="A114" t="s">
        <v>6</v>
      </c>
      <c r="B114" t="s">
        <v>7</v>
      </c>
      <c r="C114">
        <v>0.13700000000000001</v>
      </c>
      <c r="D114" t="s">
        <v>8</v>
      </c>
      <c r="E114" s="1">
        <v>31.951052320000002</v>
      </c>
    </row>
    <row r="115" spans="1:5" x14ac:dyDescent="0.25">
      <c r="A115">
        <v>9800327180</v>
      </c>
      <c r="B115" t="s">
        <v>96</v>
      </c>
      <c r="C115">
        <v>1</v>
      </c>
      <c r="E115" s="1">
        <v>2847.6640000000002</v>
      </c>
    </row>
    <row r="116" spans="1:5" x14ac:dyDescent="0.25">
      <c r="A116">
        <v>9687444180</v>
      </c>
      <c r="B116" t="s">
        <v>97</v>
      </c>
      <c r="C116">
        <v>1</v>
      </c>
      <c r="E116" s="1">
        <v>49.813600000000008</v>
      </c>
    </row>
    <row r="117" spans="1:5" x14ac:dyDescent="0.25">
      <c r="A117">
        <v>9687259480</v>
      </c>
      <c r="B117" t="s">
        <v>98</v>
      </c>
      <c r="C117">
        <v>1</v>
      </c>
      <c r="E117" s="1">
        <v>96.378720000000001</v>
      </c>
    </row>
    <row r="118" spans="1:5" x14ac:dyDescent="0.25">
      <c r="A118">
        <v>9687828480</v>
      </c>
      <c r="B118" t="s">
        <v>99</v>
      </c>
      <c r="C118">
        <v>1</v>
      </c>
      <c r="E118" s="1">
        <v>74.926720000000003</v>
      </c>
    </row>
    <row r="119" spans="1:5" x14ac:dyDescent="0.25">
      <c r="A119">
        <v>9674486480</v>
      </c>
      <c r="B119" t="s">
        <v>100</v>
      </c>
      <c r="C119">
        <v>1</v>
      </c>
      <c r="E119" s="1">
        <v>56.956960000000009</v>
      </c>
    </row>
    <row r="120" spans="1:5" x14ac:dyDescent="0.25">
      <c r="A120">
        <v>9684107280</v>
      </c>
      <c r="B120" t="s">
        <v>101</v>
      </c>
      <c r="C120">
        <v>1</v>
      </c>
      <c r="E120" s="1">
        <v>43.741600000000005</v>
      </c>
    </row>
    <row r="121" spans="1:5" x14ac:dyDescent="0.25">
      <c r="A121">
        <v>9801763180</v>
      </c>
      <c r="B121" t="s">
        <v>102</v>
      </c>
      <c r="C121">
        <v>1</v>
      </c>
      <c r="E121" s="1">
        <v>33.430560000000007</v>
      </c>
    </row>
    <row r="122" spans="1:5" x14ac:dyDescent="0.25">
      <c r="A122">
        <v>9674569680</v>
      </c>
      <c r="B122" t="s">
        <v>103</v>
      </c>
      <c r="C122">
        <v>1</v>
      </c>
      <c r="E122" s="1">
        <v>75.94256</v>
      </c>
    </row>
    <row r="123" spans="1:5" x14ac:dyDescent="0.25">
      <c r="A123">
        <v>9805840380</v>
      </c>
      <c r="B123" t="s">
        <v>104</v>
      </c>
      <c r="C123">
        <v>1</v>
      </c>
      <c r="E123" s="1">
        <v>275.81920000000002</v>
      </c>
    </row>
    <row r="124" spans="1:5" x14ac:dyDescent="0.25">
      <c r="A124">
        <v>9801761880</v>
      </c>
      <c r="B124" t="s">
        <v>105</v>
      </c>
      <c r="C124">
        <v>1</v>
      </c>
      <c r="E124" s="1">
        <v>26.693920000000006</v>
      </c>
    </row>
    <row r="125" spans="1:5" x14ac:dyDescent="0.25">
      <c r="A125">
        <v>9674570280</v>
      </c>
      <c r="B125" t="s">
        <v>106</v>
      </c>
      <c r="C125">
        <v>1</v>
      </c>
      <c r="E125" s="1">
        <v>104.42112</v>
      </c>
    </row>
    <row r="126" spans="1:5" x14ac:dyDescent="0.25">
      <c r="A126">
        <v>9674637980</v>
      </c>
      <c r="B126" t="s">
        <v>107</v>
      </c>
      <c r="C126">
        <v>1</v>
      </c>
      <c r="E126" s="1">
        <v>98.092480000000009</v>
      </c>
    </row>
    <row r="127" spans="1:5" x14ac:dyDescent="0.25">
      <c r="A127">
        <v>9677313880</v>
      </c>
      <c r="B127" t="s">
        <v>108</v>
      </c>
      <c r="C127">
        <v>1</v>
      </c>
      <c r="E127" s="1">
        <v>7.9107200000000013</v>
      </c>
    </row>
    <row r="128" spans="1:5" x14ac:dyDescent="0.25">
      <c r="A128">
        <v>9674592580</v>
      </c>
      <c r="B128" t="s">
        <v>109</v>
      </c>
      <c r="C128">
        <v>1</v>
      </c>
      <c r="E128" s="1">
        <v>100.20208000000001</v>
      </c>
    </row>
    <row r="129" spans="1:5" x14ac:dyDescent="0.25">
      <c r="A129">
        <v>9674469080</v>
      </c>
      <c r="B129" t="s">
        <v>110</v>
      </c>
      <c r="C129">
        <v>1</v>
      </c>
      <c r="E129" s="1">
        <v>707.74272000000008</v>
      </c>
    </row>
    <row r="130" spans="1:5" x14ac:dyDescent="0.25">
      <c r="A130">
        <v>9802864980</v>
      </c>
      <c r="B130" t="s">
        <v>111</v>
      </c>
      <c r="C130">
        <v>1</v>
      </c>
      <c r="E130" s="1">
        <v>1469.4651200000001</v>
      </c>
    </row>
    <row r="131" spans="1:5" x14ac:dyDescent="0.25">
      <c r="A131">
        <v>9670562980</v>
      </c>
      <c r="B131" t="s">
        <v>97</v>
      </c>
      <c r="C131">
        <v>1</v>
      </c>
      <c r="E131" s="1">
        <v>33.300640000000001</v>
      </c>
    </row>
    <row r="132" spans="1:5" x14ac:dyDescent="0.25">
      <c r="A132">
        <v>9671667480</v>
      </c>
      <c r="B132" t="s">
        <v>97</v>
      </c>
      <c r="C132">
        <v>1</v>
      </c>
      <c r="E132" s="1">
        <v>30.174239999999998</v>
      </c>
    </row>
    <row r="133" spans="1:5" x14ac:dyDescent="0.25">
      <c r="A133">
        <v>9803245780</v>
      </c>
      <c r="B133" t="s">
        <v>112</v>
      </c>
      <c r="C133">
        <v>1</v>
      </c>
      <c r="E133" s="1">
        <v>1381.7331200000001</v>
      </c>
    </row>
    <row r="134" spans="1:5" x14ac:dyDescent="0.25">
      <c r="A134">
        <v>9802862980</v>
      </c>
      <c r="B134" t="s">
        <v>113</v>
      </c>
      <c r="C134">
        <v>1</v>
      </c>
      <c r="E134" s="1">
        <v>1470.4976000000001</v>
      </c>
    </row>
    <row r="135" spans="1:5" x14ac:dyDescent="0.25">
      <c r="A135">
        <v>9803160180</v>
      </c>
      <c r="B135" t="s">
        <v>114</v>
      </c>
      <c r="C135">
        <v>1</v>
      </c>
      <c r="E135" s="1">
        <v>602.79424000000006</v>
      </c>
    </row>
    <row r="136" spans="1:5" x14ac:dyDescent="0.25">
      <c r="A136">
        <v>9687510980</v>
      </c>
      <c r="B136" t="s">
        <v>115</v>
      </c>
      <c r="C136">
        <v>1</v>
      </c>
      <c r="E136" s="1">
        <v>84.262240000000006</v>
      </c>
    </row>
    <row r="137" spans="1:5" x14ac:dyDescent="0.25">
      <c r="A137">
        <v>9676768180</v>
      </c>
      <c r="B137" t="s">
        <v>116</v>
      </c>
      <c r="C137">
        <v>1</v>
      </c>
      <c r="E137" s="1">
        <v>113.91392000000002</v>
      </c>
    </row>
    <row r="138" spans="1:5" x14ac:dyDescent="0.25">
      <c r="A138">
        <v>9806684280</v>
      </c>
      <c r="B138" t="s">
        <v>117</v>
      </c>
      <c r="C138">
        <v>1</v>
      </c>
      <c r="E138" s="1">
        <v>247.89279999999999</v>
      </c>
    </row>
    <row r="139" spans="1:5" x14ac:dyDescent="0.25">
      <c r="A139">
        <v>9674637780</v>
      </c>
      <c r="B139" t="s">
        <v>118</v>
      </c>
      <c r="C139">
        <v>1</v>
      </c>
      <c r="E139" s="1">
        <v>83.325919999999996</v>
      </c>
    </row>
    <row r="140" spans="1:5" x14ac:dyDescent="0.25">
      <c r="A140">
        <v>9801761280</v>
      </c>
      <c r="B140" t="s">
        <v>119</v>
      </c>
      <c r="C140">
        <v>1</v>
      </c>
      <c r="E140" s="1">
        <v>48.701760000000007</v>
      </c>
    </row>
    <row r="141" spans="1:5" x14ac:dyDescent="0.25">
      <c r="A141" t="s">
        <v>6</v>
      </c>
      <c r="B141" t="s">
        <v>7</v>
      </c>
      <c r="C141">
        <v>0.13</v>
      </c>
      <c r="D141" t="s">
        <v>8</v>
      </c>
      <c r="E141" s="1">
        <v>30.318516800000005</v>
      </c>
    </row>
    <row r="142" spans="1:5" x14ac:dyDescent="0.25">
      <c r="A142">
        <v>9674573680</v>
      </c>
      <c r="B142" t="s">
        <v>120</v>
      </c>
      <c r="C142">
        <v>1</v>
      </c>
      <c r="E142" s="1">
        <v>120.2424</v>
      </c>
    </row>
    <row r="143" spans="1:5" x14ac:dyDescent="0.25">
      <c r="A143">
        <v>9804982480</v>
      </c>
      <c r="B143" t="s">
        <v>121</v>
      </c>
      <c r="C143">
        <v>1</v>
      </c>
      <c r="E143" s="1">
        <v>670.82608000000005</v>
      </c>
    </row>
    <row r="144" spans="1:5" x14ac:dyDescent="0.25">
      <c r="A144">
        <v>9803245180</v>
      </c>
      <c r="B144" t="s">
        <v>122</v>
      </c>
      <c r="C144">
        <v>1</v>
      </c>
      <c r="E144" s="1">
        <v>1342.1796800000002</v>
      </c>
    </row>
    <row r="145" spans="1:5" x14ac:dyDescent="0.25">
      <c r="A145">
        <v>9676644380</v>
      </c>
      <c r="B145" t="s">
        <v>123</v>
      </c>
      <c r="C145">
        <v>1</v>
      </c>
      <c r="E145" s="1">
        <v>286.89424000000002</v>
      </c>
    </row>
    <row r="146" spans="1:5" x14ac:dyDescent="0.25">
      <c r="A146">
        <v>9676562180</v>
      </c>
      <c r="B146" t="s">
        <v>124</v>
      </c>
      <c r="C146">
        <v>1</v>
      </c>
      <c r="E146" s="1">
        <v>98.092480000000009</v>
      </c>
    </row>
    <row r="147" spans="1:5" x14ac:dyDescent="0.25">
      <c r="A147">
        <v>7903011306</v>
      </c>
      <c r="B147" t="s">
        <v>125</v>
      </c>
      <c r="C147">
        <v>2</v>
      </c>
      <c r="E147" s="1">
        <v>0.74368000000000001</v>
      </c>
    </row>
    <row r="148" spans="1:5" x14ac:dyDescent="0.25">
      <c r="A148">
        <v>9802869080</v>
      </c>
      <c r="B148" t="s">
        <v>126</v>
      </c>
      <c r="C148">
        <v>1</v>
      </c>
      <c r="E148" s="1">
        <v>242.06704000000002</v>
      </c>
    </row>
    <row r="149" spans="1:5" x14ac:dyDescent="0.25">
      <c r="A149">
        <v>9801762580</v>
      </c>
      <c r="B149" t="s">
        <v>127</v>
      </c>
      <c r="C149">
        <v>1</v>
      </c>
      <c r="E149" s="1">
        <v>32.340320000000006</v>
      </c>
    </row>
    <row r="150" spans="1:5" x14ac:dyDescent="0.25">
      <c r="A150">
        <v>9643938280</v>
      </c>
      <c r="B150" t="s">
        <v>95</v>
      </c>
      <c r="C150">
        <v>12</v>
      </c>
      <c r="E150" s="1">
        <v>4.5388800000000007</v>
      </c>
    </row>
    <row r="151" spans="1:5" x14ac:dyDescent="0.25">
      <c r="A151" t="s">
        <v>34</v>
      </c>
      <c r="B151" t="s">
        <v>35</v>
      </c>
      <c r="C151">
        <v>0.03</v>
      </c>
      <c r="D151" t="s">
        <v>8</v>
      </c>
      <c r="E151" s="1">
        <v>24.845443199999998</v>
      </c>
    </row>
    <row r="152" spans="1:5" x14ac:dyDescent="0.25">
      <c r="E152" s="1"/>
    </row>
    <row r="153" spans="1:5" x14ac:dyDescent="0.25">
      <c r="E153" s="1"/>
    </row>
    <row r="154" spans="1:5" x14ac:dyDescent="0.25">
      <c r="E154" s="1"/>
    </row>
    <row r="155" spans="1:5" x14ac:dyDescent="0.25">
      <c r="E155" s="1"/>
    </row>
    <row r="156" spans="1:5" x14ac:dyDescent="0.25">
      <c r="E156" s="1"/>
    </row>
    <row r="157" spans="1:5" x14ac:dyDescent="0.25">
      <c r="E157" s="1"/>
    </row>
    <row r="158" spans="1:5" x14ac:dyDescent="0.25">
      <c r="E158" s="1"/>
    </row>
    <row r="159" spans="1:5" x14ac:dyDescent="0.25">
      <c r="E159" s="1"/>
    </row>
    <row r="160" spans="1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</sheetData>
  <autoFilter ref="A1:E15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2"/>
  <sheetViews>
    <sheetView topLeftCell="A119" workbookViewId="0">
      <selection activeCell="E24" sqref="E24"/>
    </sheetView>
  </sheetViews>
  <sheetFormatPr defaultRowHeight="15" x14ac:dyDescent="0.25"/>
  <cols>
    <col min="1" max="1" width="11.28515625" bestFit="1" customWidth="1"/>
    <col min="2" max="2" width="19.5703125" bestFit="1" customWidth="1"/>
    <col min="3" max="3" width="6" bestFit="1" customWidth="1"/>
    <col min="4" max="4" width="4.7109375" bestFit="1" customWidth="1"/>
    <col min="5" max="5" width="12.28515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9800327780</v>
      </c>
      <c r="B2" t="s">
        <v>5</v>
      </c>
      <c r="C2">
        <v>1</v>
      </c>
      <c r="E2" s="1">
        <v>1157.7920000000001</v>
      </c>
    </row>
    <row r="3" spans="1:5" x14ac:dyDescent="0.25">
      <c r="A3" t="s">
        <v>6</v>
      </c>
      <c r="B3" t="s">
        <v>7</v>
      </c>
      <c r="C3">
        <v>0.24199999999999999</v>
      </c>
      <c r="D3" t="s">
        <v>8</v>
      </c>
      <c r="E3" s="1">
        <v>56.439085120000009</v>
      </c>
    </row>
    <row r="4" spans="1:5" x14ac:dyDescent="0.25">
      <c r="A4" t="s">
        <v>9</v>
      </c>
      <c r="B4" t="s">
        <v>10</v>
      </c>
      <c r="C4">
        <v>0.24199999999999999</v>
      </c>
      <c r="D4" t="s">
        <v>8</v>
      </c>
      <c r="E4" s="1">
        <v>71.466200959999995</v>
      </c>
    </row>
    <row r="5" spans="1:5" x14ac:dyDescent="0.25">
      <c r="A5">
        <v>9800327980</v>
      </c>
      <c r="B5" t="s">
        <v>11</v>
      </c>
      <c r="C5">
        <v>1</v>
      </c>
      <c r="E5" s="1">
        <v>690.65600000000006</v>
      </c>
    </row>
    <row r="6" spans="1:5" x14ac:dyDescent="0.25">
      <c r="A6">
        <v>9800333280</v>
      </c>
      <c r="B6" t="s">
        <v>12</v>
      </c>
      <c r="C6">
        <v>1</v>
      </c>
      <c r="E6" s="1">
        <v>230.22399999999999</v>
      </c>
    </row>
    <row r="7" spans="1:5" x14ac:dyDescent="0.25">
      <c r="A7">
        <v>9674239880</v>
      </c>
      <c r="B7" t="s">
        <v>13</v>
      </c>
      <c r="C7">
        <v>1</v>
      </c>
      <c r="E7" s="1">
        <v>161.90528</v>
      </c>
    </row>
    <row r="8" spans="1:5" x14ac:dyDescent="0.25">
      <c r="A8">
        <v>9674240080</v>
      </c>
      <c r="B8" t="s">
        <v>13</v>
      </c>
      <c r="C8">
        <v>1</v>
      </c>
      <c r="E8" s="1">
        <v>161.90528</v>
      </c>
    </row>
    <row r="9" spans="1:5" x14ac:dyDescent="0.25">
      <c r="A9">
        <v>9674240180</v>
      </c>
      <c r="B9" t="s">
        <v>14</v>
      </c>
      <c r="C9">
        <v>1</v>
      </c>
      <c r="E9" s="1">
        <v>104.94848</v>
      </c>
    </row>
    <row r="10" spans="1:5" x14ac:dyDescent="0.25">
      <c r="A10" t="s">
        <v>9</v>
      </c>
      <c r="B10" t="s">
        <v>10</v>
      </c>
      <c r="C10">
        <v>0.18</v>
      </c>
      <c r="D10" t="s">
        <v>8</v>
      </c>
      <c r="E10" s="1">
        <v>53.156678400000004</v>
      </c>
    </row>
    <row r="11" spans="1:5" x14ac:dyDescent="0.25">
      <c r="A11">
        <v>9600400280</v>
      </c>
      <c r="B11" t="s">
        <v>15</v>
      </c>
      <c r="C11">
        <v>1</v>
      </c>
      <c r="E11" s="1">
        <v>4.17408</v>
      </c>
    </row>
    <row r="12" spans="1:5" x14ac:dyDescent="0.25">
      <c r="A12">
        <v>9801867780</v>
      </c>
      <c r="B12" t="s">
        <v>16</v>
      </c>
      <c r="C12">
        <v>1</v>
      </c>
      <c r="E12" s="1">
        <v>1052.9280000000001</v>
      </c>
    </row>
    <row r="13" spans="1:5" x14ac:dyDescent="0.25">
      <c r="A13">
        <v>9674212780</v>
      </c>
      <c r="B13" t="s">
        <v>17</v>
      </c>
      <c r="C13">
        <v>1</v>
      </c>
      <c r="E13" s="1">
        <v>86.490080000000006</v>
      </c>
    </row>
    <row r="14" spans="1:5" x14ac:dyDescent="0.25">
      <c r="A14" t="s">
        <v>18</v>
      </c>
      <c r="B14" t="s">
        <v>19</v>
      </c>
      <c r="C14">
        <v>0.06</v>
      </c>
      <c r="D14" t="s">
        <v>8</v>
      </c>
      <c r="E14" s="1">
        <v>13.559932800000002</v>
      </c>
    </row>
    <row r="15" spans="1:5" x14ac:dyDescent="0.25">
      <c r="A15">
        <v>9674212880</v>
      </c>
      <c r="B15" t="s">
        <v>20</v>
      </c>
      <c r="C15">
        <v>1</v>
      </c>
      <c r="E15" s="1">
        <v>86.490080000000006</v>
      </c>
    </row>
    <row r="16" spans="1:5" x14ac:dyDescent="0.25">
      <c r="A16" t="s">
        <v>18</v>
      </c>
      <c r="B16" t="s">
        <v>19</v>
      </c>
      <c r="C16">
        <v>0.06</v>
      </c>
      <c r="D16" t="s">
        <v>8</v>
      </c>
      <c r="E16" s="1">
        <v>13.559932800000002</v>
      </c>
    </row>
    <row r="17" spans="1:5" x14ac:dyDescent="0.25">
      <c r="A17">
        <v>9800266180</v>
      </c>
      <c r="B17" t="s">
        <v>21</v>
      </c>
      <c r="C17">
        <v>1</v>
      </c>
      <c r="E17" s="1">
        <v>736.6880000000001</v>
      </c>
    </row>
    <row r="18" spans="1:5" x14ac:dyDescent="0.25">
      <c r="A18">
        <v>9634777380</v>
      </c>
      <c r="B18" t="s">
        <v>22</v>
      </c>
      <c r="C18">
        <v>1</v>
      </c>
      <c r="E18" s="1">
        <v>112.33168000000001</v>
      </c>
    </row>
    <row r="19" spans="1:5" x14ac:dyDescent="0.25">
      <c r="A19">
        <v>9674418480</v>
      </c>
      <c r="B19" t="s">
        <v>23</v>
      </c>
      <c r="C19">
        <v>1</v>
      </c>
      <c r="E19" s="1">
        <v>45.881920000000008</v>
      </c>
    </row>
    <row r="20" spans="1:5" x14ac:dyDescent="0.25">
      <c r="A20">
        <v>9674418580</v>
      </c>
      <c r="B20" t="s">
        <v>24</v>
      </c>
      <c r="C20">
        <v>1</v>
      </c>
      <c r="E20" s="1">
        <v>45.881920000000008</v>
      </c>
    </row>
    <row r="21" spans="1:5" x14ac:dyDescent="0.25">
      <c r="A21">
        <v>9628107680</v>
      </c>
      <c r="B21" t="s">
        <v>25</v>
      </c>
      <c r="C21">
        <v>2</v>
      </c>
      <c r="E21" s="1">
        <v>10.61248</v>
      </c>
    </row>
    <row r="22" spans="1:5" x14ac:dyDescent="0.25">
      <c r="A22">
        <v>9677571680</v>
      </c>
      <c r="B22" t="s">
        <v>26</v>
      </c>
      <c r="C22">
        <v>1</v>
      </c>
      <c r="E22" s="1">
        <v>121.6712</v>
      </c>
    </row>
    <row r="23" spans="1:5" x14ac:dyDescent="0.25">
      <c r="A23">
        <v>9684612180</v>
      </c>
      <c r="B23" t="s">
        <v>27</v>
      </c>
      <c r="C23">
        <v>1</v>
      </c>
      <c r="E23" s="1">
        <v>112.47232</v>
      </c>
    </row>
    <row r="24" spans="1:5" x14ac:dyDescent="0.25">
      <c r="A24">
        <v>9800328680</v>
      </c>
      <c r="B24" t="s">
        <v>28</v>
      </c>
      <c r="C24">
        <v>1</v>
      </c>
      <c r="E24" s="1">
        <v>691.31200000000001</v>
      </c>
    </row>
    <row r="25" spans="1:5" x14ac:dyDescent="0.25">
      <c r="A25" t="s">
        <v>9</v>
      </c>
      <c r="B25" t="s">
        <v>10</v>
      </c>
      <c r="C25">
        <v>0.27100000000000002</v>
      </c>
      <c r="D25" t="s">
        <v>8</v>
      </c>
      <c r="E25" s="1">
        <v>80.030332480000013</v>
      </c>
    </row>
    <row r="26" spans="1:5" x14ac:dyDescent="0.25">
      <c r="A26">
        <v>9687616380</v>
      </c>
      <c r="B26" t="s">
        <v>29</v>
      </c>
      <c r="C26">
        <v>1</v>
      </c>
      <c r="E26" s="1">
        <v>62.962080000000007</v>
      </c>
    </row>
    <row r="27" spans="1:5" x14ac:dyDescent="0.25">
      <c r="A27">
        <v>9688183480</v>
      </c>
      <c r="B27" t="s">
        <v>30</v>
      </c>
      <c r="C27">
        <v>1</v>
      </c>
      <c r="E27" s="1">
        <v>19.473600000000001</v>
      </c>
    </row>
    <row r="28" spans="1:5" x14ac:dyDescent="0.25">
      <c r="A28">
        <v>9687134080</v>
      </c>
      <c r="B28" t="s">
        <v>31</v>
      </c>
      <c r="C28">
        <v>1</v>
      </c>
      <c r="E28" s="1">
        <v>54.030720000000002</v>
      </c>
    </row>
    <row r="29" spans="1:5" x14ac:dyDescent="0.25">
      <c r="A29">
        <v>9800328480</v>
      </c>
      <c r="B29" t="s">
        <v>32</v>
      </c>
      <c r="C29">
        <v>1</v>
      </c>
      <c r="E29" s="1">
        <v>453.00800000000004</v>
      </c>
    </row>
    <row r="30" spans="1:5" x14ac:dyDescent="0.25">
      <c r="A30">
        <v>9670278680</v>
      </c>
      <c r="B30" t="s">
        <v>33</v>
      </c>
      <c r="C30">
        <v>1</v>
      </c>
      <c r="E30" s="1">
        <v>234.23024000000001</v>
      </c>
    </row>
    <row r="31" spans="1:5" x14ac:dyDescent="0.25">
      <c r="A31" t="s">
        <v>34</v>
      </c>
      <c r="B31" t="s">
        <v>35</v>
      </c>
      <c r="C31">
        <v>0.03</v>
      </c>
      <c r="D31" t="s">
        <v>8</v>
      </c>
      <c r="E31" s="1">
        <v>24.845443199999998</v>
      </c>
    </row>
    <row r="32" spans="1:5" x14ac:dyDescent="0.25">
      <c r="A32">
        <v>9677400380</v>
      </c>
      <c r="B32" t="s">
        <v>36</v>
      </c>
      <c r="C32">
        <v>1</v>
      </c>
      <c r="E32" s="1">
        <v>35.235520000000001</v>
      </c>
    </row>
    <row r="33" spans="1:5" x14ac:dyDescent="0.25">
      <c r="A33" t="s">
        <v>6</v>
      </c>
      <c r="B33" t="s">
        <v>7</v>
      </c>
      <c r="C33">
        <v>0.27100000000000002</v>
      </c>
      <c r="D33" t="s">
        <v>8</v>
      </c>
      <c r="E33" s="1">
        <v>63.202446560000013</v>
      </c>
    </row>
    <row r="34" spans="1:5" x14ac:dyDescent="0.25">
      <c r="A34" t="s">
        <v>34</v>
      </c>
      <c r="B34" t="s">
        <v>35</v>
      </c>
      <c r="C34">
        <v>0.04</v>
      </c>
      <c r="D34" t="s">
        <v>8</v>
      </c>
      <c r="E34" s="1">
        <v>33.1272576</v>
      </c>
    </row>
    <row r="35" spans="1:5" x14ac:dyDescent="0.25">
      <c r="A35">
        <v>9687134380</v>
      </c>
      <c r="B35" t="s">
        <v>37</v>
      </c>
      <c r="C35">
        <v>1</v>
      </c>
      <c r="E35" s="1">
        <v>72.587360000000004</v>
      </c>
    </row>
    <row r="36" spans="1:5" x14ac:dyDescent="0.25">
      <c r="A36">
        <v>9802261010</v>
      </c>
      <c r="B36" t="s">
        <v>38</v>
      </c>
      <c r="C36">
        <v>1</v>
      </c>
      <c r="E36" s="1">
        <v>894.01600000000008</v>
      </c>
    </row>
    <row r="37" spans="1:5" x14ac:dyDescent="0.25">
      <c r="A37">
        <v>9677585080</v>
      </c>
      <c r="B37" t="s">
        <v>39</v>
      </c>
      <c r="C37">
        <v>1</v>
      </c>
      <c r="E37" s="1">
        <v>201.98512000000002</v>
      </c>
    </row>
    <row r="38" spans="1:5" x14ac:dyDescent="0.25">
      <c r="A38">
        <v>9628107680</v>
      </c>
      <c r="B38" t="s">
        <v>25</v>
      </c>
      <c r="C38">
        <v>2</v>
      </c>
      <c r="E38" s="1">
        <v>10.61248</v>
      </c>
    </row>
    <row r="39" spans="1:5" x14ac:dyDescent="0.25">
      <c r="A39">
        <v>9677571780</v>
      </c>
      <c r="B39" t="s">
        <v>40</v>
      </c>
      <c r="C39">
        <v>1</v>
      </c>
      <c r="E39" s="1">
        <v>121.6712</v>
      </c>
    </row>
    <row r="40" spans="1:5" x14ac:dyDescent="0.25">
      <c r="A40">
        <v>9684612280</v>
      </c>
      <c r="B40" t="s">
        <v>41</v>
      </c>
      <c r="C40">
        <v>1</v>
      </c>
      <c r="E40" s="1">
        <v>110.47232</v>
      </c>
    </row>
    <row r="41" spans="1:5" x14ac:dyDescent="0.25">
      <c r="A41">
        <v>9800328780</v>
      </c>
      <c r="B41" t="s">
        <v>42</v>
      </c>
      <c r="C41">
        <v>1</v>
      </c>
      <c r="E41" s="1">
        <v>691.31200000000001</v>
      </c>
    </row>
    <row r="42" spans="1:5" x14ac:dyDescent="0.25">
      <c r="A42" t="s">
        <v>9</v>
      </c>
      <c r="B42" t="s">
        <v>10</v>
      </c>
      <c r="C42">
        <v>0.27100000000000002</v>
      </c>
      <c r="D42" t="s">
        <v>8</v>
      </c>
      <c r="E42" s="1">
        <v>80.030332480000013</v>
      </c>
    </row>
    <row r="43" spans="1:5" x14ac:dyDescent="0.25">
      <c r="A43">
        <v>9687616480</v>
      </c>
      <c r="B43" t="s">
        <v>29</v>
      </c>
      <c r="C43">
        <v>1</v>
      </c>
      <c r="E43" s="1">
        <v>62.962080000000007</v>
      </c>
    </row>
    <row r="44" spans="1:5" x14ac:dyDescent="0.25">
      <c r="A44">
        <v>9688183480</v>
      </c>
      <c r="B44" t="s">
        <v>30</v>
      </c>
      <c r="C44">
        <v>1</v>
      </c>
      <c r="E44" s="1">
        <v>19.473600000000001</v>
      </c>
    </row>
    <row r="45" spans="1:5" x14ac:dyDescent="0.25">
      <c r="A45">
        <v>9687134180</v>
      </c>
      <c r="B45" t="s">
        <v>43</v>
      </c>
      <c r="C45">
        <v>1</v>
      </c>
      <c r="E45" s="1">
        <v>54.030720000000002</v>
      </c>
    </row>
    <row r="46" spans="1:5" x14ac:dyDescent="0.25">
      <c r="A46">
        <v>9800328580</v>
      </c>
      <c r="B46" t="s">
        <v>44</v>
      </c>
      <c r="C46">
        <v>1</v>
      </c>
      <c r="E46" s="1">
        <v>453.00800000000004</v>
      </c>
    </row>
    <row r="47" spans="1:5" x14ac:dyDescent="0.25">
      <c r="A47">
        <v>9670278680</v>
      </c>
      <c r="B47" t="s">
        <v>33</v>
      </c>
      <c r="C47">
        <v>1</v>
      </c>
      <c r="E47" s="1">
        <v>234.23024000000001</v>
      </c>
    </row>
    <row r="48" spans="1:5" x14ac:dyDescent="0.25">
      <c r="A48" t="s">
        <v>34</v>
      </c>
      <c r="B48" t="s">
        <v>35</v>
      </c>
      <c r="C48">
        <v>0.03</v>
      </c>
      <c r="D48" t="s">
        <v>8</v>
      </c>
      <c r="E48" s="1">
        <v>24.845443199999998</v>
      </c>
    </row>
    <row r="49" spans="1:5" x14ac:dyDescent="0.25">
      <c r="A49">
        <v>9677400480</v>
      </c>
      <c r="B49" t="s">
        <v>45</v>
      </c>
      <c r="C49">
        <v>1</v>
      </c>
      <c r="E49" s="1">
        <v>35.235520000000001</v>
      </c>
    </row>
    <row r="50" spans="1:5" x14ac:dyDescent="0.25">
      <c r="A50" t="s">
        <v>6</v>
      </c>
      <c r="B50" t="s">
        <v>7</v>
      </c>
      <c r="C50">
        <v>0.27100000000000002</v>
      </c>
      <c r="D50" t="s">
        <v>8</v>
      </c>
      <c r="E50" s="1">
        <v>63.202446560000013</v>
      </c>
    </row>
    <row r="51" spans="1:5" x14ac:dyDescent="0.25">
      <c r="A51" t="s">
        <v>34</v>
      </c>
      <c r="B51" t="s">
        <v>35</v>
      </c>
      <c r="C51">
        <v>0.04</v>
      </c>
      <c r="D51" t="s">
        <v>8</v>
      </c>
      <c r="E51" s="1">
        <v>33.1272576</v>
      </c>
    </row>
    <row r="52" spans="1:5" x14ac:dyDescent="0.25">
      <c r="A52">
        <v>9687134480</v>
      </c>
      <c r="B52" t="s">
        <v>46</v>
      </c>
      <c r="C52">
        <v>1</v>
      </c>
      <c r="E52" s="1">
        <v>72.587360000000004</v>
      </c>
    </row>
    <row r="53" spans="1:5" x14ac:dyDescent="0.25">
      <c r="A53">
        <v>9802261110</v>
      </c>
      <c r="B53" t="s">
        <v>47</v>
      </c>
      <c r="C53">
        <v>1</v>
      </c>
      <c r="E53" s="1">
        <v>894.01600000000008</v>
      </c>
    </row>
    <row r="54" spans="1:5" x14ac:dyDescent="0.25">
      <c r="A54">
        <v>9677585180</v>
      </c>
      <c r="B54" t="s">
        <v>48</v>
      </c>
      <c r="C54">
        <v>1</v>
      </c>
      <c r="E54" s="1">
        <v>201.98512000000002</v>
      </c>
    </row>
    <row r="55" spans="1:5" x14ac:dyDescent="0.25">
      <c r="A55">
        <v>9628107680</v>
      </c>
      <c r="B55" t="s">
        <v>25</v>
      </c>
      <c r="C55">
        <v>2</v>
      </c>
      <c r="E55" s="1">
        <v>10.61248</v>
      </c>
    </row>
    <row r="56" spans="1:5" x14ac:dyDescent="0.25">
      <c r="A56">
        <v>9677571280</v>
      </c>
      <c r="B56" t="s">
        <v>49</v>
      </c>
      <c r="C56">
        <v>1</v>
      </c>
      <c r="E56" s="1">
        <v>121.32464</v>
      </c>
    </row>
    <row r="57" spans="1:5" x14ac:dyDescent="0.25">
      <c r="A57">
        <v>9684612380</v>
      </c>
      <c r="B57" t="s">
        <v>50</v>
      </c>
      <c r="C57">
        <v>1</v>
      </c>
      <c r="E57" s="1">
        <v>109.21600000000001</v>
      </c>
    </row>
    <row r="58" spans="1:5" x14ac:dyDescent="0.25">
      <c r="A58">
        <v>9800329480</v>
      </c>
      <c r="B58" t="s">
        <v>51</v>
      </c>
      <c r="C58">
        <v>1</v>
      </c>
      <c r="E58" s="1">
        <v>753.21600000000001</v>
      </c>
    </row>
    <row r="59" spans="1:5" x14ac:dyDescent="0.25">
      <c r="A59" t="s">
        <v>9</v>
      </c>
      <c r="B59" t="s">
        <v>10</v>
      </c>
      <c r="C59">
        <v>0.26</v>
      </c>
      <c r="D59" t="s">
        <v>8</v>
      </c>
      <c r="E59" s="1">
        <v>76.781868800000012</v>
      </c>
    </row>
    <row r="60" spans="1:5" x14ac:dyDescent="0.25">
      <c r="A60">
        <v>9686422380</v>
      </c>
      <c r="B60" t="s">
        <v>52</v>
      </c>
      <c r="C60">
        <v>1</v>
      </c>
      <c r="E60" s="1">
        <v>11.23504</v>
      </c>
    </row>
    <row r="61" spans="1:5" x14ac:dyDescent="0.25">
      <c r="A61">
        <v>9802261210</v>
      </c>
      <c r="B61" t="s">
        <v>53</v>
      </c>
      <c r="C61">
        <v>1</v>
      </c>
      <c r="E61" s="1">
        <v>861.40800000000002</v>
      </c>
    </row>
    <row r="62" spans="1:5" x14ac:dyDescent="0.25">
      <c r="A62">
        <v>9674180380</v>
      </c>
      <c r="B62" t="s">
        <v>54</v>
      </c>
      <c r="C62">
        <v>1</v>
      </c>
      <c r="E62" s="1">
        <v>160.85056</v>
      </c>
    </row>
    <row r="63" spans="1:5" x14ac:dyDescent="0.25">
      <c r="A63" t="s">
        <v>6</v>
      </c>
      <c r="B63" t="s">
        <v>7</v>
      </c>
      <c r="C63">
        <v>0.26</v>
      </c>
      <c r="D63" t="s">
        <v>8</v>
      </c>
      <c r="E63" s="1">
        <v>60.637033600000009</v>
      </c>
    </row>
    <row r="64" spans="1:5" x14ac:dyDescent="0.25">
      <c r="A64">
        <v>9674180180</v>
      </c>
      <c r="B64" t="s">
        <v>55</v>
      </c>
      <c r="C64">
        <v>1</v>
      </c>
      <c r="E64" s="1">
        <v>254.72399999999999</v>
      </c>
    </row>
    <row r="65" spans="1:5" x14ac:dyDescent="0.25">
      <c r="A65">
        <v>9800329280</v>
      </c>
      <c r="B65" t="s">
        <v>56</v>
      </c>
      <c r="C65">
        <v>1</v>
      </c>
      <c r="E65" s="1">
        <v>462.65600000000006</v>
      </c>
    </row>
    <row r="66" spans="1:5" x14ac:dyDescent="0.25">
      <c r="A66">
        <v>9674179580</v>
      </c>
      <c r="B66" t="s">
        <v>57</v>
      </c>
      <c r="C66">
        <v>1</v>
      </c>
      <c r="E66" s="1">
        <v>78.052160000000015</v>
      </c>
    </row>
    <row r="67" spans="1:5" x14ac:dyDescent="0.25">
      <c r="A67">
        <v>9684250317</v>
      </c>
      <c r="B67" t="s">
        <v>128</v>
      </c>
      <c r="C67">
        <v>1</v>
      </c>
      <c r="E67" s="1">
        <v>147.6584</v>
      </c>
    </row>
    <row r="68" spans="1:5" x14ac:dyDescent="0.25">
      <c r="A68">
        <v>9628107680</v>
      </c>
      <c r="B68" t="s">
        <v>25</v>
      </c>
      <c r="C68">
        <v>2</v>
      </c>
      <c r="E68" s="1">
        <v>10.61248</v>
      </c>
    </row>
    <row r="69" spans="1:5" x14ac:dyDescent="0.25">
      <c r="A69">
        <v>9677571380</v>
      </c>
      <c r="B69" t="s">
        <v>59</v>
      </c>
      <c r="C69">
        <v>1</v>
      </c>
      <c r="E69" s="1">
        <v>121.32464</v>
      </c>
    </row>
    <row r="70" spans="1:5" x14ac:dyDescent="0.25">
      <c r="A70">
        <v>9684612480</v>
      </c>
      <c r="B70" t="s">
        <v>60</v>
      </c>
      <c r="C70">
        <v>1</v>
      </c>
      <c r="E70" s="1">
        <v>109.21600000000001</v>
      </c>
    </row>
    <row r="71" spans="1:5" x14ac:dyDescent="0.25">
      <c r="A71">
        <v>9800329580</v>
      </c>
      <c r="B71" t="s">
        <v>61</v>
      </c>
      <c r="C71">
        <v>1</v>
      </c>
      <c r="E71" s="1">
        <v>753.21600000000001</v>
      </c>
    </row>
    <row r="72" spans="1:5" x14ac:dyDescent="0.25">
      <c r="A72" t="s">
        <v>9</v>
      </c>
      <c r="B72" t="s">
        <v>10</v>
      </c>
      <c r="C72">
        <v>0.26</v>
      </c>
      <c r="D72" t="s">
        <v>8</v>
      </c>
      <c r="E72" s="1">
        <v>76.781868800000012</v>
      </c>
    </row>
    <row r="73" spans="1:5" x14ac:dyDescent="0.25">
      <c r="A73">
        <v>9686422380</v>
      </c>
      <c r="B73" t="s">
        <v>52</v>
      </c>
      <c r="C73">
        <v>1</v>
      </c>
      <c r="E73" s="1">
        <v>11.23504</v>
      </c>
    </row>
    <row r="74" spans="1:5" x14ac:dyDescent="0.25">
      <c r="A74">
        <v>9802261310</v>
      </c>
      <c r="B74" t="s">
        <v>62</v>
      </c>
      <c r="C74">
        <v>1</v>
      </c>
      <c r="E74" s="1">
        <v>861.40800000000002</v>
      </c>
    </row>
    <row r="75" spans="1:5" x14ac:dyDescent="0.25">
      <c r="A75">
        <v>9674180480</v>
      </c>
      <c r="B75" t="s">
        <v>63</v>
      </c>
      <c r="C75">
        <v>1</v>
      </c>
      <c r="E75" s="1">
        <v>160.85056</v>
      </c>
    </row>
    <row r="76" spans="1:5" x14ac:dyDescent="0.25">
      <c r="A76" t="s">
        <v>6</v>
      </c>
      <c r="B76" t="s">
        <v>7</v>
      </c>
      <c r="C76">
        <v>0.26</v>
      </c>
      <c r="D76" t="s">
        <v>8</v>
      </c>
      <c r="E76" s="1">
        <v>60.637033600000009</v>
      </c>
    </row>
    <row r="77" spans="1:5" x14ac:dyDescent="0.25">
      <c r="A77">
        <v>9674180280</v>
      </c>
      <c r="B77" t="s">
        <v>64</v>
      </c>
      <c r="C77">
        <v>1</v>
      </c>
      <c r="E77" s="1">
        <v>254.72399999999999</v>
      </c>
    </row>
    <row r="78" spans="1:5" x14ac:dyDescent="0.25">
      <c r="A78">
        <v>9800329380</v>
      </c>
      <c r="B78" t="s">
        <v>65</v>
      </c>
      <c r="C78">
        <v>1</v>
      </c>
      <c r="E78" s="1">
        <v>462.65600000000006</v>
      </c>
    </row>
    <row r="79" spans="1:5" x14ac:dyDescent="0.25">
      <c r="A79">
        <v>9674179680</v>
      </c>
      <c r="B79" t="s">
        <v>66</v>
      </c>
      <c r="C79">
        <v>1</v>
      </c>
      <c r="E79" s="1">
        <v>78.052160000000015</v>
      </c>
    </row>
    <row r="80" spans="1:5" x14ac:dyDescent="0.25">
      <c r="A80">
        <v>9687314580</v>
      </c>
      <c r="B80" t="s">
        <v>58</v>
      </c>
      <c r="C80">
        <v>1</v>
      </c>
      <c r="E80" s="1">
        <v>147.6584</v>
      </c>
    </row>
    <row r="81" spans="1:5" x14ac:dyDescent="0.25">
      <c r="A81">
        <v>9687461980</v>
      </c>
      <c r="B81" t="s">
        <v>67</v>
      </c>
      <c r="C81">
        <v>1</v>
      </c>
      <c r="E81" s="1">
        <v>16.801920000000003</v>
      </c>
    </row>
    <row r="82" spans="1:5" x14ac:dyDescent="0.25">
      <c r="A82">
        <v>9688938880</v>
      </c>
      <c r="B82" t="s">
        <v>68</v>
      </c>
      <c r="C82">
        <v>2</v>
      </c>
      <c r="E82" s="1">
        <v>7.4112</v>
      </c>
    </row>
    <row r="83" spans="1:5" x14ac:dyDescent="0.25">
      <c r="A83">
        <v>9800326680</v>
      </c>
      <c r="B83" t="s">
        <v>69</v>
      </c>
      <c r="C83">
        <v>1</v>
      </c>
      <c r="E83" s="1">
        <v>583.6</v>
      </c>
    </row>
    <row r="84" spans="1:5" x14ac:dyDescent="0.25">
      <c r="A84">
        <v>9672194580</v>
      </c>
      <c r="B84" t="s">
        <v>70</v>
      </c>
      <c r="C84">
        <v>2</v>
      </c>
      <c r="E84" s="1">
        <v>18.036480000000001</v>
      </c>
    </row>
    <row r="85" spans="1:5" x14ac:dyDescent="0.25">
      <c r="A85">
        <v>9659226580</v>
      </c>
      <c r="B85" t="s">
        <v>71</v>
      </c>
      <c r="C85">
        <v>2</v>
      </c>
      <c r="E85" s="1">
        <v>6.3033600000000005</v>
      </c>
    </row>
    <row r="86" spans="1:5" x14ac:dyDescent="0.25">
      <c r="A86">
        <v>9687933780</v>
      </c>
      <c r="B86" t="s">
        <v>67</v>
      </c>
      <c r="C86">
        <v>1</v>
      </c>
      <c r="E86" s="1">
        <v>16.801920000000003</v>
      </c>
    </row>
    <row r="87" spans="1:5" x14ac:dyDescent="0.25">
      <c r="A87">
        <v>9688938880</v>
      </c>
      <c r="B87" t="s">
        <v>68</v>
      </c>
      <c r="C87">
        <v>2</v>
      </c>
      <c r="E87" s="1">
        <v>7.4112</v>
      </c>
    </row>
    <row r="88" spans="1:5" x14ac:dyDescent="0.25">
      <c r="A88">
        <v>9800326880</v>
      </c>
      <c r="B88" t="s">
        <v>72</v>
      </c>
      <c r="C88">
        <v>1</v>
      </c>
      <c r="E88" s="1">
        <v>583.6</v>
      </c>
    </row>
    <row r="89" spans="1:5" x14ac:dyDescent="0.25">
      <c r="A89">
        <v>9672194580</v>
      </c>
      <c r="B89" t="s">
        <v>70</v>
      </c>
      <c r="C89">
        <v>2</v>
      </c>
      <c r="E89" s="1">
        <v>18.036480000000001</v>
      </c>
    </row>
    <row r="90" spans="1:5" x14ac:dyDescent="0.25">
      <c r="A90">
        <v>9659226580</v>
      </c>
      <c r="B90" t="s">
        <v>71</v>
      </c>
      <c r="C90">
        <v>2</v>
      </c>
      <c r="E90" s="1">
        <v>6.3033600000000005</v>
      </c>
    </row>
    <row r="91" spans="1:5" x14ac:dyDescent="0.25">
      <c r="A91">
        <v>9800327317</v>
      </c>
      <c r="B91" t="s">
        <v>129</v>
      </c>
      <c r="C91">
        <v>1</v>
      </c>
      <c r="E91" s="1">
        <v>1209.44</v>
      </c>
    </row>
    <row r="92" spans="1:5" x14ac:dyDescent="0.25">
      <c r="A92" t="s">
        <v>74</v>
      </c>
      <c r="B92" t="s">
        <v>75</v>
      </c>
      <c r="C92">
        <v>4.8000000000000001E-2</v>
      </c>
      <c r="D92" t="s">
        <v>8</v>
      </c>
      <c r="E92" s="1">
        <v>46.718968320000002</v>
      </c>
    </row>
    <row r="93" spans="1:5" x14ac:dyDescent="0.25">
      <c r="A93" t="s">
        <v>6</v>
      </c>
      <c r="B93" t="s">
        <v>7</v>
      </c>
      <c r="C93">
        <v>0.73399999999999999</v>
      </c>
      <c r="D93" t="s">
        <v>8</v>
      </c>
      <c r="E93" s="1">
        <v>171.18301024000002</v>
      </c>
    </row>
    <row r="94" spans="1:5" x14ac:dyDescent="0.25">
      <c r="A94">
        <v>9687658780</v>
      </c>
      <c r="B94" t="s">
        <v>76</v>
      </c>
      <c r="C94">
        <v>2</v>
      </c>
      <c r="E94" s="1">
        <v>22.49888</v>
      </c>
    </row>
    <row r="95" spans="1:5" x14ac:dyDescent="0.25">
      <c r="A95">
        <v>9656740980</v>
      </c>
      <c r="B95" t="s">
        <v>77</v>
      </c>
      <c r="C95">
        <v>1</v>
      </c>
      <c r="E95" s="1">
        <v>117.79456</v>
      </c>
    </row>
    <row r="96" spans="1:5" x14ac:dyDescent="0.25">
      <c r="A96">
        <v>9673016680</v>
      </c>
      <c r="B96" t="s">
        <v>78</v>
      </c>
      <c r="C96">
        <v>1</v>
      </c>
      <c r="E96" s="1">
        <v>118.88496000000001</v>
      </c>
    </row>
    <row r="97" spans="1:5" x14ac:dyDescent="0.25">
      <c r="A97">
        <v>9800513480</v>
      </c>
      <c r="B97" t="s">
        <v>79</v>
      </c>
      <c r="C97">
        <v>1</v>
      </c>
      <c r="E97" s="1">
        <v>246.71600000000001</v>
      </c>
    </row>
    <row r="98" spans="1:5" x14ac:dyDescent="0.25">
      <c r="A98">
        <v>9677659380</v>
      </c>
      <c r="B98" t="s">
        <v>80</v>
      </c>
      <c r="C98">
        <v>1</v>
      </c>
      <c r="E98" s="1">
        <v>17.069120000000002</v>
      </c>
    </row>
    <row r="99" spans="1:5" x14ac:dyDescent="0.25">
      <c r="A99">
        <v>9677215680</v>
      </c>
      <c r="B99" t="s">
        <v>81</v>
      </c>
      <c r="C99">
        <v>1</v>
      </c>
      <c r="E99" s="1">
        <v>34.369120000000002</v>
      </c>
    </row>
    <row r="100" spans="1:5" x14ac:dyDescent="0.25">
      <c r="A100">
        <v>9800513680</v>
      </c>
      <c r="B100" t="s">
        <v>82</v>
      </c>
      <c r="C100">
        <v>1</v>
      </c>
      <c r="E100" s="1">
        <v>250.49232000000003</v>
      </c>
    </row>
    <row r="101" spans="1:5" x14ac:dyDescent="0.25">
      <c r="A101">
        <v>9677659380</v>
      </c>
      <c r="B101" t="s">
        <v>80</v>
      </c>
      <c r="C101">
        <v>1</v>
      </c>
      <c r="E101" s="1">
        <v>17.069120000000002</v>
      </c>
    </row>
    <row r="102" spans="1:5" x14ac:dyDescent="0.25">
      <c r="A102">
        <v>9677215880</v>
      </c>
      <c r="B102" t="s">
        <v>83</v>
      </c>
      <c r="C102">
        <v>1</v>
      </c>
      <c r="E102" s="1">
        <v>34.369120000000002</v>
      </c>
    </row>
    <row r="103" spans="1:5" x14ac:dyDescent="0.25">
      <c r="A103">
        <v>9674619380</v>
      </c>
      <c r="B103" t="s">
        <v>84</v>
      </c>
      <c r="C103">
        <v>1</v>
      </c>
      <c r="E103" s="1">
        <v>143.44703999999999</v>
      </c>
    </row>
    <row r="104" spans="1:5" x14ac:dyDescent="0.25">
      <c r="A104">
        <v>9674619780</v>
      </c>
      <c r="B104" t="s">
        <v>85</v>
      </c>
      <c r="C104">
        <v>1</v>
      </c>
      <c r="E104" s="1">
        <v>276.87392</v>
      </c>
    </row>
    <row r="105" spans="1:5" x14ac:dyDescent="0.25">
      <c r="A105">
        <v>9641780380</v>
      </c>
      <c r="B105" t="s">
        <v>86</v>
      </c>
      <c r="C105">
        <v>1</v>
      </c>
      <c r="E105" s="1">
        <v>46.936800000000005</v>
      </c>
    </row>
    <row r="106" spans="1:5" x14ac:dyDescent="0.25">
      <c r="A106">
        <v>9674624880</v>
      </c>
      <c r="B106" t="s">
        <v>87</v>
      </c>
      <c r="C106">
        <v>1</v>
      </c>
      <c r="E106" s="1">
        <v>227.30032000000003</v>
      </c>
    </row>
    <row r="107" spans="1:5" x14ac:dyDescent="0.25">
      <c r="A107">
        <v>9803588580</v>
      </c>
      <c r="B107" t="s">
        <v>88</v>
      </c>
      <c r="C107">
        <v>2</v>
      </c>
      <c r="E107" s="1">
        <v>120.24256000000001</v>
      </c>
    </row>
    <row r="108" spans="1:5" x14ac:dyDescent="0.25">
      <c r="A108">
        <v>9800522080</v>
      </c>
      <c r="B108" t="s">
        <v>89</v>
      </c>
      <c r="C108">
        <v>1</v>
      </c>
      <c r="E108" s="1">
        <v>206.624</v>
      </c>
    </row>
    <row r="109" spans="1:5" x14ac:dyDescent="0.25">
      <c r="A109">
        <v>9805646680</v>
      </c>
      <c r="B109" t="s">
        <v>90</v>
      </c>
      <c r="C109">
        <v>1</v>
      </c>
      <c r="E109" s="1">
        <v>397.64384000000001</v>
      </c>
    </row>
    <row r="110" spans="1:5" x14ac:dyDescent="0.25">
      <c r="A110">
        <v>9674556880</v>
      </c>
      <c r="B110" t="s">
        <v>91</v>
      </c>
      <c r="C110">
        <v>1</v>
      </c>
      <c r="E110" s="1">
        <v>329.61184000000003</v>
      </c>
    </row>
    <row r="111" spans="1:5" x14ac:dyDescent="0.25">
      <c r="A111">
        <v>9802873480</v>
      </c>
      <c r="B111" t="s">
        <v>92</v>
      </c>
      <c r="C111">
        <v>1</v>
      </c>
      <c r="E111" s="1">
        <v>1831.06</v>
      </c>
    </row>
    <row r="112" spans="1:5" x14ac:dyDescent="0.25">
      <c r="A112">
        <v>9802873327</v>
      </c>
      <c r="B112" t="s">
        <v>130</v>
      </c>
      <c r="C112">
        <v>1</v>
      </c>
      <c r="E112" s="1">
        <v>100</v>
      </c>
    </row>
    <row r="113" spans="1:5" x14ac:dyDescent="0.25">
      <c r="A113">
        <v>9678383080</v>
      </c>
      <c r="B113" t="s">
        <v>93</v>
      </c>
      <c r="C113">
        <v>1</v>
      </c>
      <c r="E113" s="1">
        <v>782.10303999999996</v>
      </c>
    </row>
    <row r="114" spans="1:5" x14ac:dyDescent="0.25">
      <c r="A114">
        <v>7903011377</v>
      </c>
      <c r="B114" t="s">
        <v>94</v>
      </c>
      <c r="C114">
        <v>8</v>
      </c>
      <c r="E114" s="1">
        <v>7.3932800000000007</v>
      </c>
    </row>
    <row r="115" spans="1:5" x14ac:dyDescent="0.25">
      <c r="A115">
        <v>9643938280</v>
      </c>
      <c r="B115" t="s">
        <v>95</v>
      </c>
      <c r="C115">
        <v>12</v>
      </c>
      <c r="E115" s="1">
        <v>4.5388800000000007</v>
      </c>
    </row>
    <row r="116" spans="1:5" x14ac:dyDescent="0.25">
      <c r="A116" t="s">
        <v>34</v>
      </c>
      <c r="B116" t="s">
        <v>35</v>
      </c>
      <c r="C116">
        <v>0.03</v>
      </c>
      <c r="D116" t="s">
        <v>8</v>
      </c>
      <c r="E116" s="1">
        <v>24.845443199999998</v>
      </c>
    </row>
    <row r="117" spans="1:5" x14ac:dyDescent="0.25">
      <c r="A117" t="s">
        <v>6</v>
      </c>
      <c r="B117" t="s">
        <v>7</v>
      </c>
      <c r="C117">
        <v>0.13700000000000001</v>
      </c>
      <c r="D117" t="s">
        <v>8</v>
      </c>
      <c r="E117" s="1">
        <v>31.951052320000002</v>
      </c>
    </row>
    <row r="118" spans="1:5" x14ac:dyDescent="0.25">
      <c r="A118">
        <v>9800327180</v>
      </c>
      <c r="B118" t="s">
        <v>96</v>
      </c>
      <c r="C118">
        <v>1</v>
      </c>
      <c r="E118" s="1">
        <v>2847.6640000000002</v>
      </c>
    </row>
    <row r="119" spans="1:5" x14ac:dyDescent="0.25">
      <c r="A119">
        <v>9687444180</v>
      </c>
      <c r="B119" t="s">
        <v>97</v>
      </c>
      <c r="C119">
        <v>1</v>
      </c>
      <c r="E119" s="1">
        <v>49.813600000000008</v>
      </c>
    </row>
    <row r="120" spans="1:5" x14ac:dyDescent="0.25">
      <c r="A120">
        <v>9687259480</v>
      </c>
      <c r="B120" t="s">
        <v>98</v>
      </c>
      <c r="C120">
        <v>1</v>
      </c>
      <c r="E120" s="1">
        <v>96.378720000000001</v>
      </c>
    </row>
    <row r="121" spans="1:5" x14ac:dyDescent="0.25">
      <c r="A121">
        <v>9687828480</v>
      </c>
      <c r="B121" t="s">
        <v>99</v>
      </c>
      <c r="C121">
        <v>1</v>
      </c>
      <c r="E121" s="1">
        <v>74.926720000000003</v>
      </c>
    </row>
    <row r="122" spans="1:5" x14ac:dyDescent="0.25">
      <c r="A122">
        <v>9674486480</v>
      </c>
      <c r="B122" t="s">
        <v>100</v>
      </c>
      <c r="C122">
        <v>1</v>
      </c>
      <c r="E122" s="1">
        <v>56.956960000000009</v>
      </c>
    </row>
    <row r="123" spans="1:5" x14ac:dyDescent="0.25">
      <c r="A123">
        <v>9684107280</v>
      </c>
      <c r="B123" t="s">
        <v>101</v>
      </c>
      <c r="C123">
        <v>1</v>
      </c>
      <c r="E123" s="1">
        <v>43.741600000000005</v>
      </c>
    </row>
    <row r="124" spans="1:5" x14ac:dyDescent="0.25">
      <c r="A124">
        <v>9801763180</v>
      </c>
      <c r="B124" t="s">
        <v>102</v>
      </c>
      <c r="C124">
        <v>1</v>
      </c>
      <c r="E124" s="1">
        <v>33.430560000000007</v>
      </c>
    </row>
    <row r="125" spans="1:5" x14ac:dyDescent="0.25">
      <c r="A125">
        <v>9674569680</v>
      </c>
      <c r="B125" t="s">
        <v>103</v>
      </c>
      <c r="C125">
        <v>1</v>
      </c>
      <c r="E125" s="1">
        <v>75.94256</v>
      </c>
    </row>
    <row r="126" spans="1:5" x14ac:dyDescent="0.25">
      <c r="A126">
        <v>9805840380</v>
      </c>
      <c r="B126" t="s">
        <v>104</v>
      </c>
      <c r="C126">
        <v>1</v>
      </c>
      <c r="E126" s="1">
        <v>275.81920000000002</v>
      </c>
    </row>
    <row r="127" spans="1:5" x14ac:dyDescent="0.25">
      <c r="A127">
        <v>9801761880</v>
      </c>
      <c r="B127" t="s">
        <v>105</v>
      </c>
      <c r="C127">
        <v>1</v>
      </c>
      <c r="E127" s="1">
        <v>26.693920000000006</v>
      </c>
    </row>
    <row r="128" spans="1:5" x14ac:dyDescent="0.25">
      <c r="A128">
        <v>9674570280</v>
      </c>
      <c r="B128" t="s">
        <v>106</v>
      </c>
      <c r="C128">
        <v>1</v>
      </c>
      <c r="E128" s="1">
        <v>104.42112</v>
      </c>
    </row>
    <row r="129" spans="1:5" x14ac:dyDescent="0.25">
      <c r="A129">
        <v>9674637980</v>
      </c>
      <c r="B129" t="s">
        <v>107</v>
      </c>
      <c r="C129">
        <v>1</v>
      </c>
      <c r="E129" s="1">
        <v>98.092480000000009</v>
      </c>
    </row>
    <row r="130" spans="1:5" x14ac:dyDescent="0.25">
      <c r="A130">
        <v>9677313880</v>
      </c>
      <c r="B130" t="s">
        <v>108</v>
      </c>
      <c r="C130">
        <v>1</v>
      </c>
      <c r="E130" s="1">
        <v>7.9107200000000013</v>
      </c>
    </row>
    <row r="131" spans="1:5" x14ac:dyDescent="0.25">
      <c r="A131">
        <v>9674592580</v>
      </c>
      <c r="B131" t="s">
        <v>109</v>
      </c>
      <c r="C131">
        <v>1</v>
      </c>
      <c r="E131" s="1">
        <v>100.20208000000001</v>
      </c>
    </row>
    <row r="132" spans="1:5" x14ac:dyDescent="0.25">
      <c r="A132">
        <v>9674469080</v>
      </c>
      <c r="B132" t="s">
        <v>110</v>
      </c>
      <c r="C132">
        <v>1</v>
      </c>
      <c r="E132" s="1">
        <v>707.74272000000008</v>
      </c>
    </row>
    <row r="133" spans="1:5" x14ac:dyDescent="0.25">
      <c r="A133">
        <v>9802864980</v>
      </c>
      <c r="B133" t="s">
        <v>111</v>
      </c>
      <c r="C133">
        <v>1</v>
      </c>
      <c r="E133" s="1">
        <v>1469.4651200000001</v>
      </c>
    </row>
    <row r="134" spans="1:5" x14ac:dyDescent="0.25">
      <c r="A134">
        <v>9670562980</v>
      </c>
      <c r="B134" t="s">
        <v>97</v>
      </c>
      <c r="C134">
        <v>1</v>
      </c>
      <c r="E134" s="1">
        <v>33.300640000000001</v>
      </c>
    </row>
    <row r="135" spans="1:5" x14ac:dyDescent="0.25">
      <c r="A135">
        <v>9671667480</v>
      </c>
      <c r="B135" t="s">
        <v>97</v>
      </c>
      <c r="C135">
        <v>1</v>
      </c>
      <c r="E135" s="1">
        <v>30.174239999999998</v>
      </c>
    </row>
    <row r="136" spans="1:5" x14ac:dyDescent="0.25">
      <c r="A136">
        <v>9803245780</v>
      </c>
      <c r="B136" t="s">
        <v>112</v>
      </c>
      <c r="C136">
        <v>1</v>
      </c>
      <c r="E136" s="1">
        <v>1381.7331200000001</v>
      </c>
    </row>
    <row r="137" spans="1:5" x14ac:dyDescent="0.25">
      <c r="A137">
        <v>9802862980</v>
      </c>
      <c r="B137" t="s">
        <v>113</v>
      </c>
      <c r="C137">
        <v>1</v>
      </c>
      <c r="E137" s="1">
        <v>1470.4976000000001</v>
      </c>
    </row>
    <row r="138" spans="1:5" x14ac:dyDescent="0.25">
      <c r="A138">
        <v>9803160180</v>
      </c>
      <c r="B138" t="s">
        <v>114</v>
      </c>
      <c r="C138">
        <v>1</v>
      </c>
      <c r="E138" s="1">
        <v>602.79424000000006</v>
      </c>
    </row>
    <row r="139" spans="1:5" x14ac:dyDescent="0.25">
      <c r="A139">
        <v>9687510980</v>
      </c>
      <c r="B139" t="s">
        <v>115</v>
      </c>
      <c r="C139">
        <v>1</v>
      </c>
      <c r="E139" s="1">
        <v>84.262240000000006</v>
      </c>
    </row>
    <row r="140" spans="1:5" x14ac:dyDescent="0.25">
      <c r="A140">
        <v>9676768180</v>
      </c>
      <c r="B140" t="s">
        <v>116</v>
      </c>
      <c r="C140">
        <v>1</v>
      </c>
      <c r="E140" s="1">
        <v>113.91392000000002</v>
      </c>
    </row>
    <row r="141" spans="1:5" x14ac:dyDescent="0.25">
      <c r="A141">
        <v>9674637780</v>
      </c>
      <c r="B141" t="s">
        <v>118</v>
      </c>
      <c r="C141">
        <v>1</v>
      </c>
      <c r="E141" s="1">
        <v>83.325919999999996</v>
      </c>
    </row>
    <row r="142" spans="1:5" x14ac:dyDescent="0.25">
      <c r="A142">
        <v>9801761280</v>
      </c>
      <c r="B142" t="s">
        <v>119</v>
      </c>
      <c r="C142">
        <v>1</v>
      </c>
      <c r="E142" s="1">
        <v>48.701760000000007</v>
      </c>
    </row>
    <row r="143" spans="1:5" x14ac:dyDescent="0.25">
      <c r="A143" t="s">
        <v>6</v>
      </c>
      <c r="B143" t="s">
        <v>7</v>
      </c>
      <c r="C143">
        <v>0.13</v>
      </c>
      <c r="D143" t="s">
        <v>8</v>
      </c>
      <c r="E143" s="1">
        <v>30.318516800000005</v>
      </c>
    </row>
    <row r="144" spans="1:5" x14ac:dyDescent="0.25">
      <c r="A144">
        <v>9674573680</v>
      </c>
      <c r="B144" t="s">
        <v>120</v>
      </c>
      <c r="C144">
        <v>1</v>
      </c>
      <c r="E144" s="1">
        <v>120.2424</v>
      </c>
    </row>
    <row r="145" spans="1:5" x14ac:dyDescent="0.25">
      <c r="A145">
        <v>9804982480</v>
      </c>
      <c r="B145" t="s">
        <v>121</v>
      </c>
      <c r="C145">
        <v>1</v>
      </c>
      <c r="E145" s="1">
        <v>670.82608000000005</v>
      </c>
    </row>
    <row r="146" spans="1:5" x14ac:dyDescent="0.25">
      <c r="A146">
        <v>9803245180</v>
      </c>
      <c r="B146" t="s">
        <v>122</v>
      </c>
      <c r="C146">
        <v>1</v>
      </c>
      <c r="E146" s="1">
        <v>1342.1796800000002</v>
      </c>
    </row>
    <row r="147" spans="1:5" x14ac:dyDescent="0.25">
      <c r="A147">
        <v>9676644380</v>
      </c>
      <c r="B147" t="s">
        <v>123</v>
      </c>
      <c r="C147">
        <v>1</v>
      </c>
      <c r="E147" s="1">
        <v>286.89424000000002</v>
      </c>
    </row>
    <row r="148" spans="1:5" x14ac:dyDescent="0.25">
      <c r="A148">
        <v>9676562180</v>
      </c>
      <c r="B148" t="s">
        <v>124</v>
      </c>
      <c r="C148">
        <v>1</v>
      </c>
      <c r="E148" s="1">
        <v>98.092480000000009</v>
      </c>
    </row>
    <row r="149" spans="1:5" x14ac:dyDescent="0.25">
      <c r="A149">
        <v>7903011306</v>
      </c>
      <c r="B149" t="s">
        <v>125</v>
      </c>
      <c r="C149">
        <v>2</v>
      </c>
      <c r="E149" s="1">
        <v>0.74368000000000001</v>
      </c>
    </row>
    <row r="150" spans="1:5" x14ac:dyDescent="0.25">
      <c r="A150">
        <v>9802869080</v>
      </c>
      <c r="B150" t="s">
        <v>126</v>
      </c>
      <c r="C150">
        <v>1</v>
      </c>
      <c r="E150" s="1">
        <v>242.06704000000002</v>
      </c>
    </row>
    <row r="151" spans="1:5" x14ac:dyDescent="0.25">
      <c r="A151">
        <v>9801762580</v>
      </c>
      <c r="B151" t="s">
        <v>127</v>
      </c>
      <c r="C151">
        <v>1</v>
      </c>
      <c r="E151" s="1">
        <v>32.340320000000006</v>
      </c>
    </row>
    <row r="152" spans="1:5" x14ac:dyDescent="0.25">
      <c r="A152">
        <v>9643938280</v>
      </c>
      <c r="B152" t="s">
        <v>95</v>
      </c>
      <c r="C152">
        <v>12</v>
      </c>
      <c r="E152" s="1">
        <v>4.5388800000000007</v>
      </c>
    </row>
    <row r="153" spans="1:5" x14ac:dyDescent="0.25">
      <c r="A153" t="s">
        <v>34</v>
      </c>
      <c r="B153" t="s">
        <v>35</v>
      </c>
      <c r="C153">
        <v>0.03</v>
      </c>
      <c r="D153" t="s">
        <v>8</v>
      </c>
      <c r="E153" s="1">
        <v>24.845443199999998</v>
      </c>
    </row>
    <row r="154" spans="1:5" x14ac:dyDescent="0.25">
      <c r="A154" t="s">
        <v>6</v>
      </c>
      <c r="B154" t="s">
        <v>7</v>
      </c>
      <c r="C154">
        <v>0.13700000000000001</v>
      </c>
      <c r="D154" t="s">
        <v>8</v>
      </c>
      <c r="E154" s="1">
        <v>31.951052320000002</v>
      </c>
    </row>
    <row r="155" spans="1:5" x14ac:dyDescent="0.25">
      <c r="E155" s="1"/>
    </row>
    <row r="156" spans="1:5" x14ac:dyDescent="0.25">
      <c r="E156" s="1"/>
    </row>
    <row r="157" spans="1:5" x14ac:dyDescent="0.25">
      <c r="E157" s="1"/>
    </row>
    <row r="158" spans="1:5" x14ac:dyDescent="0.25">
      <c r="E158" s="1"/>
    </row>
    <row r="159" spans="1:5" x14ac:dyDescent="0.25">
      <c r="E159" s="1"/>
    </row>
    <row r="160" spans="1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</sheetData>
  <autoFilter ref="A1:E15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32" sqref="C32"/>
    </sheetView>
  </sheetViews>
  <sheetFormatPr defaultRowHeight="15" x14ac:dyDescent="0.25"/>
  <cols>
    <col min="1" max="1" width="39.7109375" customWidth="1"/>
    <col min="3" max="3" width="109.28515625" customWidth="1"/>
  </cols>
  <sheetData>
    <row r="1" spans="1:3" x14ac:dyDescent="0.25">
      <c r="A1" t="s">
        <v>139</v>
      </c>
    </row>
    <row r="2" spans="1:3" x14ac:dyDescent="0.25">
      <c r="A2" t="s">
        <v>138</v>
      </c>
    </row>
    <row r="3" spans="1:3" x14ac:dyDescent="0.25">
      <c r="A3" t="s">
        <v>140</v>
      </c>
    </row>
    <row r="6" spans="1:3" x14ac:dyDescent="0.25">
      <c r="A6" t="s">
        <v>131</v>
      </c>
    </row>
    <row r="8" spans="1:3" x14ac:dyDescent="0.25">
      <c r="A8" t="s">
        <v>141</v>
      </c>
      <c r="B8" s="1">
        <f>ROUND(SUM('012014'!E2:E151),2)</f>
        <v>38663.56</v>
      </c>
    </row>
    <row r="9" spans="1:3" x14ac:dyDescent="0.25">
      <c r="A9" t="s">
        <v>135</v>
      </c>
      <c r="B9" s="1">
        <v>99</v>
      </c>
    </row>
    <row r="10" spans="1:3" x14ac:dyDescent="0.25">
      <c r="A10" t="s">
        <v>136</v>
      </c>
      <c r="B10" s="1">
        <v>-500</v>
      </c>
    </row>
    <row r="11" spans="1:3" x14ac:dyDescent="0.25">
      <c r="A11" t="s">
        <v>137</v>
      </c>
      <c r="B11" s="1">
        <v>52</v>
      </c>
      <c r="C11" t="s">
        <v>134</v>
      </c>
    </row>
    <row r="12" spans="1:3" x14ac:dyDescent="0.25">
      <c r="A12" t="s">
        <v>133</v>
      </c>
      <c r="B12" s="1"/>
    </row>
    <row r="13" spans="1:3" x14ac:dyDescent="0.25">
      <c r="A13" t="s">
        <v>133</v>
      </c>
      <c r="B13" s="1"/>
    </row>
    <row r="14" spans="1:3" x14ac:dyDescent="0.25">
      <c r="A14" t="s">
        <v>142</v>
      </c>
      <c r="B14" s="1">
        <f>ROUND(SUM('022014'!E2:E154),2)</f>
        <v>38315.26</v>
      </c>
    </row>
    <row r="15" spans="1:3" x14ac:dyDescent="0.25">
      <c r="A15" t="s">
        <v>132</v>
      </c>
      <c r="B15" s="1">
        <f>B14-SUM(B8:B13)</f>
        <v>0.70000000000436557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9"/>
  <sheetViews>
    <sheetView tabSelected="1" topLeftCell="D1" workbookViewId="0">
      <selection activeCell="Y13" sqref="Y13"/>
    </sheetView>
  </sheetViews>
  <sheetFormatPr defaultRowHeight="15" x14ac:dyDescent="0.25"/>
  <cols>
    <col min="2" max="2" width="11.28515625" bestFit="1" customWidth="1"/>
    <col min="3" max="3" width="19.5703125" bestFit="1" customWidth="1"/>
    <col min="11" max="11" width="14.5703125" customWidth="1"/>
    <col min="12" max="12" width="10.5703125" customWidth="1"/>
    <col min="14" max="14" width="14.85546875" bestFit="1" customWidth="1"/>
    <col min="18" max="18" width="13.7109375" bestFit="1" customWidth="1"/>
    <col min="22" max="22" width="14.5703125" customWidth="1"/>
  </cols>
  <sheetData>
    <row r="1" spans="1:24" x14ac:dyDescent="0.25">
      <c r="A1" t="s">
        <v>143</v>
      </c>
      <c r="D1" s="3" t="s">
        <v>144</v>
      </c>
      <c r="E1" s="3"/>
      <c r="F1" s="3" t="s">
        <v>145</v>
      </c>
      <c r="G1" s="3"/>
      <c r="H1" s="3" t="s">
        <v>146</v>
      </c>
      <c r="I1" s="3"/>
      <c r="J1" s="2"/>
      <c r="K1" t="s">
        <v>147</v>
      </c>
      <c r="L1" t="s">
        <v>148</v>
      </c>
      <c r="N1" t="s">
        <v>149</v>
      </c>
      <c r="O1" t="s">
        <v>150</v>
      </c>
      <c r="P1" t="s">
        <v>151</v>
      </c>
      <c r="R1" t="s">
        <v>152</v>
      </c>
      <c r="S1" t="s">
        <v>150</v>
      </c>
      <c r="T1" t="s">
        <v>151</v>
      </c>
      <c r="V1" t="s">
        <v>153</v>
      </c>
      <c r="W1" t="s">
        <v>150</v>
      </c>
      <c r="X1" t="s">
        <v>151</v>
      </c>
    </row>
    <row r="2" spans="1:24" x14ac:dyDescent="0.25">
      <c r="A2">
        <f>IF(COUNTIF('012014'!$A$2:A2,'012014'!A2)=1,ROW(),"")</f>
        <v>2</v>
      </c>
      <c r="B2">
        <f>INDEX('012014'!A$1:A$151,SMALL($A$2:$A$169,ROW(B1)))</f>
        <v>9800327780</v>
      </c>
      <c r="C2" t="str">
        <f>INDEX('012014'!B$1:B$151,SMALL($A$2:$A$169,ROW(C1)))</f>
        <v>CAPOT</v>
      </c>
      <c r="D2">
        <f>SUMIF('012014'!$A$2:$A$151,B2,'012014'!$C$2:$C$151)</f>
        <v>1</v>
      </c>
      <c r="E2">
        <f>SUMIF('012014'!$A$2:$A$151,B2,'012014'!$E$2:$E$151)</f>
        <v>1157.7920000000001</v>
      </c>
      <c r="F2">
        <f>SUMIF('022014'!$A$2:$A$154,B2,'022014'!$C$2:$C$154)</f>
        <v>1</v>
      </c>
      <c r="G2">
        <f>SUMIF('022014'!$A$2:$A$154,B2,'022014'!$E$2:$E$154)</f>
        <v>1157.7920000000001</v>
      </c>
      <c r="H2">
        <f>D2-F2</f>
        <v>0</v>
      </c>
      <c r="I2">
        <f>E2-G2</f>
        <v>0</v>
      </c>
      <c r="K2">
        <f t="array" ref="K2">INDEX($B$1:$B$169,SMALL(IF($F$2:$F$122=0,ROW($F$2:$F$122)),ROW(K1)))</f>
        <v>9687314480</v>
      </c>
      <c r="L2">
        <f>VLOOKUP(K2,$B$2:$E$169,4,0)</f>
        <v>147.6584</v>
      </c>
      <c r="N2" t="str">
        <f t="array" ref="N2">INDEX($B$1:$B$169,SMALL(IF($I$2:$I$122&lt;0,ROW($I$2:$I$122)),ROW(K1)))</f>
        <v>Z0A0023235</v>
      </c>
      <c r="O2">
        <f>VLOOKUP(N2,$B$2:$I$169,7,0)</f>
        <v>-0.13700000000000001</v>
      </c>
      <c r="P2">
        <f>VLOOKUP(N2,$B$2:$I$169,8,0)</f>
        <v>-31.951052320000031</v>
      </c>
      <c r="R2" t="str">
        <f t="array" ref="R2">INDEX($B$1:$B$169,SMALL(IF($I$2:$I$122&gt;0,ROW($I$2:$I$122)),ROW(O1)))</f>
        <v>Z0A0018268</v>
      </c>
      <c r="S2">
        <f>VLOOKUP(R2,$B$2:$I$169,7,0)</f>
        <v>0.74200000000000021</v>
      </c>
      <c r="T2">
        <f>VLOOKUP(R2,$B$2:$I$169,8,0)</f>
        <v>219.12364095999999</v>
      </c>
      <c r="V2">
        <f t="array" ref="V2">INDEX('022014'!$A$2:$A$154,SMALL(IF(ISNA(MATCH('022014'!$A$2:$A$154,'012014'!$A$2:$A$151,0)),ROW($A$2:$A$154)-1),ROW(Q1)))</f>
        <v>9674418480</v>
      </c>
      <c r="W2">
        <f>SUMIF('022014'!$A$2:$A$154,V2,'022014'!$C$2:$C$154)</f>
        <v>1</v>
      </c>
      <c r="X2">
        <f>SUMIF('022014'!$A$2:$A$154,V2,'022014'!$E$2:$E$154)</f>
        <v>45.881920000000008</v>
      </c>
    </row>
    <row r="3" spans="1:24" x14ac:dyDescent="0.25">
      <c r="A3">
        <f>IF(COUNTIF('012014'!$A$2:A3,'012014'!A3)=1,ROW(),"")</f>
        <v>3</v>
      </c>
      <c r="B3" t="str">
        <f>INDEX('012014'!A$1:A$151,SMALL($A$2:$A$169,ROW(B2)))</f>
        <v>Z0A0023235</v>
      </c>
      <c r="C3" t="str">
        <f>INDEX('012014'!B$1:B$151,SMALL($A$2:$A$169,ROW(C2)))</f>
        <v>MASTIC PF358</v>
      </c>
      <c r="D3">
        <f>SUMIF('012014'!$A$2:$A$151,B3,'012014'!$C$2:$C$151)</f>
        <v>2.3050000000000002</v>
      </c>
      <c r="E3">
        <f>SUMIF('012014'!$A$2:$A$151,B3,'012014'!$E$2:$E$151)</f>
        <v>537.57062480000002</v>
      </c>
      <c r="F3">
        <f>SUMIF('022014'!$A$2:$A$154,B3,'022014'!$C$2:$C$154)</f>
        <v>2.4420000000000002</v>
      </c>
      <c r="G3">
        <f>SUMIF('022014'!$A$2:$A$154,B3,'022014'!$E$2:$E$154)</f>
        <v>569.52167712000005</v>
      </c>
      <c r="H3">
        <f t="shared" ref="H3:H66" si="0">D3-F3</f>
        <v>-0.13700000000000001</v>
      </c>
      <c r="I3">
        <f t="shared" ref="I3:I66" si="1">E3-G3</f>
        <v>-31.951052320000031</v>
      </c>
      <c r="K3">
        <f t="array" ref="K3">INDEX($B$1:$B$169,SMALL(IF($F$2:$F$122=0,ROW($F$2:$F$122)),ROW(K2)))</f>
        <v>9800327480</v>
      </c>
      <c r="L3">
        <f t="shared" ref="L3:L4" si="2">VLOOKUP(K3,$B$2:$E$169,4,0)</f>
        <v>1309.44</v>
      </c>
      <c r="N3">
        <f t="array" ref="N3">INDEX($B$1:$B$169,SMALL(IF($I$2:$I$122&lt;0,ROW($I$2:$I$122)),ROW(K2)))</f>
        <v>9684612180</v>
      </c>
      <c r="O3">
        <f>VLOOKUP(N3,$B$2:$I$169,7,0)</f>
        <v>0</v>
      </c>
      <c r="P3">
        <f>VLOOKUP(N3,$B$2:$I$169,8,0)</f>
        <v>-2</v>
      </c>
      <c r="R3">
        <f t="array" ref="R3">INDEX($B$1:$B$169,SMALL(IF($I$2:$I$122&gt;0,ROW($I$2:$I$122)),ROW(O2)))</f>
        <v>9687314480</v>
      </c>
      <c r="S3">
        <f>VLOOKUP(R3,$B$2:$I$169,7,0)</f>
        <v>1</v>
      </c>
      <c r="T3">
        <f>VLOOKUP(R3,$B$2:$I$169,8,0)</f>
        <v>147.6584</v>
      </c>
      <c r="V3">
        <f t="array" ref="V3">INDEX('022014'!$A$2:$A$154,SMALL(IF(ISNA(MATCH('022014'!$A$2:$A$154,'012014'!$A$2:$A$151,0)),ROW($A$2:$A$154)-1),ROW(Q2)))</f>
        <v>9674418580</v>
      </c>
      <c r="W3">
        <f>SUMIF('022014'!$A$2:$A$154,V3,'022014'!$C$2:$C$154)</f>
        <v>1</v>
      </c>
      <c r="X3">
        <f>SUMIF('022014'!$A$2:$A$154,V3,'022014'!$E$2:$E$154)</f>
        <v>45.881920000000008</v>
      </c>
    </row>
    <row r="4" spans="1:24" x14ac:dyDescent="0.25">
      <c r="A4">
        <f>IF(COUNTIF('012014'!$A$2:A4,'012014'!A4)=1,ROW(),"")</f>
        <v>4</v>
      </c>
      <c r="B4" t="str">
        <f>INDEX('012014'!A$1:A$151,SMALL($A$2:$A$169,ROW(B3)))</f>
        <v>Z0A0018268</v>
      </c>
      <c r="C4" t="str">
        <f>INDEX('012014'!B$1:B$151,SMALL($A$2:$A$169,ROW(C3)))</f>
        <v>BETAGUARD RB10BV</v>
      </c>
      <c r="D4">
        <f>SUMIF('012014'!$A$2:$A$151,B4,'012014'!$C$2:$C$151)</f>
        <v>2.2260000000000004</v>
      </c>
      <c r="E4">
        <f>SUMIF('012014'!$A$2:$A$151,B4,'012014'!$E$2:$E$151)</f>
        <v>657.37092287999997</v>
      </c>
      <c r="F4">
        <f>SUMIF('022014'!$A$2:$A$154,B4,'022014'!$C$2:$C$154)</f>
        <v>1.4840000000000002</v>
      </c>
      <c r="G4">
        <f>SUMIF('022014'!$A$2:$A$154,B4,'022014'!$E$2:$E$154)</f>
        <v>438.24728191999998</v>
      </c>
      <c r="H4">
        <f t="shared" si="0"/>
        <v>0.74200000000000021</v>
      </c>
      <c r="I4">
        <f t="shared" si="1"/>
        <v>219.12364095999999</v>
      </c>
      <c r="K4">
        <f t="array" ref="K4">INDEX($B$1:$B$169,SMALL(IF($F$2:$F$122=0,ROW($F$2:$F$122)),ROW(K3)))</f>
        <v>9806684280</v>
      </c>
      <c r="L4">
        <f t="shared" si="2"/>
        <v>247.89279999999999</v>
      </c>
      <c r="N4" t="e">
        <f t="array" ref="N4">INDEX($B$1:$B$169,SMALL(IF($I$2:$I$122&lt;0,ROW($I$2:$I$122)),ROW(K3)))</f>
        <v>#NUM!</v>
      </c>
      <c r="R4">
        <f t="array" ref="R4">INDEX($B$1:$B$169,SMALL(IF($I$2:$I$122&gt;0,ROW($I$2:$I$122)),ROW(O3)))</f>
        <v>9800327480</v>
      </c>
      <c r="S4">
        <f t="shared" ref="S4:S10" si="3">VLOOKUP(R4,$B$2:$I$169,7,0)</f>
        <v>1</v>
      </c>
      <c r="T4">
        <f t="shared" ref="T4:T10" si="4">VLOOKUP(R4,$B$2:$I$169,8,0)</f>
        <v>1309.44</v>
      </c>
      <c r="V4">
        <f t="array" ref="V4">INDEX('022014'!$A$2:$A$154,SMALL(IF(ISNA(MATCH('022014'!$A$2:$A$154,'012014'!$A$2:$A$151,0)),ROW($A$2:$A$154)-1),ROW(Q3)))</f>
        <v>9684250317</v>
      </c>
      <c r="W4">
        <f>SUMIF('022014'!$A$2:$A$154,V4,'022014'!$C$2:$C$154)</f>
        <v>1</v>
      </c>
      <c r="X4">
        <f>SUMIF('022014'!$A$2:$A$154,V4,'022014'!$E$2:$E$154)</f>
        <v>147.6584</v>
      </c>
    </row>
    <row r="5" spans="1:24" x14ac:dyDescent="0.25">
      <c r="A5">
        <f>IF(COUNTIF('012014'!$A$2:A5,'012014'!A5)=1,ROW(),"")</f>
        <v>5</v>
      </c>
      <c r="B5">
        <f>INDEX('012014'!A$1:A$151,SMALL($A$2:$A$169,ROW(B4)))</f>
        <v>9800327980</v>
      </c>
      <c r="C5" t="str">
        <f>INDEX('012014'!B$1:B$151,SMALL($A$2:$A$169,ROW(C4)))</f>
        <v>DOUBLURE CAPOT</v>
      </c>
      <c r="D5">
        <f>SUMIF('012014'!$A$2:$A$151,B5,'012014'!$C$2:$C$151)</f>
        <v>1</v>
      </c>
      <c r="E5">
        <f>SUMIF('012014'!$A$2:$A$151,B5,'012014'!$E$2:$E$151)</f>
        <v>690.65600000000006</v>
      </c>
      <c r="F5">
        <f>SUMIF('022014'!$A$2:$A$154,B5,'022014'!$C$2:$C$154)</f>
        <v>1</v>
      </c>
      <c r="G5">
        <f>SUMIF('022014'!$A$2:$A$154,B5,'022014'!$E$2:$E$154)</f>
        <v>690.65600000000006</v>
      </c>
      <c r="H5">
        <f t="shared" si="0"/>
        <v>0</v>
      </c>
      <c r="I5">
        <f t="shared" si="1"/>
        <v>0</v>
      </c>
      <c r="K5" t="e">
        <f t="array" ref="K5">INDEX($B$1:$B$169,SMALL(IF($F$2:$F$122=0,ROW($F$2:$F$122)),ROW(K4)))</f>
        <v>#NUM!</v>
      </c>
      <c r="N5" t="e">
        <f t="array" ref="N5">INDEX($B$1:$B$169,SMALL(IF($I$2:$I$122&lt;0,ROW($I$2:$I$122)),ROW(K4)))</f>
        <v>#NUM!</v>
      </c>
      <c r="R5">
        <f t="array" ref="R5">INDEX($B$1:$B$169,SMALL(IF($I$2:$I$122&gt;0,ROW($I$2:$I$122)),ROW(O4)))</f>
        <v>9800522080</v>
      </c>
      <c r="S5">
        <f t="shared" si="3"/>
        <v>0</v>
      </c>
      <c r="T5">
        <f t="shared" si="4"/>
        <v>6</v>
      </c>
      <c r="V5">
        <f t="array" ref="V5">INDEX('022014'!$A$2:$A$154,SMALL(IF(ISNA(MATCH('022014'!$A$2:$A$154,'012014'!$A$2:$A$151,0)),ROW($A$2:$A$154)-1),ROW(Q4)))</f>
        <v>9800327317</v>
      </c>
      <c r="W5">
        <f>SUMIF('022014'!$A$2:$A$154,V5,'022014'!$C$2:$C$154)</f>
        <v>1</v>
      </c>
      <c r="X5">
        <f>SUMIF('022014'!$A$2:$A$154,V5,'022014'!$E$2:$E$154)</f>
        <v>1209.44</v>
      </c>
    </row>
    <row r="6" spans="1:24" x14ac:dyDescent="0.25">
      <c r="A6">
        <f>IF(COUNTIF('012014'!$A$2:A6,'012014'!A6)=1,ROW(),"")</f>
        <v>6</v>
      </c>
      <c r="B6">
        <f>INDEX('012014'!A$1:A$151,SMALL($A$2:$A$169,ROW(B5)))</f>
        <v>9800333280</v>
      </c>
      <c r="C6" t="str">
        <f>INDEX('012014'!B$1:B$151,SMALL($A$2:$A$169,ROW(C5)))</f>
        <v>RENF BEQ CAPOT</v>
      </c>
      <c r="D6">
        <f>SUMIF('012014'!$A$2:$A$151,B6,'012014'!$C$2:$C$151)</f>
        <v>1</v>
      </c>
      <c r="E6">
        <f>SUMIF('012014'!$A$2:$A$151,B6,'012014'!$E$2:$E$151)</f>
        <v>230.22399999999999</v>
      </c>
      <c r="F6">
        <f>SUMIF('022014'!$A$2:$A$154,B6,'022014'!$C$2:$C$154)</f>
        <v>1</v>
      </c>
      <c r="G6">
        <f>SUMIF('022014'!$A$2:$A$154,B6,'022014'!$E$2:$E$154)</f>
        <v>230.22399999999999</v>
      </c>
      <c r="H6">
        <f t="shared" si="0"/>
        <v>0</v>
      </c>
      <c r="I6">
        <f t="shared" si="1"/>
        <v>0</v>
      </c>
      <c r="K6" t="e">
        <f t="array" ref="K6">INDEX($B$1:$B$169,SMALL(IF($F$2:$F$122=0,ROW($F$2:$F$122)),ROW(K5)))</f>
        <v>#NUM!</v>
      </c>
      <c r="N6" t="e">
        <f t="array" ref="N6">INDEX($B$1:$B$169,SMALL(IF($I$2:$I$122&lt;0,ROW($I$2:$I$122)),ROW(K5)))</f>
        <v>#NUM!</v>
      </c>
      <c r="R6">
        <f t="array" ref="R6">INDEX($B$1:$B$169,SMALL(IF($I$2:$I$122&gt;0,ROW($I$2:$I$122)),ROW(O5)))</f>
        <v>9678383080</v>
      </c>
      <c r="S6">
        <f t="shared" si="3"/>
        <v>0</v>
      </c>
      <c r="T6">
        <f t="shared" si="4"/>
        <v>1</v>
      </c>
      <c r="V6">
        <f t="array" ref="V6">INDEX('022014'!$A$2:$A$154,SMALL(IF(ISNA(MATCH('022014'!$A$2:$A$154,'012014'!$A$2:$A$151,0)),ROW($A$2:$A$154)-1),ROW(Q5)))</f>
        <v>9802873327</v>
      </c>
      <c r="W6">
        <f>SUMIF('022014'!$A$2:$A$154,V6,'022014'!$C$2:$C$154)</f>
        <v>1</v>
      </c>
      <c r="X6">
        <f>SUMIF('022014'!$A$2:$A$154,V6,'022014'!$E$2:$E$154)</f>
        <v>100</v>
      </c>
    </row>
    <row r="7" spans="1:24" x14ac:dyDescent="0.25">
      <c r="A7">
        <f>IF(COUNTIF('012014'!$A$2:A7,'012014'!A7)=1,ROW(),"")</f>
        <v>7</v>
      </c>
      <c r="B7">
        <f>INDEX('012014'!A$1:A$151,SMALL($A$2:$A$169,ROW(B6)))</f>
        <v>9674239880</v>
      </c>
      <c r="C7" t="str">
        <f>INDEX('012014'!B$1:B$151,SMALL($A$2:$A$169,ROW(C6)))</f>
        <v>RENF ARTIC CAPOT</v>
      </c>
      <c r="D7">
        <f>SUMIF('012014'!$A$2:$A$151,B7,'012014'!$C$2:$C$151)</f>
        <v>1</v>
      </c>
      <c r="E7">
        <f>SUMIF('012014'!$A$2:$A$151,B7,'012014'!$E$2:$E$151)</f>
        <v>161.90528</v>
      </c>
      <c r="F7">
        <f>SUMIF('022014'!$A$2:$A$154,B7,'022014'!$C$2:$C$154)</f>
        <v>1</v>
      </c>
      <c r="G7">
        <f>SUMIF('022014'!$A$2:$A$154,B7,'022014'!$E$2:$E$154)</f>
        <v>161.90528</v>
      </c>
      <c r="H7">
        <f t="shared" si="0"/>
        <v>0</v>
      </c>
      <c r="I7">
        <f t="shared" si="1"/>
        <v>0</v>
      </c>
      <c r="R7">
        <f t="array" ref="R7">INDEX($B$1:$B$169,SMALL(IF($I$2:$I$122&gt;0,ROW($I$2:$I$122)),ROW(O6)))</f>
        <v>9806684280</v>
      </c>
      <c r="S7">
        <f t="shared" si="3"/>
        <v>1</v>
      </c>
      <c r="T7">
        <f t="shared" si="4"/>
        <v>247.89279999999999</v>
      </c>
      <c r="V7" t="e">
        <f t="array" ref="V7">INDEX('022014'!$A$2:$A$154,SMALL(IF(ISNA(MATCH('022014'!$A$2:$A$154,'012014'!$A$2:$A$151,0)),ROW($A$2:$A$154)-1),ROW(Q6)))</f>
        <v>#NUM!</v>
      </c>
      <c r="X7">
        <f>SUMIF('022014'!$A$2:$A$154,V7,'022014'!$E$2:$E$154)</f>
        <v>0</v>
      </c>
    </row>
    <row r="8" spans="1:24" x14ac:dyDescent="0.25">
      <c r="A8">
        <f>IF(COUNTIF('012014'!$A$2:A8,'012014'!A8)=1,ROW(),"")</f>
        <v>8</v>
      </c>
      <c r="B8">
        <f>INDEX('012014'!A$1:A$151,SMALL($A$2:$A$169,ROW(B7)))</f>
        <v>9674240080</v>
      </c>
      <c r="C8" t="str">
        <f>INDEX('012014'!B$1:B$151,SMALL($A$2:$A$169,ROW(C7)))</f>
        <v>RENF ARTIC CAPOT</v>
      </c>
      <c r="D8">
        <f>SUMIF('012014'!$A$2:$A$151,B8,'012014'!$C$2:$C$151)</f>
        <v>1</v>
      </c>
      <c r="E8">
        <f>SUMIF('012014'!$A$2:$A$151,B8,'012014'!$E$2:$E$151)</f>
        <v>161.90528</v>
      </c>
      <c r="F8">
        <f>SUMIF('022014'!$A$2:$A$154,B8,'022014'!$C$2:$C$154)</f>
        <v>1</v>
      </c>
      <c r="G8">
        <f>SUMIF('022014'!$A$2:$A$154,B8,'022014'!$E$2:$E$154)</f>
        <v>161.90528</v>
      </c>
      <c r="H8">
        <f t="shared" si="0"/>
        <v>0</v>
      </c>
      <c r="I8">
        <f t="shared" si="1"/>
        <v>0</v>
      </c>
      <c r="R8" t="e">
        <f t="array" ref="R8">INDEX($B$1:$B$169,SMALL(IF($I$2:$I$122&gt;0,ROW($I$2:$I$122)),ROW(O7)))</f>
        <v>#NUM!</v>
      </c>
      <c r="S8" t="e">
        <f t="shared" si="3"/>
        <v>#NUM!</v>
      </c>
      <c r="T8" t="e">
        <f t="shared" si="4"/>
        <v>#NUM!</v>
      </c>
      <c r="V8" t="e">
        <f t="array" ref="V8">INDEX('022014'!$A$2:$A$154,SMALL(IF(ISNA(MATCH('022014'!$A$2:$A$154,'012014'!$A$2:$A$151,0)),ROW($A$2:$A$154)-1),ROW(Q7)))</f>
        <v>#NUM!</v>
      </c>
      <c r="X8">
        <f>SUMIF('022014'!$A$2:$A$154,V8,'022014'!$E$2:$E$154)</f>
        <v>0</v>
      </c>
    </row>
    <row r="9" spans="1:24" x14ac:dyDescent="0.25">
      <c r="A9">
        <f>IF(COUNTIF('012014'!$A$2:A9,'012014'!A9)=1,ROW(),"")</f>
        <v>9</v>
      </c>
      <c r="B9">
        <f>INDEX('012014'!A$1:A$151,SMALL($A$2:$A$169,ROW(B8)))</f>
        <v>9674240180</v>
      </c>
      <c r="C9" t="str">
        <f>INDEX('012014'!B$1:B$151,SMALL($A$2:$A$169,ROW(C8)))</f>
        <v>SUP GACHE CAPOT</v>
      </c>
      <c r="D9">
        <f>SUMIF('012014'!$A$2:$A$151,B9,'012014'!$C$2:$C$151)</f>
        <v>1</v>
      </c>
      <c r="E9">
        <f>SUMIF('012014'!$A$2:$A$151,B9,'012014'!$E$2:$E$151)</f>
        <v>104.94848</v>
      </c>
      <c r="F9">
        <f>SUMIF('022014'!$A$2:$A$154,B9,'022014'!$C$2:$C$154)</f>
        <v>1</v>
      </c>
      <c r="G9">
        <f>SUMIF('022014'!$A$2:$A$154,B9,'022014'!$E$2:$E$154)</f>
        <v>104.94848</v>
      </c>
      <c r="H9">
        <f t="shared" si="0"/>
        <v>0</v>
      </c>
      <c r="I9">
        <f t="shared" si="1"/>
        <v>0</v>
      </c>
    </row>
    <row r="10" spans="1:24" x14ac:dyDescent="0.25">
      <c r="A10" t="str">
        <f>IF(COUNTIF('012014'!$A$2:A10,'012014'!A10)=1,ROW(),"")</f>
        <v/>
      </c>
      <c r="B10">
        <f>INDEX('012014'!A$1:A$151,SMALL($A$2:$A$169,ROW(B9)))</f>
        <v>9600400280</v>
      </c>
      <c r="C10" t="str">
        <f>INDEX('012014'!B$1:B$151,SMALL($A$2:$A$169,ROW(C9)))</f>
        <v>ECROU SERT M6</v>
      </c>
      <c r="D10">
        <f>SUMIF('012014'!$A$2:$A$151,B10,'012014'!$C$2:$C$151)</f>
        <v>1</v>
      </c>
      <c r="E10">
        <f>SUMIF('012014'!$A$2:$A$151,B10,'012014'!$E$2:$E$151)</f>
        <v>4.17408</v>
      </c>
      <c r="F10">
        <f>SUMIF('022014'!$A$2:$A$154,B10,'022014'!$C$2:$C$154)</f>
        <v>1</v>
      </c>
      <c r="G10">
        <f>SUMIF('022014'!$A$2:$A$154,B10,'022014'!$E$2:$E$154)</f>
        <v>4.17408</v>
      </c>
      <c r="H10">
        <f t="shared" si="0"/>
        <v>0</v>
      </c>
      <c r="I10">
        <f t="shared" si="1"/>
        <v>0</v>
      </c>
    </row>
    <row r="11" spans="1:24" x14ac:dyDescent="0.25">
      <c r="A11">
        <f>IF(COUNTIF('012014'!$A$2:A11,'012014'!A11)=1,ROW(),"")</f>
        <v>11</v>
      </c>
      <c r="B11">
        <f>INDEX('012014'!A$1:A$151,SMALL($A$2:$A$169,ROW(B10)))</f>
        <v>9801867780</v>
      </c>
      <c r="C11" t="str">
        <f>INDEX('012014'!B$1:B$151,SMALL($A$2:$A$169,ROW(C10)))</f>
        <v>COUVER COFFREAR</v>
      </c>
      <c r="D11">
        <f>SUMIF('012014'!$A$2:$A$151,B11,'012014'!$C$2:$C$151)</f>
        <v>1</v>
      </c>
      <c r="E11">
        <f>SUMIF('012014'!$A$2:$A$151,B11,'012014'!$E$2:$E$151)</f>
        <v>1052.9280000000001</v>
      </c>
      <c r="F11">
        <f>SUMIF('022014'!$A$2:$A$154,B11,'022014'!$C$2:$C$154)</f>
        <v>1</v>
      </c>
      <c r="G11">
        <f>SUMIF('022014'!$A$2:$A$154,B11,'022014'!$E$2:$E$154)</f>
        <v>1052.9280000000001</v>
      </c>
      <c r="H11">
        <f t="shared" si="0"/>
        <v>0</v>
      </c>
      <c r="I11">
        <f t="shared" si="1"/>
        <v>0</v>
      </c>
    </row>
    <row r="12" spans="1:24" x14ac:dyDescent="0.25">
      <c r="A12">
        <f>IF(COUNTIF('012014'!$A$2:A12,'012014'!A12)=1,ROW(),"")</f>
        <v>12</v>
      </c>
      <c r="B12">
        <f>INDEX('012014'!A$1:A$151,SMALL($A$2:$A$169,ROW(B11)))</f>
        <v>9674212780</v>
      </c>
      <c r="C12" t="str">
        <f>INDEX('012014'!B$1:B$151,SMALL($A$2:$A$169,ROW(C11)))</f>
        <v>LOGE FEU AR D</v>
      </c>
      <c r="D12">
        <f>SUMIF('012014'!$A$2:$A$151,B12,'012014'!$C$2:$C$151)</f>
        <v>1</v>
      </c>
      <c r="E12">
        <f>SUMIF('012014'!$A$2:$A$151,B12,'012014'!$E$2:$E$151)</f>
        <v>86.490080000000006</v>
      </c>
      <c r="F12">
        <f>SUMIF('022014'!$A$2:$A$154,B12,'022014'!$C$2:$C$154)</f>
        <v>1</v>
      </c>
      <c r="G12">
        <f>SUMIF('022014'!$A$2:$A$154,B12,'022014'!$E$2:$E$154)</f>
        <v>86.490080000000006</v>
      </c>
      <c r="H12">
        <f t="shared" si="0"/>
        <v>0</v>
      </c>
      <c r="I12">
        <f t="shared" si="1"/>
        <v>0</v>
      </c>
    </row>
    <row r="13" spans="1:24" x14ac:dyDescent="0.25">
      <c r="A13">
        <f>IF(COUNTIF('012014'!$A$2:A13,'012014'!A13)=1,ROW(),"")</f>
        <v>13</v>
      </c>
      <c r="B13" t="str">
        <f>INDEX('012014'!A$1:A$151,SMALL($A$2:$A$169,ROW(B12)))</f>
        <v>Z0A0022465</v>
      </c>
      <c r="C13" t="str">
        <f>INDEX('012014'!B$1:B$151,SMALL($A$2:$A$169,ROW(C12)))</f>
        <v>BETAGUARD PF380</v>
      </c>
      <c r="D13">
        <f>SUMIF('012014'!$A$2:$A$151,B13,'012014'!$C$2:$C$151)</f>
        <v>0.12</v>
      </c>
      <c r="E13">
        <f>SUMIF('012014'!$A$2:$A$151,B13,'012014'!$E$2:$E$151)</f>
        <v>27.119865600000004</v>
      </c>
      <c r="F13">
        <f>SUMIF('022014'!$A$2:$A$154,B13,'022014'!$C$2:$C$154)</f>
        <v>0.12</v>
      </c>
      <c r="G13">
        <f>SUMIF('022014'!$A$2:$A$154,B13,'022014'!$E$2:$E$154)</f>
        <v>27.119865600000004</v>
      </c>
      <c r="H13">
        <f t="shared" si="0"/>
        <v>0</v>
      </c>
      <c r="I13">
        <f t="shared" si="1"/>
        <v>0</v>
      </c>
    </row>
    <row r="14" spans="1:24" x14ac:dyDescent="0.25">
      <c r="A14">
        <f>IF(COUNTIF('012014'!$A$2:A14,'012014'!A14)=1,ROW(),"")</f>
        <v>14</v>
      </c>
      <c r="B14">
        <f>INDEX('012014'!A$1:A$151,SMALL($A$2:$A$169,ROW(B13)))</f>
        <v>9674212880</v>
      </c>
      <c r="C14" t="str">
        <f>INDEX('012014'!B$1:B$151,SMALL($A$2:$A$169,ROW(C13)))</f>
        <v>LOGEM FEU AR G</v>
      </c>
      <c r="D14">
        <f>SUMIF('012014'!$A$2:$A$151,B14,'012014'!$C$2:$C$151)</f>
        <v>1</v>
      </c>
      <c r="E14">
        <f>SUMIF('012014'!$A$2:$A$151,B14,'012014'!$E$2:$E$151)</f>
        <v>86.490080000000006</v>
      </c>
      <c r="F14">
        <f>SUMIF('022014'!$A$2:$A$154,B14,'022014'!$C$2:$C$154)</f>
        <v>1</v>
      </c>
      <c r="G14">
        <f>SUMIF('022014'!$A$2:$A$154,B14,'022014'!$E$2:$E$154)</f>
        <v>86.490080000000006</v>
      </c>
      <c r="H14">
        <f t="shared" si="0"/>
        <v>0</v>
      </c>
      <c r="I14">
        <f t="shared" si="1"/>
        <v>0</v>
      </c>
    </row>
    <row r="15" spans="1:24" x14ac:dyDescent="0.25">
      <c r="A15">
        <f>IF(COUNTIF('012014'!$A$2:A15,'012014'!A15)=1,ROW(),"")</f>
        <v>15</v>
      </c>
      <c r="B15">
        <f>INDEX('012014'!A$1:A$151,SMALL($A$2:$A$169,ROW(B14)))</f>
        <v>9800266180</v>
      </c>
      <c r="C15" t="str">
        <f>INDEX('012014'!B$1:B$151,SMALL($A$2:$A$169,ROW(C14)))</f>
        <v>DOUBL COFFRE AR</v>
      </c>
      <c r="D15">
        <f>SUMIF('012014'!$A$2:$A$151,B15,'012014'!$C$2:$C$151)</f>
        <v>1</v>
      </c>
      <c r="E15">
        <f>SUMIF('012014'!$A$2:$A$151,B15,'012014'!$E$2:$E$151)</f>
        <v>736.6880000000001</v>
      </c>
      <c r="F15">
        <f>SUMIF('022014'!$A$2:$A$154,B15,'022014'!$C$2:$C$154)</f>
        <v>1</v>
      </c>
      <c r="G15">
        <f>SUMIF('022014'!$A$2:$A$154,B15,'022014'!$E$2:$E$154)</f>
        <v>736.6880000000001</v>
      </c>
      <c r="H15">
        <f t="shared" si="0"/>
        <v>0</v>
      </c>
      <c r="I15">
        <f t="shared" si="1"/>
        <v>0</v>
      </c>
    </row>
    <row r="16" spans="1:24" x14ac:dyDescent="0.25">
      <c r="A16" t="str">
        <f>IF(COUNTIF('012014'!$A$2:A16,'012014'!A16)=1,ROW(),"")</f>
        <v/>
      </c>
      <c r="B16">
        <f>INDEX('012014'!A$1:A$151,SMALL($A$2:$A$169,ROW(B15)))</f>
        <v>9634777380</v>
      </c>
      <c r="C16" t="str">
        <f>INDEX('012014'!B$1:B$151,SMALL($A$2:$A$169,ROW(C15)))</f>
        <v>RENF FIX SER COF</v>
      </c>
      <c r="D16">
        <f>SUMIF('012014'!$A$2:$A$151,B16,'012014'!$C$2:$C$151)</f>
        <v>1</v>
      </c>
      <c r="E16">
        <f>SUMIF('012014'!$A$2:$A$151,B16,'012014'!$E$2:$E$151)</f>
        <v>112.33168000000001</v>
      </c>
      <c r="F16">
        <f>SUMIF('022014'!$A$2:$A$154,B16,'022014'!$C$2:$C$154)</f>
        <v>1</v>
      </c>
      <c r="G16">
        <f>SUMIF('022014'!$A$2:$A$154,B16,'022014'!$E$2:$E$154)</f>
        <v>112.33168000000001</v>
      </c>
      <c r="H16">
        <f t="shared" si="0"/>
        <v>0</v>
      </c>
      <c r="I16">
        <f t="shared" si="1"/>
        <v>0</v>
      </c>
    </row>
    <row r="17" spans="1:9" x14ac:dyDescent="0.25">
      <c r="A17">
        <f>IF(COUNTIF('012014'!$A$2:A17,'012014'!A17)=1,ROW(),"")</f>
        <v>17</v>
      </c>
      <c r="B17">
        <f>INDEX('012014'!A$1:A$151,SMALL($A$2:$A$169,ROW(B16)))</f>
        <v>9628107680</v>
      </c>
      <c r="C17" t="str">
        <f>INDEX('012014'!B$1:B$151,SMALL($A$2:$A$169,ROW(C16)))</f>
        <v>VIS M8X125 N6</v>
      </c>
      <c r="D17">
        <f>SUMIF('012014'!$A$2:$A$151,B17,'012014'!$C$2:$C$151)</f>
        <v>8</v>
      </c>
      <c r="E17">
        <f>SUMIF('012014'!$A$2:$A$151,B17,'012014'!$E$2:$E$151)</f>
        <v>42.449919999999999</v>
      </c>
      <c r="F17">
        <f>SUMIF('022014'!$A$2:$A$154,B17,'022014'!$C$2:$C$154)</f>
        <v>8</v>
      </c>
      <c r="G17">
        <f>SUMIF('022014'!$A$2:$A$154,B17,'022014'!$E$2:$E$154)</f>
        <v>42.449919999999999</v>
      </c>
      <c r="H17">
        <f t="shared" si="0"/>
        <v>0</v>
      </c>
      <c r="I17">
        <f t="shared" si="1"/>
        <v>0</v>
      </c>
    </row>
    <row r="18" spans="1:9" x14ac:dyDescent="0.25">
      <c r="A18">
        <f>IF(COUNTIF('012014'!$A$2:A18,'012014'!A18)=1,ROW(),"")</f>
        <v>18</v>
      </c>
      <c r="B18">
        <f>INDEX('012014'!A$1:A$151,SMALL($A$2:$A$169,ROW(B17)))</f>
        <v>9677571680</v>
      </c>
      <c r="C18" t="str">
        <f>INDEX('012014'!B$1:B$151,SMALL($A$2:$A$169,ROW(C17)))</f>
        <v>CHARN SUP P AVD</v>
      </c>
      <c r="D18">
        <f>SUMIF('012014'!$A$2:$A$151,B18,'012014'!$C$2:$C$151)</f>
        <v>1</v>
      </c>
      <c r="E18">
        <f>SUMIF('012014'!$A$2:$A$151,B18,'012014'!$E$2:$E$151)</f>
        <v>121.6712</v>
      </c>
      <c r="F18">
        <f>SUMIF('022014'!$A$2:$A$154,B18,'022014'!$C$2:$C$154)</f>
        <v>1</v>
      </c>
      <c r="G18">
        <f>SUMIF('022014'!$A$2:$A$154,B18,'022014'!$E$2:$E$154)</f>
        <v>121.6712</v>
      </c>
      <c r="H18">
        <f t="shared" si="0"/>
        <v>0</v>
      </c>
      <c r="I18">
        <f t="shared" si="1"/>
        <v>0</v>
      </c>
    </row>
    <row r="19" spans="1:9" x14ac:dyDescent="0.25">
      <c r="A19">
        <f>IF(COUNTIF('012014'!$A$2:A19,'012014'!A19)=1,ROW(),"")</f>
        <v>19</v>
      </c>
      <c r="B19">
        <f>INDEX('012014'!A$1:A$151,SMALL($A$2:$A$169,ROW(B18)))</f>
        <v>9684612180</v>
      </c>
      <c r="C19" t="str">
        <f>INDEX('012014'!B$1:B$151,SMALL($A$2:$A$169,ROW(C18)))</f>
        <v>CHAR INF POR AVD</v>
      </c>
      <c r="D19">
        <f>SUMIF('012014'!$A$2:$A$151,B19,'012014'!$C$2:$C$151)</f>
        <v>1</v>
      </c>
      <c r="E19">
        <f>SUMIF('012014'!$A$2:$A$151,B19,'012014'!$E$2:$E$151)</f>
        <v>110.47232</v>
      </c>
      <c r="F19">
        <f>SUMIF('022014'!$A$2:$A$154,B19,'022014'!$C$2:$C$154)</f>
        <v>1</v>
      </c>
      <c r="G19">
        <f>SUMIF('022014'!$A$2:$A$154,B19,'022014'!$E$2:$E$154)</f>
        <v>112.47232</v>
      </c>
      <c r="H19">
        <f t="shared" si="0"/>
        <v>0</v>
      </c>
      <c r="I19">
        <f t="shared" si="1"/>
        <v>-2</v>
      </c>
    </row>
    <row r="20" spans="1:9" x14ac:dyDescent="0.25">
      <c r="A20">
        <f>IF(COUNTIF('012014'!$A$2:A20,'012014'!A20)=1,ROW(),"")</f>
        <v>20</v>
      </c>
      <c r="B20">
        <f>INDEX('012014'!A$1:A$151,SMALL($A$2:$A$169,ROW(B19)))</f>
        <v>9800328680</v>
      </c>
      <c r="C20" t="str">
        <f>INDEX('012014'!B$1:B$151,SMALL($A$2:$A$169,ROW(C19)))</f>
        <v>PORT D</v>
      </c>
      <c r="D20">
        <f>SUMIF('012014'!$A$2:$A$151,B20,'012014'!$C$2:$C$151)</f>
        <v>1</v>
      </c>
      <c r="E20">
        <f>SUMIF('012014'!$A$2:$A$151,B20,'012014'!$E$2:$E$151)</f>
        <v>691.31200000000001</v>
      </c>
      <c r="F20">
        <f>SUMIF('022014'!$A$2:$A$154,B20,'022014'!$C$2:$C$154)</f>
        <v>1</v>
      </c>
      <c r="G20">
        <f>SUMIF('022014'!$A$2:$A$154,B20,'022014'!$E$2:$E$154)</f>
        <v>691.31200000000001</v>
      </c>
      <c r="H20">
        <f t="shared" si="0"/>
        <v>0</v>
      </c>
      <c r="I20">
        <f t="shared" si="1"/>
        <v>0</v>
      </c>
    </row>
    <row r="21" spans="1:9" x14ac:dyDescent="0.25">
      <c r="A21">
        <f>IF(COUNTIF('012014'!$A$2:A21,'012014'!A21)=1,ROW(),"")</f>
        <v>21</v>
      </c>
      <c r="B21">
        <f>INDEX('012014'!A$1:A$151,SMALL($A$2:$A$169,ROW(B20)))</f>
        <v>9687616380</v>
      </c>
      <c r="C21" t="str">
        <f>INDEX('012014'!B$1:B$151,SMALL($A$2:$A$169,ROW(C20)))</f>
        <v>RAID HOR CENT PT</v>
      </c>
      <c r="D21">
        <f>SUMIF('012014'!$A$2:$A$151,B21,'012014'!$C$2:$C$151)</f>
        <v>1</v>
      </c>
      <c r="E21">
        <f>SUMIF('012014'!$A$2:$A$151,B21,'012014'!$E$2:$E$151)</f>
        <v>62.962080000000007</v>
      </c>
      <c r="F21">
        <f>SUMIF('022014'!$A$2:$A$154,B21,'022014'!$C$2:$C$154)</f>
        <v>1</v>
      </c>
      <c r="G21">
        <f>SUMIF('022014'!$A$2:$A$154,B21,'022014'!$E$2:$E$154)</f>
        <v>62.962080000000007</v>
      </c>
      <c r="H21">
        <f t="shared" si="0"/>
        <v>0</v>
      </c>
      <c r="I21">
        <f t="shared" si="1"/>
        <v>0</v>
      </c>
    </row>
    <row r="22" spans="1:9" x14ac:dyDescent="0.25">
      <c r="A22">
        <f>IF(COUNTIF('012014'!$A$2:A22,'012014'!A22)=1,ROW(),"")</f>
        <v>22</v>
      </c>
      <c r="B22">
        <f>INDEX('012014'!A$1:A$151,SMALL($A$2:$A$169,ROW(B21)))</f>
        <v>9688183480</v>
      </c>
      <c r="C22" t="str">
        <f>INDEX('012014'!B$1:B$151,SMALL($A$2:$A$169,ROW(C21)))</f>
        <v>SUPP VTR FX PTE</v>
      </c>
      <c r="D22">
        <f>SUMIF('012014'!$A$2:$A$151,B22,'012014'!$C$2:$C$151)</f>
        <v>2</v>
      </c>
      <c r="E22">
        <f>SUMIF('012014'!$A$2:$A$151,B22,'012014'!$E$2:$E$151)</f>
        <v>38.947200000000002</v>
      </c>
      <c r="F22">
        <f>SUMIF('022014'!$A$2:$A$154,B22,'022014'!$C$2:$C$154)</f>
        <v>2</v>
      </c>
      <c r="G22">
        <f>SUMIF('022014'!$A$2:$A$154,B22,'022014'!$E$2:$E$154)</f>
        <v>38.947200000000002</v>
      </c>
      <c r="H22">
        <f t="shared" si="0"/>
        <v>0</v>
      </c>
      <c r="I22">
        <f t="shared" si="1"/>
        <v>0</v>
      </c>
    </row>
    <row r="23" spans="1:9" x14ac:dyDescent="0.25">
      <c r="A23" t="str">
        <f>IF(COUNTIF('012014'!$A$2:A23,'012014'!A23)=1,ROW(),"")</f>
        <v/>
      </c>
      <c r="B23">
        <f>INDEX('012014'!A$1:A$151,SMALL($A$2:$A$169,ROW(B22)))</f>
        <v>9687134080</v>
      </c>
      <c r="C23" t="str">
        <f>INDEX('012014'!B$1:B$151,SMALL($A$2:$A$169,ROW(C22)))</f>
        <v>LIAIS GOUS RET D</v>
      </c>
      <c r="D23">
        <f>SUMIF('012014'!$A$2:$A$151,B23,'012014'!$C$2:$C$151)</f>
        <v>1</v>
      </c>
      <c r="E23">
        <f>SUMIF('012014'!$A$2:$A$151,B23,'012014'!$E$2:$E$151)</f>
        <v>54.030720000000002</v>
      </c>
      <c r="F23">
        <f>SUMIF('022014'!$A$2:$A$154,B23,'022014'!$C$2:$C$154)</f>
        <v>1</v>
      </c>
      <c r="G23">
        <f>SUMIF('022014'!$A$2:$A$154,B23,'022014'!$E$2:$E$154)</f>
        <v>54.030720000000002</v>
      </c>
      <c r="H23">
        <f t="shared" si="0"/>
        <v>0</v>
      </c>
      <c r="I23">
        <f t="shared" si="1"/>
        <v>0</v>
      </c>
    </row>
    <row r="24" spans="1:9" x14ac:dyDescent="0.25">
      <c r="A24">
        <f>IF(COUNTIF('012014'!$A$2:A24,'012014'!A24)=1,ROW(),"")</f>
        <v>24</v>
      </c>
      <c r="B24">
        <f>INDEX('012014'!A$1:A$151,SMALL($A$2:$A$169,ROW(B23)))</f>
        <v>9800328480</v>
      </c>
      <c r="C24" t="str">
        <f>INDEX('012014'!B$1:B$151,SMALL($A$2:$A$169,ROW(C23)))</f>
        <v>ENCADR PORTE D</v>
      </c>
      <c r="D24">
        <f>SUMIF('012014'!$A$2:$A$151,B24,'012014'!$C$2:$C$151)</f>
        <v>1</v>
      </c>
      <c r="E24">
        <f>SUMIF('012014'!$A$2:$A$151,B24,'012014'!$E$2:$E$151)</f>
        <v>453.00800000000004</v>
      </c>
      <c r="F24">
        <f>SUMIF('022014'!$A$2:$A$154,B24,'022014'!$C$2:$C$154)</f>
        <v>1</v>
      </c>
      <c r="G24">
        <f>SUMIF('022014'!$A$2:$A$154,B24,'022014'!$E$2:$E$154)</f>
        <v>453.00800000000004</v>
      </c>
      <c r="H24">
        <f t="shared" si="0"/>
        <v>0</v>
      </c>
      <c r="I24">
        <f t="shared" si="1"/>
        <v>0</v>
      </c>
    </row>
    <row r="25" spans="1:9" x14ac:dyDescent="0.25">
      <c r="A25">
        <f>IF(COUNTIF('012014'!$A$2:A25,'012014'!A25)=1,ROW(),"")</f>
        <v>25</v>
      </c>
      <c r="B25">
        <f>INDEX('012014'!A$1:A$151,SMALL($A$2:$A$169,ROW(B24)))</f>
        <v>9670278680</v>
      </c>
      <c r="C25" t="str">
        <f>INDEX('012014'!B$1:B$151,SMALL($A$2:$A$169,ROW(C24)))</f>
        <v>RAID DOUB SUP PT</v>
      </c>
      <c r="D25">
        <f>SUMIF('012014'!$A$2:$A$151,B25,'012014'!$C$2:$C$151)</f>
        <v>2</v>
      </c>
      <c r="E25">
        <f>SUMIF('012014'!$A$2:$A$151,B25,'012014'!$E$2:$E$151)</f>
        <v>468.46048000000002</v>
      </c>
      <c r="F25">
        <f>SUMIF('022014'!$A$2:$A$154,B25,'022014'!$C$2:$C$154)</f>
        <v>2</v>
      </c>
      <c r="G25">
        <f>SUMIF('022014'!$A$2:$A$154,B25,'022014'!$E$2:$E$154)</f>
        <v>468.46048000000002</v>
      </c>
      <c r="H25">
        <f t="shared" si="0"/>
        <v>0</v>
      </c>
      <c r="I25">
        <f t="shared" si="1"/>
        <v>0</v>
      </c>
    </row>
    <row r="26" spans="1:9" x14ac:dyDescent="0.25">
      <c r="A26">
        <f>IF(COUNTIF('012014'!$A$2:A26,'012014'!A26)=1,ROW(),"")</f>
        <v>26</v>
      </c>
      <c r="B26" t="str">
        <f>INDEX('012014'!A$1:A$151,SMALL($A$2:$A$169,ROW(B25)))</f>
        <v>Z000138041</v>
      </c>
      <c r="C26" t="str">
        <f>INDEX('012014'!B$1:B$151,SMALL($A$2:$A$169,ROW(C25)))</f>
        <v>FIL</v>
      </c>
      <c r="D26">
        <f>SUMIF('012014'!$A$2:$A$151,B26,'012014'!$C$2:$C$151)</f>
        <v>0.2</v>
      </c>
      <c r="E26">
        <f>SUMIF('012014'!$A$2:$A$151,B26,'012014'!$E$2:$E$151)</f>
        <v>165.63628800000001</v>
      </c>
      <c r="F26">
        <f>SUMIF('022014'!$A$2:$A$154,B26,'022014'!$C$2:$C$154)</f>
        <v>0.2</v>
      </c>
      <c r="G26">
        <f>SUMIF('022014'!$A$2:$A$154,B26,'022014'!$E$2:$E$154)</f>
        <v>165.63628800000001</v>
      </c>
      <c r="H26">
        <f t="shared" si="0"/>
        <v>0</v>
      </c>
      <c r="I26">
        <f t="shared" si="1"/>
        <v>0</v>
      </c>
    </row>
    <row r="27" spans="1:9" x14ac:dyDescent="0.25">
      <c r="A27">
        <f>IF(COUNTIF('012014'!$A$2:A27,'012014'!A27)=1,ROW(),"")</f>
        <v>27</v>
      </c>
      <c r="B27">
        <f>INDEX('012014'!A$1:A$151,SMALL($A$2:$A$169,ROW(B26)))</f>
        <v>9677400380</v>
      </c>
      <c r="C27" t="str">
        <f>INDEX('012014'!B$1:B$151,SMALL($A$2:$A$169,ROW(C26)))</f>
        <v>RENF SERR PRTE D</v>
      </c>
      <c r="D27">
        <f>SUMIF('012014'!$A$2:$A$151,B27,'012014'!$C$2:$C$151)</f>
        <v>1</v>
      </c>
      <c r="E27">
        <f>SUMIF('012014'!$A$2:$A$151,B27,'012014'!$E$2:$E$151)</f>
        <v>35.235520000000001</v>
      </c>
      <c r="F27">
        <f>SUMIF('022014'!$A$2:$A$154,B27,'022014'!$C$2:$C$154)</f>
        <v>1</v>
      </c>
      <c r="G27">
        <f>SUMIF('022014'!$A$2:$A$154,B27,'022014'!$E$2:$E$154)</f>
        <v>35.235520000000001</v>
      </c>
      <c r="H27">
        <f t="shared" si="0"/>
        <v>0</v>
      </c>
      <c r="I27">
        <f t="shared" si="1"/>
        <v>0</v>
      </c>
    </row>
    <row r="28" spans="1:9" x14ac:dyDescent="0.25">
      <c r="A28">
        <f>IF(COUNTIF('012014'!$A$2:A28,'012014'!A28)=1,ROW(),"")</f>
        <v>28</v>
      </c>
      <c r="B28">
        <f>INDEX('012014'!A$1:A$151,SMALL($A$2:$A$169,ROW(B27)))</f>
        <v>9687134380</v>
      </c>
      <c r="C28" t="str">
        <f>INDEX('012014'!B$1:B$151,SMALL($A$2:$A$169,ROW(C27)))</f>
        <v>RAID HORIZ PTE D</v>
      </c>
      <c r="D28">
        <f>SUMIF('012014'!$A$2:$A$151,B28,'012014'!$C$2:$C$151)</f>
        <v>1</v>
      </c>
      <c r="E28">
        <f>SUMIF('012014'!$A$2:$A$151,B28,'012014'!$E$2:$E$151)</f>
        <v>72.587360000000004</v>
      </c>
      <c r="F28">
        <f>SUMIF('022014'!$A$2:$A$154,B28,'022014'!$C$2:$C$154)</f>
        <v>1</v>
      </c>
      <c r="G28">
        <f>SUMIF('022014'!$A$2:$A$154,B28,'022014'!$E$2:$E$154)</f>
        <v>72.587360000000004</v>
      </c>
      <c r="H28">
        <f t="shared" si="0"/>
        <v>0</v>
      </c>
      <c r="I28">
        <f t="shared" si="1"/>
        <v>0</v>
      </c>
    </row>
    <row r="29" spans="1:9" x14ac:dyDescent="0.25">
      <c r="A29">
        <f>IF(COUNTIF('012014'!$A$2:A29,'012014'!A29)=1,ROW(),"")</f>
        <v>29</v>
      </c>
      <c r="B29">
        <f>INDEX('012014'!A$1:A$151,SMALL($A$2:$A$169,ROW(B28)))</f>
        <v>9802261010</v>
      </c>
      <c r="C29" t="str">
        <f>INDEX('012014'!B$1:B$151,SMALL($A$2:$A$169,ROW(C28)))</f>
        <v>DOUBL PORTE D</v>
      </c>
      <c r="D29">
        <f>SUMIF('012014'!$A$2:$A$151,B29,'012014'!$C$2:$C$151)</f>
        <v>1</v>
      </c>
      <c r="E29">
        <f>SUMIF('012014'!$A$2:$A$151,B29,'012014'!$E$2:$E$151)</f>
        <v>894.01600000000008</v>
      </c>
      <c r="F29">
        <f>SUMIF('022014'!$A$2:$A$154,B29,'022014'!$C$2:$C$154)</f>
        <v>1</v>
      </c>
      <c r="G29">
        <f>SUMIF('022014'!$A$2:$A$154,B29,'022014'!$E$2:$E$154)</f>
        <v>894.01600000000008</v>
      </c>
      <c r="H29">
        <f t="shared" si="0"/>
        <v>0</v>
      </c>
      <c r="I29">
        <f t="shared" si="1"/>
        <v>0</v>
      </c>
    </row>
    <row r="30" spans="1:9" x14ac:dyDescent="0.25">
      <c r="A30">
        <f>IF(COUNTIF('012014'!$A$2:A30,'012014'!A30)=1,ROW(),"")</f>
        <v>30</v>
      </c>
      <c r="B30">
        <f>INDEX('012014'!A$1:A$151,SMALL($A$2:$A$169,ROW(B29)))</f>
        <v>9677585080</v>
      </c>
      <c r="C30" t="str">
        <f>INDEX('012014'!B$1:B$151,SMALL($A$2:$A$169,ROW(C29)))</f>
        <v>RENF CHARN PTE D</v>
      </c>
      <c r="D30">
        <f>SUMIF('012014'!$A$2:$A$151,B30,'012014'!$C$2:$C$151)</f>
        <v>1</v>
      </c>
      <c r="E30">
        <f>SUMIF('012014'!$A$2:$A$151,B30,'012014'!$E$2:$E$151)</f>
        <v>201.98512000000002</v>
      </c>
      <c r="F30">
        <f>SUMIF('022014'!$A$2:$A$154,B30,'022014'!$C$2:$C$154)</f>
        <v>1</v>
      </c>
      <c r="G30">
        <f>SUMIF('022014'!$A$2:$A$154,B30,'022014'!$E$2:$E$154)</f>
        <v>201.98512000000002</v>
      </c>
      <c r="H30">
        <f t="shared" si="0"/>
        <v>0</v>
      </c>
      <c r="I30">
        <f t="shared" si="1"/>
        <v>0</v>
      </c>
    </row>
    <row r="31" spans="1:9" x14ac:dyDescent="0.25">
      <c r="A31" t="str">
        <f>IF(COUNTIF('012014'!$A$2:A31,'012014'!A31)=1,ROW(),"")</f>
        <v/>
      </c>
      <c r="B31">
        <f>INDEX('012014'!A$1:A$151,SMALL($A$2:$A$169,ROW(B30)))</f>
        <v>9677571780</v>
      </c>
      <c r="C31" t="str">
        <f>INDEX('012014'!B$1:B$151,SMALL($A$2:$A$169,ROW(C30)))</f>
        <v>CHARN SUP P AVG</v>
      </c>
      <c r="D31">
        <f>SUMIF('012014'!$A$2:$A$151,B31,'012014'!$C$2:$C$151)</f>
        <v>1</v>
      </c>
      <c r="E31">
        <f>SUMIF('012014'!$A$2:$A$151,B31,'012014'!$E$2:$E$151)</f>
        <v>121.6712</v>
      </c>
      <c r="F31">
        <f>SUMIF('022014'!$A$2:$A$154,B31,'022014'!$C$2:$C$154)</f>
        <v>1</v>
      </c>
      <c r="G31">
        <f>SUMIF('022014'!$A$2:$A$154,B31,'022014'!$E$2:$E$154)</f>
        <v>121.6712</v>
      </c>
      <c r="H31">
        <f t="shared" si="0"/>
        <v>0</v>
      </c>
      <c r="I31">
        <f t="shared" si="1"/>
        <v>0</v>
      </c>
    </row>
    <row r="32" spans="1:9" x14ac:dyDescent="0.25">
      <c r="A32" t="str">
        <f>IF(COUNTIF('012014'!$A$2:A32,'012014'!A32)=1,ROW(),"")</f>
        <v/>
      </c>
      <c r="B32">
        <f>INDEX('012014'!A$1:A$151,SMALL($A$2:$A$169,ROW(B31)))</f>
        <v>9684612280</v>
      </c>
      <c r="C32" t="str">
        <f>INDEX('012014'!B$1:B$151,SMALL($A$2:$A$169,ROW(C31)))</f>
        <v>CHAR INF POR AVG</v>
      </c>
      <c r="D32">
        <f>SUMIF('012014'!$A$2:$A$151,B32,'012014'!$C$2:$C$151)</f>
        <v>1</v>
      </c>
      <c r="E32">
        <f>SUMIF('012014'!$A$2:$A$151,B32,'012014'!$E$2:$E$151)</f>
        <v>110.47232</v>
      </c>
      <c r="F32">
        <f>SUMIF('022014'!$A$2:$A$154,B32,'022014'!$C$2:$C$154)</f>
        <v>1</v>
      </c>
      <c r="G32">
        <f>SUMIF('022014'!$A$2:$A$154,B32,'022014'!$E$2:$E$154)</f>
        <v>110.47232</v>
      </c>
      <c r="H32">
        <f t="shared" si="0"/>
        <v>0</v>
      </c>
      <c r="I32">
        <f t="shared" si="1"/>
        <v>0</v>
      </c>
    </row>
    <row r="33" spans="1:9" x14ac:dyDescent="0.25">
      <c r="A33">
        <f>IF(COUNTIF('012014'!$A$2:A33,'012014'!A33)=1,ROW(),"")</f>
        <v>33</v>
      </c>
      <c r="B33">
        <f>INDEX('012014'!A$1:A$151,SMALL($A$2:$A$169,ROW(B32)))</f>
        <v>9800328780</v>
      </c>
      <c r="C33" t="str">
        <f>INDEX('012014'!B$1:B$151,SMALL($A$2:$A$169,ROW(C32)))</f>
        <v>PORTE G</v>
      </c>
      <c r="D33">
        <f>SUMIF('012014'!$A$2:$A$151,B33,'012014'!$C$2:$C$151)</f>
        <v>1</v>
      </c>
      <c r="E33">
        <f>SUMIF('012014'!$A$2:$A$151,B33,'012014'!$E$2:$E$151)</f>
        <v>691.31200000000001</v>
      </c>
      <c r="F33">
        <f>SUMIF('022014'!$A$2:$A$154,B33,'022014'!$C$2:$C$154)</f>
        <v>1</v>
      </c>
      <c r="G33">
        <f>SUMIF('022014'!$A$2:$A$154,B33,'022014'!$E$2:$E$154)</f>
        <v>691.31200000000001</v>
      </c>
      <c r="H33">
        <f t="shared" si="0"/>
        <v>0</v>
      </c>
      <c r="I33">
        <f t="shared" si="1"/>
        <v>0</v>
      </c>
    </row>
    <row r="34" spans="1:9" x14ac:dyDescent="0.25">
      <c r="A34">
        <f>IF(COUNTIF('012014'!$A$2:A34,'012014'!A34)=1,ROW(),"")</f>
        <v>34</v>
      </c>
      <c r="B34">
        <f>INDEX('012014'!A$1:A$151,SMALL($A$2:$A$169,ROW(B33)))</f>
        <v>9687616480</v>
      </c>
      <c r="C34" t="str">
        <f>INDEX('012014'!B$1:B$151,SMALL($A$2:$A$169,ROW(C33)))</f>
        <v>RAID HOR CENT PT</v>
      </c>
      <c r="D34">
        <f>SUMIF('012014'!$A$2:$A$151,B34,'012014'!$C$2:$C$151)</f>
        <v>1</v>
      </c>
      <c r="E34">
        <f>SUMIF('012014'!$A$2:$A$151,B34,'012014'!$E$2:$E$151)</f>
        <v>62.962080000000007</v>
      </c>
      <c r="F34">
        <f>SUMIF('022014'!$A$2:$A$154,B34,'022014'!$C$2:$C$154)</f>
        <v>1</v>
      </c>
      <c r="G34">
        <f>SUMIF('022014'!$A$2:$A$154,B34,'022014'!$E$2:$E$154)</f>
        <v>62.962080000000007</v>
      </c>
      <c r="H34">
        <f t="shared" si="0"/>
        <v>0</v>
      </c>
      <c r="I34">
        <f t="shared" si="1"/>
        <v>0</v>
      </c>
    </row>
    <row r="35" spans="1:9" x14ac:dyDescent="0.25">
      <c r="A35">
        <f>IF(COUNTIF('012014'!$A$2:A35,'012014'!A35)=1,ROW(),"")</f>
        <v>35</v>
      </c>
      <c r="B35">
        <f>INDEX('012014'!A$1:A$151,SMALL($A$2:$A$169,ROW(B34)))</f>
        <v>9687134180</v>
      </c>
      <c r="C35" t="str">
        <f>INDEX('012014'!B$1:B$151,SMALL($A$2:$A$169,ROW(C34)))</f>
        <v>LIAIS GOUS RET G</v>
      </c>
      <c r="D35">
        <f>SUMIF('012014'!$A$2:$A$151,B35,'012014'!$C$2:$C$151)</f>
        <v>1</v>
      </c>
      <c r="E35">
        <f>SUMIF('012014'!$A$2:$A$151,B35,'012014'!$E$2:$E$151)</f>
        <v>54.030720000000002</v>
      </c>
      <c r="F35">
        <f>SUMIF('022014'!$A$2:$A$154,B35,'022014'!$C$2:$C$154)</f>
        <v>1</v>
      </c>
      <c r="G35">
        <f>SUMIF('022014'!$A$2:$A$154,B35,'022014'!$E$2:$E$154)</f>
        <v>54.030720000000002</v>
      </c>
      <c r="H35">
        <f t="shared" si="0"/>
        <v>0</v>
      </c>
      <c r="I35">
        <f t="shared" si="1"/>
        <v>0</v>
      </c>
    </row>
    <row r="36" spans="1:9" x14ac:dyDescent="0.25">
      <c r="A36" t="str">
        <f>IF(COUNTIF('012014'!$A$2:A36,'012014'!A36)=1,ROW(),"")</f>
        <v/>
      </c>
      <c r="B36">
        <f>INDEX('012014'!A$1:A$151,SMALL($A$2:$A$169,ROW(B35)))</f>
        <v>9800328580</v>
      </c>
      <c r="C36" t="str">
        <f>INDEX('012014'!B$1:B$151,SMALL($A$2:$A$169,ROW(C35)))</f>
        <v>ENCADR PORTE G</v>
      </c>
      <c r="D36">
        <f>SUMIF('012014'!$A$2:$A$151,B36,'012014'!$C$2:$C$151)</f>
        <v>1</v>
      </c>
      <c r="E36">
        <f>SUMIF('012014'!$A$2:$A$151,B36,'012014'!$E$2:$E$151)</f>
        <v>453.00800000000004</v>
      </c>
      <c r="F36">
        <f>SUMIF('022014'!$A$2:$A$154,B36,'022014'!$C$2:$C$154)</f>
        <v>1</v>
      </c>
      <c r="G36">
        <f>SUMIF('022014'!$A$2:$A$154,B36,'022014'!$E$2:$E$154)</f>
        <v>453.00800000000004</v>
      </c>
      <c r="H36">
        <f t="shared" si="0"/>
        <v>0</v>
      </c>
      <c r="I36">
        <f t="shared" si="1"/>
        <v>0</v>
      </c>
    </row>
    <row r="37" spans="1:9" x14ac:dyDescent="0.25">
      <c r="A37">
        <f>IF(COUNTIF('012014'!$A$2:A37,'012014'!A37)=1,ROW(),"")</f>
        <v>37</v>
      </c>
      <c r="B37">
        <f>INDEX('012014'!A$1:A$151,SMALL($A$2:$A$169,ROW(B36)))</f>
        <v>9677400480</v>
      </c>
      <c r="C37" t="str">
        <f>INDEX('012014'!B$1:B$151,SMALL($A$2:$A$169,ROW(C36)))</f>
        <v>RENF SERR PRTE G</v>
      </c>
      <c r="D37">
        <f>SUMIF('012014'!$A$2:$A$151,B37,'012014'!$C$2:$C$151)</f>
        <v>1</v>
      </c>
      <c r="E37">
        <f>SUMIF('012014'!$A$2:$A$151,B37,'012014'!$E$2:$E$151)</f>
        <v>35.235520000000001</v>
      </c>
      <c r="F37">
        <f>SUMIF('022014'!$A$2:$A$154,B37,'022014'!$C$2:$C$154)</f>
        <v>1</v>
      </c>
      <c r="G37">
        <f>SUMIF('022014'!$A$2:$A$154,B37,'022014'!$E$2:$E$154)</f>
        <v>35.235520000000001</v>
      </c>
      <c r="H37">
        <f t="shared" si="0"/>
        <v>0</v>
      </c>
      <c r="I37">
        <f t="shared" si="1"/>
        <v>0</v>
      </c>
    </row>
    <row r="38" spans="1:9" x14ac:dyDescent="0.25">
      <c r="A38">
        <f>IF(COUNTIF('012014'!$A$2:A38,'012014'!A38)=1,ROW(),"")</f>
        <v>38</v>
      </c>
      <c r="B38">
        <f>INDEX('012014'!A$1:A$151,SMALL($A$2:$A$169,ROW(B37)))</f>
        <v>9687134480</v>
      </c>
      <c r="C38" t="str">
        <f>INDEX('012014'!B$1:B$151,SMALL($A$2:$A$169,ROW(C37)))</f>
        <v>RAID HORIZ PTE G</v>
      </c>
      <c r="D38">
        <f>SUMIF('012014'!$A$2:$A$151,B38,'012014'!$C$2:$C$151)</f>
        <v>1</v>
      </c>
      <c r="E38">
        <f>SUMIF('012014'!$A$2:$A$151,B38,'012014'!$E$2:$E$151)</f>
        <v>72.587360000000004</v>
      </c>
      <c r="F38">
        <f>SUMIF('022014'!$A$2:$A$154,B38,'022014'!$C$2:$C$154)</f>
        <v>1</v>
      </c>
      <c r="G38">
        <f>SUMIF('022014'!$A$2:$A$154,B38,'022014'!$E$2:$E$154)</f>
        <v>72.587360000000004</v>
      </c>
      <c r="H38">
        <f t="shared" si="0"/>
        <v>0</v>
      </c>
      <c r="I38">
        <f t="shared" si="1"/>
        <v>0</v>
      </c>
    </row>
    <row r="39" spans="1:9" x14ac:dyDescent="0.25">
      <c r="A39">
        <f>IF(COUNTIF('012014'!$A$2:A39,'012014'!A39)=1,ROW(),"")</f>
        <v>39</v>
      </c>
      <c r="B39">
        <f>INDEX('012014'!A$1:A$151,SMALL($A$2:$A$169,ROW(B38)))</f>
        <v>9802261110</v>
      </c>
      <c r="C39" t="str">
        <f>INDEX('012014'!B$1:B$151,SMALL($A$2:$A$169,ROW(C38)))</f>
        <v>DOUBL PORTE G</v>
      </c>
      <c r="D39">
        <f>SUMIF('012014'!$A$2:$A$151,B39,'012014'!$C$2:$C$151)</f>
        <v>1</v>
      </c>
      <c r="E39">
        <f>SUMIF('012014'!$A$2:$A$151,B39,'012014'!$E$2:$E$151)</f>
        <v>894.01600000000008</v>
      </c>
      <c r="F39">
        <f>SUMIF('022014'!$A$2:$A$154,B39,'022014'!$C$2:$C$154)</f>
        <v>1</v>
      </c>
      <c r="G39">
        <f>SUMIF('022014'!$A$2:$A$154,B39,'022014'!$E$2:$E$154)</f>
        <v>894.01600000000008</v>
      </c>
      <c r="H39">
        <f t="shared" si="0"/>
        <v>0</v>
      </c>
      <c r="I39">
        <f t="shared" si="1"/>
        <v>0</v>
      </c>
    </row>
    <row r="40" spans="1:9" x14ac:dyDescent="0.25">
      <c r="A40" t="str">
        <f>IF(COUNTIF('012014'!$A$2:A40,'012014'!A40)=1,ROW(),"")</f>
        <v/>
      </c>
      <c r="B40">
        <f>INDEX('012014'!A$1:A$151,SMALL($A$2:$A$169,ROW(B39)))</f>
        <v>9677585180</v>
      </c>
      <c r="C40" t="str">
        <f>INDEX('012014'!B$1:B$151,SMALL($A$2:$A$169,ROW(C39)))</f>
        <v>RENF CHARN PTE G</v>
      </c>
      <c r="D40">
        <f>SUMIF('012014'!$A$2:$A$151,B40,'012014'!$C$2:$C$151)</f>
        <v>1</v>
      </c>
      <c r="E40">
        <f>SUMIF('012014'!$A$2:$A$151,B40,'012014'!$E$2:$E$151)</f>
        <v>201.98512000000002</v>
      </c>
      <c r="F40">
        <f>SUMIF('022014'!$A$2:$A$154,B40,'022014'!$C$2:$C$154)</f>
        <v>1</v>
      </c>
      <c r="G40">
        <f>SUMIF('022014'!$A$2:$A$154,B40,'022014'!$E$2:$E$154)</f>
        <v>201.98512000000002</v>
      </c>
      <c r="H40">
        <f t="shared" si="0"/>
        <v>0</v>
      </c>
      <c r="I40">
        <f t="shared" si="1"/>
        <v>0</v>
      </c>
    </row>
    <row r="41" spans="1:9" x14ac:dyDescent="0.25">
      <c r="A41">
        <f>IF(COUNTIF('012014'!$A$2:A41,'012014'!A41)=1,ROW(),"")</f>
        <v>41</v>
      </c>
      <c r="B41">
        <f>INDEX('012014'!A$1:A$151,SMALL($A$2:$A$169,ROW(B40)))</f>
        <v>9677571280</v>
      </c>
      <c r="C41" t="str">
        <f>INDEX('012014'!B$1:B$151,SMALL($A$2:$A$169,ROW(C40)))</f>
        <v>CHARN SUP P ARD</v>
      </c>
      <c r="D41">
        <f>SUMIF('012014'!$A$2:$A$151,B41,'012014'!$C$2:$C$151)</f>
        <v>1</v>
      </c>
      <c r="E41">
        <f>SUMIF('012014'!$A$2:$A$151,B41,'012014'!$E$2:$E$151)</f>
        <v>121.32464</v>
      </c>
      <c r="F41">
        <f>SUMIF('022014'!$A$2:$A$154,B41,'022014'!$C$2:$C$154)</f>
        <v>1</v>
      </c>
      <c r="G41">
        <f>SUMIF('022014'!$A$2:$A$154,B41,'022014'!$E$2:$E$154)</f>
        <v>121.32464</v>
      </c>
      <c r="H41">
        <f t="shared" si="0"/>
        <v>0</v>
      </c>
      <c r="I41">
        <f t="shared" si="1"/>
        <v>0</v>
      </c>
    </row>
    <row r="42" spans="1:9" x14ac:dyDescent="0.25">
      <c r="A42" t="str">
        <f>IF(COUNTIF('012014'!$A$2:A42,'012014'!A42)=1,ROW(),"")</f>
        <v/>
      </c>
      <c r="B42">
        <f>INDEX('012014'!A$1:A$151,SMALL($A$2:$A$169,ROW(B41)))</f>
        <v>9684612380</v>
      </c>
      <c r="C42" t="str">
        <f>INDEX('012014'!B$1:B$151,SMALL($A$2:$A$169,ROW(C41)))</f>
        <v>CHAR INF POR ARD</v>
      </c>
      <c r="D42">
        <f>SUMIF('012014'!$A$2:$A$151,B42,'012014'!$C$2:$C$151)</f>
        <v>1</v>
      </c>
      <c r="E42">
        <f>SUMIF('012014'!$A$2:$A$151,B42,'012014'!$E$2:$E$151)</f>
        <v>109.21600000000001</v>
      </c>
      <c r="F42">
        <f>SUMIF('022014'!$A$2:$A$154,B42,'022014'!$C$2:$C$154)</f>
        <v>1</v>
      </c>
      <c r="G42">
        <f>SUMIF('022014'!$A$2:$A$154,B42,'022014'!$E$2:$E$154)</f>
        <v>109.21600000000001</v>
      </c>
      <c r="H42">
        <f t="shared" si="0"/>
        <v>0</v>
      </c>
      <c r="I42">
        <f t="shared" si="1"/>
        <v>0</v>
      </c>
    </row>
    <row r="43" spans="1:9" x14ac:dyDescent="0.25">
      <c r="A43">
        <f>IF(COUNTIF('012014'!$A$2:A43,'012014'!A43)=1,ROW(),"")</f>
        <v>43</v>
      </c>
      <c r="B43">
        <f>INDEX('012014'!A$1:A$151,SMALL($A$2:$A$169,ROW(B42)))</f>
        <v>9800329480</v>
      </c>
      <c r="C43" t="str">
        <f>INDEX('012014'!B$1:B$151,SMALL($A$2:$A$169,ROW(C42)))</f>
        <v>PORTE AR D</v>
      </c>
      <c r="D43">
        <f>SUMIF('012014'!$A$2:$A$151,B43,'012014'!$C$2:$C$151)</f>
        <v>1</v>
      </c>
      <c r="E43">
        <f>SUMIF('012014'!$A$2:$A$151,B43,'012014'!$E$2:$E$151)</f>
        <v>753.21600000000001</v>
      </c>
      <c r="F43">
        <f>SUMIF('022014'!$A$2:$A$154,B43,'022014'!$C$2:$C$154)</f>
        <v>1</v>
      </c>
      <c r="G43">
        <f>SUMIF('022014'!$A$2:$A$154,B43,'022014'!$E$2:$E$154)</f>
        <v>753.21600000000001</v>
      </c>
      <c r="H43">
        <f t="shared" si="0"/>
        <v>0</v>
      </c>
      <c r="I43">
        <f t="shared" si="1"/>
        <v>0</v>
      </c>
    </row>
    <row r="44" spans="1:9" x14ac:dyDescent="0.25">
      <c r="A44">
        <f>IF(COUNTIF('012014'!$A$2:A44,'012014'!A44)=1,ROW(),"")</f>
        <v>44</v>
      </c>
      <c r="B44">
        <f>INDEX('012014'!A$1:A$151,SMALL($A$2:$A$169,ROW(B43)))</f>
        <v>9686422380</v>
      </c>
      <c r="C44" t="str">
        <f>INDEX('012014'!B$1:B$151,SMALL($A$2:$A$169,ROW(C43)))</f>
        <v>AMORTISSANT PORT</v>
      </c>
      <c r="D44">
        <f>SUMIF('012014'!$A$2:$A$151,B44,'012014'!$C$2:$C$151)</f>
        <v>2</v>
      </c>
      <c r="E44">
        <f>SUMIF('012014'!$A$2:$A$151,B44,'012014'!$E$2:$E$151)</f>
        <v>22.470079999999999</v>
      </c>
      <c r="F44">
        <f>SUMIF('022014'!$A$2:$A$154,B44,'022014'!$C$2:$C$154)</f>
        <v>2</v>
      </c>
      <c r="G44">
        <f>SUMIF('022014'!$A$2:$A$154,B44,'022014'!$E$2:$E$154)</f>
        <v>22.470079999999999</v>
      </c>
      <c r="H44">
        <f t="shared" si="0"/>
        <v>0</v>
      </c>
      <c r="I44">
        <f t="shared" si="1"/>
        <v>0</v>
      </c>
    </row>
    <row r="45" spans="1:9" x14ac:dyDescent="0.25">
      <c r="A45" t="str">
        <f>IF(COUNTIF('012014'!$A$2:A45,'012014'!A45)=1,ROW(),"")</f>
        <v/>
      </c>
      <c r="B45">
        <f>INDEX('012014'!A$1:A$151,SMALL($A$2:$A$169,ROW(B44)))</f>
        <v>9802261210</v>
      </c>
      <c r="C45" t="str">
        <f>INDEX('012014'!B$1:B$151,SMALL($A$2:$A$169,ROW(C44)))</f>
        <v>DOUBL PORTE AR D</v>
      </c>
      <c r="D45">
        <f>SUMIF('012014'!$A$2:$A$151,B45,'012014'!$C$2:$C$151)</f>
        <v>1</v>
      </c>
      <c r="E45">
        <f>SUMIF('012014'!$A$2:$A$151,B45,'012014'!$E$2:$E$151)</f>
        <v>861.40800000000002</v>
      </c>
      <c r="F45">
        <f>SUMIF('022014'!$A$2:$A$154,B45,'022014'!$C$2:$C$154)</f>
        <v>1</v>
      </c>
      <c r="G45">
        <f>SUMIF('022014'!$A$2:$A$154,B45,'022014'!$E$2:$E$154)</f>
        <v>861.40800000000002</v>
      </c>
      <c r="H45">
        <f t="shared" si="0"/>
        <v>0</v>
      </c>
      <c r="I45">
        <f t="shared" si="1"/>
        <v>0</v>
      </c>
    </row>
    <row r="46" spans="1:9" x14ac:dyDescent="0.25">
      <c r="A46" t="str">
        <f>IF(COUNTIF('012014'!$A$2:A46,'012014'!A46)=1,ROW(),"")</f>
        <v/>
      </c>
      <c r="B46">
        <f>INDEX('012014'!A$1:A$151,SMALL($A$2:$A$169,ROW(B45)))</f>
        <v>9674180380</v>
      </c>
      <c r="C46" t="str">
        <f>INDEX('012014'!B$1:B$151,SMALL($A$2:$A$169,ROW(C45)))</f>
        <v>RAID H CEN PRT</v>
      </c>
      <c r="D46">
        <f>SUMIF('012014'!$A$2:$A$151,B46,'012014'!$C$2:$C$151)</f>
        <v>1</v>
      </c>
      <c r="E46">
        <f>SUMIF('012014'!$A$2:$A$151,B46,'012014'!$E$2:$E$151)</f>
        <v>160.85056</v>
      </c>
      <c r="F46">
        <f>SUMIF('022014'!$A$2:$A$154,B46,'022014'!$C$2:$C$154)</f>
        <v>1</v>
      </c>
      <c r="G46">
        <f>SUMIF('022014'!$A$2:$A$154,B46,'022014'!$E$2:$E$154)</f>
        <v>160.85056</v>
      </c>
      <c r="H46">
        <f t="shared" si="0"/>
        <v>0</v>
      </c>
      <c r="I46">
        <f t="shared" si="1"/>
        <v>0</v>
      </c>
    </row>
    <row r="47" spans="1:9" x14ac:dyDescent="0.25">
      <c r="A47">
        <f>IF(COUNTIF('012014'!$A$2:A47,'012014'!A47)=1,ROW(),"")</f>
        <v>47</v>
      </c>
      <c r="B47">
        <f>INDEX('012014'!A$1:A$151,SMALL($A$2:$A$169,ROW(B46)))</f>
        <v>9674180180</v>
      </c>
      <c r="C47" t="str">
        <f>INDEX('012014'!B$1:B$151,SMALL($A$2:$A$169,ROW(C46)))</f>
        <v>RAID HOR PRT AR</v>
      </c>
      <c r="D47">
        <f>SUMIF('012014'!$A$2:$A$151,B47,'012014'!$C$2:$C$151)</f>
        <v>1</v>
      </c>
      <c r="E47">
        <f>SUMIF('012014'!$A$2:$A$151,B47,'012014'!$E$2:$E$151)</f>
        <v>254.72399999999999</v>
      </c>
      <c r="F47">
        <f>SUMIF('022014'!$A$2:$A$154,B47,'022014'!$C$2:$C$154)</f>
        <v>1</v>
      </c>
      <c r="G47">
        <f>SUMIF('022014'!$A$2:$A$154,B47,'022014'!$E$2:$E$154)</f>
        <v>254.72399999999999</v>
      </c>
      <c r="H47">
        <f t="shared" si="0"/>
        <v>0</v>
      </c>
      <c r="I47">
        <f t="shared" si="1"/>
        <v>0</v>
      </c>
    </row>
    <row r="48" spans="1:9" x14ac:dyDescent="0.25">
      <c r="A48" t="str">
        <f>IF(COUNTIF('012014'!$A$2:A48,'012014'!A48)=1,ROW(),"")</f>
        <v/>
      </c>
      <c r="B48">
        <f>INDEX('012014'!A$1:A$151,SMALL($A$2:$A$169,ROW(B47)))</f>
        <v>9800329280</v>
      </c>
      <c r="C48" t="str">
        <f>INDEX('012014'!B$1:B$151,SMALL($A$2:$A$169,ROW(C47)))</f>
        <v>ECADR PORT AR D</v>
      </c>
      <c r="D48">
        <f>SUMIF('012014'!$A$2:$A$151,B48,'012014'!$C$2:$C$151)</f>
        <v>1</v>
      </c>
      <c r="E48">
        <f>SUMIF('012014'!$A$2:$A$151,B48,'012014'!$E$2:$E$151)</f>
        <v>462.65600000000006</v>
      </c>
      <c r="F48">
        <f>SUMIF('022014'!$A$2:$A$154,B48,'022014'!$C$2:$C$154)</f>
        <v>1</v>
      </c>
      <c r="G48">
        <f>SUMIF('022014'!$A$2:$A$154,B48,'022014'!$E$2:$E$154)</f>
        <v>462.65600000000006</v>
      </c>
      <c r="H48">
        <f t="shared" si="0"/>
        <v>0</v>
      </c>
      <c r="I48">
        <f t="shared" si="1"/>
        <v>0</v>
      </c>
    </row>
    <row r="49" spans="1:9" x14ac:dyDescent="0.25">
      <c r="A49" t="str">
        <f>IF(COUNTIF('012014'!$A$2:A49,'012014'!A49)=1,ROW(),"")</f>
        <v/>
      </c>
      <c r="B49">
        <f>INDEX('012014'!A$1:A$151,SMALL($A$2:$A$169,ROW(B48)))</f>
        <v>9674179580</v>
      </c>
      <c r="C49" t="str">
        <f>INDEX('012014'!B$1:B$151,SMALL($A$2:$A$169,ROW(C48)))</f>
        <v>RENF SER PRT AR</v>
      </c>
      <c r="D49">
        <f>SUMIF('012014'!$A$2:$A$151,B49,'012014'!$C$2:$C$151)</f>
        <v>1</v>
      </c>
      <c r="E49">
        <f>SUMIF('012014'!$A$2:$A$151,B49,'012014'!$E$2:$E$151)</f>
        <v>78.052160000000015</v>
      </c>
      <c r="F49">
        <f>SUMIF('022014'!$A$2:$A$154,B49,'022014'!$C$2:$C$154)</f>
        <v>1</v>
      </c>
      <c r="G49">
        <f>SUMIF('022014'!$A$2:$A$154,B49,'022014'!$E$2:$E$154)</f>
        <v>78.052160000000015</v>
      </c>
      <c r="H49">
        <f t="shared" si="0"/>
        <v>0</v>
      </c>
      <c r="I49">
        <f t="shared" si="1"/>
        <v>0</v>
      </c>
    </row>
    <row r="50" spans="1:9" x14ac:dyDescent="0.25">
      <c r="A50">
        <f>IF(COUNTIF('012014'!$A$2:A50,'012014'!A50)=1,ROW(),"")</f>
        <v>50</v>
      </c>
      <c r="B50">
        <f>INDEX('012014'!A$1:A$151,SMALL($A$2:$A$169,ROW(B49)))</f>
        <v>9687314480</v>
      </c>
      <c r="C50" t="str">
        <f>INDEX('012014'!B$1:B$151,SMALL($A$2:$A$169,ROW(C49)))</f>
        <v>RENF CHARN PTE</v>
      </c>
      <c r="D50">
        <f>SUMIF('012014'!$A$2:$A$151,B50,'012014'!$C$2:$C$151)</f>
        <v>1</v>
      </c>
      <c r="E50">
        <f>SUMIF('012014'!$A$2:$A$151,B50,'012014'!$E$2:$E$151)</f>
        <v>147.6584</v>
      </c>
      <c r="F50">
        <f>SUMIF('022014'!$A$2:$A$154,B50,'022014'!$C$2:$C$154)</f>
        <v>0</v>
      </c>
      <c r="G50">
        <f>SUMIF('022014'!$A$2:$A$154,B50,'022014'!$E$2:$E$154)</f>
        <v>0</v>
      </c>
      <c r="H50">
        <f t="shared" si="0"/>
        <v>1</v>
      </c>
      <c r="I50">
        <f t="shared" si="1"/>
        <v>147.6584</v>
      </c>
    </row>
    <row r="51" spans="1:9" x14ac:dyDescent="0.25">
      <c r="A51">
        <f>IF(COUNTIF('012014'!$A$2:A51,'012014'!A51)=1,ROW(),"")</f>
        <v>51</v>
      </c>
      <c r="B51">
        <f>INDEX('012014'!A$1:A$151,SMALL($A$2:$A$169,ROW(B50)))</f>
        <v>9677571380</v>
      </c>
      <c r="C51" t="str">
        <f>INDEX('012014'!B$1:B$151,SMALL($A$2:$A$169,ROW(C50)))</f>
        <v>CHARN SUP P ARG</v>
      </c>
      <c r="D51">
        <f>SUMIF('012014'!$A$2:$A$151,B51,'012014'!$C$2:$C$151)</f>
        <v>1</v>
      </c>
      <c r="E51">
        <f>SUMIF('012014'!$A$2:$A$151,B51,'012014'!$E$2:$E$151)</f>
        <v>121.32464</v>
      </c>
      <c r="F51">
        <f>SUMIF('022014'!$A$2:$A$154,B51,'022014'!$C$2:$C$154)</f>
        <v>1</v>
      </c>
      <c r="G51">
        <f>SUMIF('022014'!$A$2:$A$154,B51,'022014'!$E$2:$E$154)</f>
        <v>121.32464</v>
      </c>
      <c r="H51">
        <f t="shared" si="0"/>
        <v>0</v>
      </c>
      <c r="I51">
        <f t="shared" si="1"/>
        <v>0</v>
      </c>
    </row>
    <row r="52" spans="1:9" x14ac:dyDescent="0.25">
      <c r="A52">
        <f>IF(COUNTIF('012014'!$A$2:A52,'012014'!A52)=1,ROW(),"")</f>
        <v>52</v>
      </c>
      <c r="B52">
        <f>INDEX('012014'!A$1:A$151,SMALL($A$2:$A$169,ROW(B51)))</f>
        <v>9684612480</v>
      </c>
      <c r="C52" t="str">
        <f>INDEX('012014'!B$1:B$151,SMALL($A$2:$A$169,ROW(C51)))</f>
        <v>CHAR INF POR ARG</v>
      </c>
      <c r="D52">
        <f>SUMIF('012014'!$A$2:$A$151,B52,'012014'!$C$2:$C$151)</f>
        <v>1</v>
      </c>
      <c r="E52">
        <f>SUMIF('012014'!$A$2:$A$151,B52,'012014'!$E$2:$E$151)</f>
        <v>109.21600000000001</v>
      </c>
      <c r="F52">
        <f>SUMIF('022014'!$A$2:$A$154,B52,'022014'!$C$2:$C$154)</f>
        <v>1</v>
      </c>
      <c r="G52">
        <f>SUMIF('022014'!$A$2:$A$154,B52,'022014'!$E$2:$E$154)</f>
        <v>109.21600000000001</v>
      </c>
      <c r="H52">
        <f t="shared" si="0"/>
        <v>0</v>
      </c>
      <c r="I52">
        <f t="shared" si="1"/>
        <v>0</v>
      </c>
    </row>
    <row r="53" spans="1:9" x14ac:dyDescent="0.25">
      <c r="A53" t="str">
        <f>IF(COUNTIF('012014'!$A$2:A53,'012014'!A53)=1,ROW(),"")</f>
        <v/>
      </c>
      <c r="B53">
        <f>INDEX('012014'!A$1:A$151,SMALL($A$2:$A$169,ROW(B52)))</f>
        <v>9800329580</v>
      </c>
      <c r="C53" t="str">
        <f>INDEX('012014'!B$1:B$151,SMALL($A$2:$A$169,ROW(C52)))</f>
        <v>PORTE AR G</v>
      </c>
      <c r="D53">
        <f>SUMIF('012014'!$A$2:$A$151,B53,'012014'!$C$2:$C$151)</f>
        <v>1</v>
      </c>
      <c r="E53">
        <f>SUMIF('012014'!$A$2:$A$151,B53,'012014'!$E$2:$E$151)</f>
        <v>753.21600000000001</v>
      </c>
      <c r="F53">
        <f>SUMIF('022014'!$A$2:$A$154,B53,'022014'!$C$2:$C$154)</f>
        <v>1</v>
      </c>
      <c r="G53">
        <f>SUMIF('022014'!$A$2:$A$154,B53,'022014'!$E$2:$E$154)</f>
        <v>753.21600000000001</v>
      </c>
      <c r="H53">
        <f t="shared" si="0"/>
        <v>0</v>
      </c>
      <c r="I53">
        <f t="shared" si="1"/>
        <v>0</v>
      </c>
    </row>
    <row r="54" spans="1:9" x14ac:dyDescent="0.25">
      <c r="A54">
        <f>IF(COUNTIF('012014'!$A$2:A54,'012014'!A54)=1,ROW(),"")</f>
        <v>54</v>
      </c>
      <c r="B54">
        <f>INDEX('012014'!A$1:A$151,SMALL($A$2:$A$169,ROW(B53)))</f>
        <v>9802261310</v>
      </c>
      <c r="C54" t="str">
        <f>INDEX('012014'!B$1:B$151,SMALL($A$2:$A$169,ROW(C53)))</f>
        <v>DOUBL PORTE AR G</v>
      </c>
      <c r="D54">
        <f>SUMIF('012014'!$A$2:$A$151,B54,'012014'!$C$2:$C$151)</f>
        <v>1</v>
      </c>
      <c r="E54">
        <f>SUMIF('012014'!$A$2:$A$151,B54,'012014'!$E$2:$E$151)</f>
        <v>861.40800000000002</v>
      </c>
      <c r="F54">
        <f>SUMIF('022014'!$A$2:$A$154,B54,'022014'!$C$2:$C$154)</f>
        <v>1</v>
      </c>
      <c r="G54">
        <f>SUMIF('022014'!$A$2:$A$154,B54,'022014'!$E$2:$E$154)</f>
        <v>861.40800000000002</v>
      </c>
      <c r="H54">
        <f t="shared" si="0"/>
        <v>0</v>
      </c>
      <c r="I54">
        <f t="shared" si="1"/>
        <v>0</v>
      </c>
    </row>
    <row r="55" spans="1:9" x14ac:dyDescent="0.25">
      <c r="A55">
        <f>IF(COUNTIF('012014'!$A$2:A55,'012014'!A55)=1,ROW(),"")</f>
        <v>55</v>
      </c>
      <c r="B55">
        <f>INDEX('012014'!A$1:A$151,SMALL($A$2:$A$169,ROW(B54)))</f>
        <v>9674180480</v>
      </c>
      <c r="C55" t="str">
        <f>INDEX('012014'!B$1:B$151,SMALL($A$2:$A$169,ROW(C54)))</f>
        <v>RAID CENT PORTG</v>
      </c>
      <c r="D55">
        <f>SUMIF('012014'!$A$2:$A$151,B55,'012014'!$C$2:$C$151)</f>
        <v>1</v>
      </c>
      <c r="E55">
        <f>SUMIF('012014'!$A$2:$A$151,B55,'012014'!$E$2:$E$151)</f>
        <v>160.85056</v>
      </c>
      <c r="F55">
        <f>SUMIF('022014'!$A$2:$A$154,B55,'022014'!$C$2:$C$154)</f>
        <v>1</v>
      </c>
      <c r="G55">
        <f>SUMIF('022014'!$A$2:$A$154,B55,'022014'!$E$2:$E$154)</f>
        <v>160.85056</v>
      </c>
      <c r="H55">
        <f t="shared" si="0"/>
        <v>0</v>
      </c>
      <c r="I55">
        <f t="shared" si="1"/>
        <v>0</v>
      </c>
    </row>
    <row r="56" spans="1:9" x14ac:dyDescent="0.25">
      <c r="A56">
        <f>IF(COUNTIF('012014'!$A$2:A56,'012014'!A56)=1,ROW(),"")</f>
        <v>56</v>
      </c>
      <c r="B56">
        <f>INDEX('012014'!A$1:A$151,SMALL($A$2:$A$169,ROW(B55)))</f>
        <v>9674180280</v>
      </c>
      <c r="C56" t="str">
        <f>INDEX('012014'!B$1:B$151,SMALL($A$2:$A$169,ROW(C55)))</f>
        <v>RAIDISSEUR HORIZ</v>
      </c>
      <c r="D56">
        <f>SUMIF('012014'!$A$2:$A$151,B56,'012014'!$C$2:$C$151)</f>
        <v>1</v>
      </c>
      <c r="E56">
        <f>SUMIF('012014'!$A$2:$A$151,B56,'012014'!$E$2:$E$151)</f>
        <v>254.72399999999999</v>
      </c>
      <c r="F56">
        <f>SUMIF('022014'!$A$2:$A$154,B56,'022014'!$C$2:$C$154)</f>
        <v>1</v>
      </c>
      <c r="G56">
        <f>SUMIF('022014'!$A$2:$A$154,B56,'022014'!$E$2:$E$154)</f>
        <v>254.72399999999999</v>
      </c>
      <c r="H56">
        <f t="shared" si="0"/>
        <v>0</v>
      </c>
      <c r="I56">
        <f t="shared" si="1"/>
        <v>0</v>
      </c>
    </row>
    <row r="57" spans="1:9" x14ac:dyDescent="0.25">
      <c r="A57" t="str">
        <f>IF(COUNTIF('012014'!$A$2:A57,'012014'!A57)=1,ROW(),"")</f>
        <v/>
      </c>
      <c r="B57">
        <f>INDEX('012014'!A$1:A$151,SMALL($A$2:$A$169,ROW(B56)))</f>
        <v>9800329380</v>
      </c>
      <c r="C57" t="str">
        <f>INDEX('012014'!B$1:B$151,SMALL($A$2:$A$169,ROW(C56)))</f>
        <v>ENCAD PORTE AR G</v>
      </c>
      <c r="D57">
        <f>SUMIF('012014'!$A$2:$A$151,B57,'012014'!$C$2:$C$151)</f>
        <v>1</v>
      </c>
      <c r="E57">
        <f>SUMIF('012014'!$A$2:$A$151,B57,'012014'!$E$2:$E$151)</f>
        <v>462.65600000000006</v>
      </c>
      <c r="F57">
        <f>SUMIF('022014'!$A$2:$A$154,B57,'022014'!$C$2:$C$154)</f>
        <v>1</v>
      </c>
      <c r="G57">
        <f>SUMIF('022014'!$A$2:$A$154,B57,'022014'!$E$2:$E$154)</f>
        <v>462.65600000000006</v>
      </c>
      <c r="H57">
        <f t="shared" si="0"/>
        <v>0</v>
      </c>
      <c r="I57">
        <f t="shared" si="1"/>
        <v>0</v>
      </c>
    </row>
    <row r="58" spans="1:9" x14ac:dyDescent="0.25">
      <c r="A58">
        <f>IF(COUNTIF('012014'!$A$2:A58,'012014'!A58)=1,ROW(),"")</f>
        <v>58</v>
      </c>
      <c r="B58">
        <f>INDEX('012014'!A$1:A$151,SMALL($A$2:$A$169,ROW(B57)))</f>
        <v>9674179680</v>
      </c>
      <c r="C58" t="str">
        <f>INDEX('012014'!B$1:B$151,SMALL($A$2:$A$169,ROW(C57)))</f>
        <v>RENFORT SERRURE</v>
      </c>
      <c r="D58">
        <f>SUMIF('012014'!$A$2:$A$151,B58,'012014'!$C$2:$C$151)</f>
        <v>1</v>
      </c>
      <c r="E58">
        <f>SUMIF('012014'!$A$2:$A$151,B58,'012014'!$E$2:$E$151)</f>
        <v>78.052160000000015</v>
      </c>
      <c r="F58">
        <f>SUMIF('022014'!$A$2:$A$154,B58,'022014'!$C$2:$C$154)</f>
        <v>1</v>
      </c>
      <c r="G58">
        <f>SUMIF('022014'!$A$2:$A$154,B58,'022014'!$E$2:$E$154)</f>
        <v>78.052160000000015</v>
      </c>
      <c r="H58">
        <f t="shared" si="0"/>
        <v>0</v>
      </c>
      <c r="I58">
        <f t="shared" si="1"/>
        <v>0</v>
      </c>
    </row>
    <row r="59" spans="1:9" x14ac:dyDescent="0.25">
      <c r="A59">
        <f>IF(COUNTIF('012014'!$A$2:A59,'012014'!A59)=1,ROW(),"")</f>
        <v>59</v>
      </c>
      <c r="B59">
        <f>INDEX('012014'!A$1:A$151,SMALL($A$2:$A$169,ROW(B58)))</f>
        <v>9687314580</v>
      </c>
      <c r="C59" t="str">
        <f>INDEX('012014'!B$1:B$151,SMALL($A$2:$A$169,ROW(C58)))</f>
        <v>RENF CHARN PTE</v>
      </c>
      <c r="D59">
        <f>SUMIF('012014'!$A$2:$A$151,B59,'012014'!$C$2:$C$151)</f>
        <v>1</v>
      </c>
      <c r="E59">
        <f>SUMIF('012014'!$A$2:$A$151,B59,'012014'!$E$2:$E$151)</f>
        <v>147.6584</v>
      </c>
      <c r="F59">
        <f>SUMIF('022014'!$A$2:$A$154,B59,'022014'!$C$2:$C$154)</f>
        <v>1</v>
      </c>
      <c r="G59">
        <f>SUMIF('022014'!$A$2:$A$154,B59,'022014'!$E$2:$E$154)</f>
        <v>147.6584</v>
      </c>
      <c r="H59">
        <f t="shared" si="0"/>
        <v>0</v>
      </c>
      <c r="I59">
        <f t="shared" si="1"/>
        <v>0</v>
      </c>
    </row>
    <row r="60" spans="1:9" x14ac:dyDescent="0.25">
      <c r="A60">
        <f>IF(COUNTIF('012014'!$A$2:A60,'012014'!A60)=1,ROW(),"")</f>
        <v>60</v>
      </c>
      <c r="B60">
        <f>INDEX('012014'!A$1:A$151,SMALL($A$2:$A$169,ROW(B59)))</f>
        <v>9687461980</v>
      </c>
      <c r="C60" t="str">
        <f>INDEX('012014'!B$1:B$151,SMALL($A$2:$A$169,ROW(C59)))</f>
        <v>SUPP INF AILE AV</v>
      </c>
      <c r="D60">
        <f>SUMIF('012014'!$A$2:$A$151,B60,'012014'!$C$2:$C$151)</f>
        <v>1</v>
      </c>
      <c r="E60">
        <f>SUMIF('012014'!$A$2:$A$151,B60,'012014'!$E$2:$E$151)</f>
        <v>16.801920000000003</v>
      </c>
      <c r="F60">
        <f>SUMIF('022014'!$A$2:$A$154,B60,'022014'!$C$2:$C$154)</f>
        <v>1</v>
      </c>
      <c r="G60">
        <f>SUMIF('022014'!$A$2:$A$154,B60,'022014'!$E$2:$E$154)</f>
        <v>16.801920000000003</v>
      </c>
      <c r="H60">
        <f t="shared" si="0"/>
        <v>0</v>
      </c>
      <c r="I60">
        <f t="shared" si="1"/>
        <v>0</v>
      </c>
    </row>
    <row r="61" spans="1:9" x14ac:dyDescent="0.25">
      <c r="A61" t="str">
        <f>IF(COUNTIF('012014'!$A$2:A61,'012014'!A61)=1,ROW(),"")</f>
        <v/>
      </c>
      <c r="B61">
        <f>INDEX('012014'!A$1:A$151,SMALL($A$2:$A$169,ROW(B60)))</f>
        <v>9688938880</v>
      </c>
      <c r="C61" t="str">
        <f>INDEX('012014'!B$1:B$151,SMALL($A$2:$A$169,ROW(C60)))</f>
        <v>ECROU H SERT</v>
      </c>
      <c r="D61">
        <f>SUMIF('012014'!$A$2:$A$151,B61,'012014'!$C$2:$C$151)</f>
        <v>4</v>
      </c>
      <c r="E61">
        <f>SUMIF('012014'!$A$2:$A$151,B61,'012014'!$E$2:$E$151)</f>
        <v>14.8224</v>
      </c>
      <c r="F61">
        <f>SUMIF('022014'!$A$2:$A$154,B61,'022014'!$C$2:$C$154)</f>
        <v>4</v>
      </c>
      <c r="G61">
        <f>SUMIF('022014'!$A$2:$A$154,B61,'022014'!$E$2:$E$154)</f>
        <v>14.8224</v>
      </c>
      <c r="H61">
        <f t="shared" si="0"/>
        <v>0</v>
      </c>
      <c r="I61">
        <f t="shared" si="1"/>
        <v>0</v>
      </c>
    </row>
    <row r="62" spans="1:9" x14ac:dyDescent="0.25">
      <c r="A62">
        <f>IF(COUNTIF('012014'!$A$2:A62,'012014'!A62)=1,ROW(),"")</f>
        <v>62</v>
      </c>
      <c r="B62">
        <f>INDEX('012014'!A$1:A$151,SMALL($A$2:$A$169,ROW(B61)))</f>
        <v>9800326680</v>
      </c>
      <c r="C62" t="str">
        <f>INDEX('012014'!B$1:B$151,SMALL($A$2:$A$169,ROW(C61)))</f>
        <v>AILE AV D</v>
      </c>
      <c r="D62">
        <f>SUMIF('012014'!$A$2:$A$151,B62,'012014'!$C$2:$C$151)</f>
        <v>1</v>
      </c>
      <c r="E62">
        <f>SUMIF('012014'!$A$2:$A$151,B62,'012014'!$E$2:$E$151)</f>
        <v>583.6</v>
      </c>
      <c r="F62">
        <f>SUMIF('022014'!$A$2:$A$154,B62,'022014'!$C$2:$C$154)</f>
        <v>1</v>
      </c>
      <c r="G62">
        <f>SUMIF('022014'!$A$2:$A$154,B62,'022014'!$E$2:$E$154)</f>
        <v>583.6</v>
      </c>
      <c r="H62">
        <f t="shared" si="0"/>
        <v>0</v>
      </c>
      <c r="I62">
        <f t="shared" si="1"/>
        <v>0</v>
      </c>
    </row>
    <row r="63" spans="1:9" x14ac:dyDescent="0.25">
      <c r="A63">
        <f>IF(COUNTIF('012014'!$A$2:A63,'012014'!A63)=1,ROW(),"")</f>
        <v>63</v>
      </c>
      <c r="B63">
        <f>INDEX('012014'!A$1:A$151,SMALL($A$2:$A$169,ROW(B62)))</f>
        <v>9672194580</v>
      </c>
      <c r="C63" t="str">
        <f>INDEX('012014'!B$1:B$151,SMALL($A$2:$A$169,ROW(C62)))</f>
        <v>CALE AILE AV</v>
      </c>
      <c r="D63">
        <f>SUMIF('012014'!$A$2:$A$151,B63,'012014'!$C$2:$C$151)</f>
        <v>4</v>
      </c>
      <c r="E63">
        <f>SUMIF('012014'!$A$2:$A$151,B63,'012014'!$E$2:$E$151)</f>
        <v>36.072960000000002</v>
      </c>
      <c r="F63">
        <f>SUMIF('022014'!$A$2:$A$154,B63,'022014'!$C$2:$C$154)</f>
        <v>4</v>
      </c>
      <c r="G63">
        <f>SUMIF('022014'!$A$2:$A$154,B63,'022014'!$E$2:$E$154)</f>
        <v>36.072960000000002</v>
      </c>
      <c r="H63">
        <f t="shared" si="0"/>
        <v>0</v>
      </c>
      <c r="I63">
        <f t="shared" si="1"/>
        <v>0</v>
      </c>
    </row>
    <row r="64" spans="1:9" x14ac:dyDescent="0.25">
      <c r="A64">
        <f>IF(COUNTIF('012014'!$A$2:A64,'012014'!A64)=1,ROW(),"")</f>
        <v>64</v>
      </c>
      <c r="B64">
        <f>INDEX('012014'!A$1:A$151,SMALL($A$2:$A$169,ROW(B63)))</f>
        <v>9659226580</v>
      </c>
      <c r="C64" t="str">
        <f>INDEX('012014'!B$1:B$151,SMALL($A$2:$A$169,ROW(C63)))</f>
        <v>RIVET AVEUG G</v>
      </c>
      <c r="D64">
        <f>SUMIF('012014'!$A$2:$A$151,B64,'012014'!$C$2:$C$151)</f>
        <v>4</v>
      </c>
      <c r="E64">
        <f>SUMIF('012014'!$A$2:$A$151,B64,'012014'!$E$2:$E$151)</f>
        <v>12.606720000000001</v>
      </c>
      <c r="F64">
        <f>SUMIF('022014'!$A$2:$A$154,B64,'022014'!$C$2:$C$154)</f>
        <v>4</v>
      </c>
      <c r="G64">
        <f>SUMIF('022014'!$A$2:$A$154,B64,'022014'!$E$2:$E$154)</f>
        <v>12.606720000000001</v>
      </c>
      <c r="H64">
        <f t="shared" si="0"/>
        <v>0</v>
      </c>
      <c r="I64">
        <f t="shared" si="1"/>
        <v>0</v>
      </c>
    </row>
    <row r="65" spans="1:9" x14ac:dyDescent="0.25">
      <c r="A65">
        <f>IF(COUNTIF('012014'!$A$2:A65,'012014'!A65)=1,ROW(),"")</f>
        <v>65</v>
      </c>
      <c r="B65">
        <f>INDEX('012014'!A$1:A$151,SMALL($A$2:$A$169,ROW(B64)))</f>
        <v>9687933780</v>
      </c>
      <c r="C65" t="str">
        <f>INDEX('012014'!B$1:B$151,SMALL($A$2:$A$169,ROW(C64)))</f>
        <v>SUPP INF AILE AV</v>
      </c>
      <c r="D65">
        <f>SUMIF('012014'!$A$2:$A$151,B65,'012014'!$C$2:$C$151)</f>
        <v>1</v>
      </c>
      <c r="E65">
        <f>SUMIF('012014'!$A$2:$A$151,B65,'012014'!$E$2:$E$151)</f>
        <v>16.801920000000003</v>
      </c>
      <c r="F65">
        <f>SUMIF('022014'!$A$2:$A$154,B65,'022014'!$C$2:$C$154)</f>
        <v>1</v>
      </c>
      <c r="G65">
        <f>SUMIF('022014'!$A$2:$A$154,B65,'022014'!$E$2:$E$154)</f>
        <v>16.801920000000003</v>
      </c>
      <c r="H65">
        <f t="shared" si="0"/>
        <v>0</v>
      </c>
      <c r="I65">
        <f t="shared" si="1"/>
        <v>0</v>
      </c>
    </row>
    <row r="66" spans="1:9" x14ac:dyDescent="0.25">
      <c r="A66" t="str">
        <f>IF(COUNTIF('012014'!$A$2:A66,'012014'!A66)=1,ROW(),"")</f>
        <v/>
      </c>
      <c r="B66">
        <f>INDEX('012014'!A$1:A$151,SMALL($A$2:$A$169,ROW(B65)))</f>
        <v>9800326880</v>
      </c>
      <c r="C66" t="str">
        <f>INDEX('012014'!B$1:B$151,SMALL($A$2:$A$169,ROW(C65)))</f>
        <v>AILE AV G</v>
      </c>
      <c r="D66">
        <f>SUMIF('012014'!$A$2:$A$151,B66,'012014'!$C$2:$C$151)</f>
        <v>1</v>
      </c>
      <c r="E66">
        <f>SUMIF('012014'!$A$2:$A$151,B66,'012014'!$E$2:$E$151)</f>
        <v>583.6</v>
      </c>
      <c r="F66">
        <f>SUMIF('022014'!$A$2:$A$154,B66,'022014'!$C$2:$C$154)</f>
        <v>1</v>
      </c>
      <c r="G66">
        <f>SUMIF('022014'!$A$2:$A$154,B66,'022014'!$E$2:$E$154)</f>
        <v>583.6</v>
      </c>
      <c r="H66">
        <f t="shared" si="0"/>
        <v>0</v>
      </c>
      <c r="I66">
        <f t="shared" si="1"/>
        <v>0</v>
      </c>
    </row>
    <row r="67" spans="1:9" x14ac:dyDescent="0.25">
      <c r="A67">
        <f>IF(COUNTIF('012014'!$A$2:A67,'012014'!A67)=1,ROW(),"")</f>
        <v>67</v>
      </c>
      <c r="B67">
        <f>INDEX('012014'!A$1:A$151,SMALL($A$2:$A$169,ROW(B66)))</f>
        <v>9800327480</v>
      </c>
      <c r="C67" t="str">
        <f>INDEX('012014'!B$1:B$151,SMALL($A$2:$A$169,ROW(C66)))</f>
        <v>PAVILLON</v>
      </c>
      <c r="D67">
        <f>SUMIF('012014'!$A$2:$A$151,B67,'012014'!$C$2:$C$151)</f>
        <v>1</v>
      </c>
      <c r="E67">
        <f>SUMIF('012014'!$A$2:$A$151,B67,'012014'!$E$2:$E$151)</f>
        <v>1309.44</v>
      </c>
      <c r="F67">
        <f>SUMIF('022014'!$A$2:$A$154,B67,'022014'!$C$2:$C$154)</f>
        <v>0</v>
      </c>
      <c r="G67">
        <f>SUMIF('022014'!$A$2:$A$154,B67,'022014'!$E$2:$E$154)</f>
        <v>0</v>
      </c>
      <c r="H67">
        <f t="shared" ref="H67:H122" si="5">D67-F67</f>
        <v>1</v>
      </c>
      <c r="I67">
        <f t="shared" ref="I67:I122" si="6">E67-G67</f>
        <v>1309.44</v>
      </c>
    </row>
    <row r="68" spans="1:9" x14ac:dyDescent="0.25">
      <c r="A68">
        <f>IF(COUNTIF('012014'!$A$2:A68,'012014'!A68)=1,ROW(),"")</f>
        <v>68</v>
      </c>
      <c r="B68" t="str">
        <f>INDEX('012014'!A$1:A$151,SMALL($A$2:$A$169,ROW(B67)))</f>
        <v>Z0A0022474</v>
      </c>
      <c r="C68" t="str">
        <f>INDEX('012014'!B$1:B$151,SMALL($A$2:$A$169,ROW(C67)))</f>
        <v>FIL CUPRO-SILICI</v>
      </c>
      <c r="D68">
        <f>SUMIF('012014'!$A$2:$A$151,B68,'012014'!$C$2:$C$151)</f>
        <v>4.8000000000000001E-2</v>
      </c>
      <c r="E68">
        <f>SUMIF('012014'!$A$2:$A$151,B68,'012014'!$E$2:$E$151)</f>
        <v>46.718968320000002</v>
      </c>
      <c r="F68">
        <f>SUMIF('022014'!$A$2:$A$154,B68,'022014'!$C$2:$C$154)</f>
        <v>4.8000000000000001E-2</v>
      </c>
      <c r="G68">
        <f>SUMIF('022014'!$A$2:$A$154,B68,'022014'!$E$2:$E$154)</f>
        <v>46.718968320000002</v>
      </c>
      <c r="H68">
        <f t="shared" si="5"/>
        <v>0</v>
      </c>
      <c r="I68">
        <f t="shared" si="6"/>
        <v>0</v>
      </c>
    </row>
    <row r="69" spans="1:9" x14ac:dyDescent="0.25">
      <c r="A69">
        <f>IF(COUNTIF('012014'!$A$2:A69,'012014'!A69)=1,ROW(),"")</f>
        <v>69</v>
      </c>
      <c r="B69">
        <f>INDEX('012014'!A$1:A$151,SMALL($A$2:$A$169,ROW(B68)))</f>
        <v>9687658780</v>
      </c>
      <c r="C69" t="str">
        <f>INDEX('012014'!B$1:B$151,SMALL($A$2:$A$169,ROW(C68)))</f>
        <v>SUPP INF AV AILE</v>
      </c>
      <c r="D69">
        <f>SUMIF('012014'!$A$2:$A$151,B69,'012014'!$C$2:$C$151)</f>
        <v>2</v>
      </c>
      <c r="E69">
        <f>SUMIF('012014'!$A$2:$A$151,B69,'012014'!$E$2:$E$151)</f>
        <v>22.49888</v>
      </c>
      <c r="F69">
        <f>SUMIF('022014'!$A$2:$A$154,B69,'022014'!$C$2:$C$154)</f>
        <v>2</v>
      </c>
      <c r="G69">
        <f>SUMIF('022014'!$A$2:$A$154,B69,'022014'!$E$2:$E$154)</f>
        <v>22.49888</v>
      </c>
      <c r="H69">
        <f t="shared" si="5"/>
        <v>0</v>
      </c>
      <c r="I69">
        <f t="shared" si="6"/>
        <v>0</v>
      </c>
    </row>
    <row r="70" spans="1:9" x14ac:dyDescent="0.25">
      <c r="A70" t="str">
        <f>IF(COUNTIF('012014'!$A$2:A70,'012014'!A70)=1,ROW(),"")</f>
        <v/>
      </c>
      <c r="B70">
        <f>INDEX('012014'!A$1:A$151,SMALL($A$2:$A$169,ROW(B69)))</f>
        <v>9656740980</v>
      </c>
      <c r="C70" t="str">
        <f>INDEX('012014'!B$1:B$151,SMALL($A$2:$A$169,ROW(C69)))</f>
        <v>EQU FACADE D ASS</v>
      </c>
      <c r="D70">
        <f>SUMIF('012014'!$A$2:$A$151,B70,'012014'!$C$2:$C$151)</f>
        <v>1</v>
      </c>
      <c r="E70">
        <f>SUMIF('012014'!$A$2:$A$151,B70,'012014'!$E$2:$E$151)</f>
        <v>117.79456</v>
      </c>
      <c r="F70">
        <f>SUMIF('022014'!$A$2:$A$154,B70,'022014'!$C$2:$C$154)</f>
        <v>1</v>
      </c>
      <c r="G70">
        <f>SUMIF('022014'!$A$2:$A$154,B70,'022014'!$E$2:$E$154)</f>
        <v>117.79456</v>
      </c>
      <c r="H70">
        <f t="shared" si="5"/>
        <v>0</v>
      </c>
      <c r="I70">
        <f t="shared" si="6"/>
        <v>0</v>
      </c>
    </row>
    <row r="71" spans="1:9" x14ac:dyDescent="0.25">
      <c r="A71" t="str">
        <f>IF(COUNTIF('012014'!$A$2:A71,'012014'!A71)=1,ROW(),"")</f>
        <v/>
      </c>
      <c r="B71">
        <f>INDEX('012014'!A$1:A$151,SMALL($A$2:$A$169,ROW(B70)))</f>
        <v>9673016680</v>
      </c>
      <c r="C71" t="str">
        <f>INDEX('012014'!B$1:B$151,SMALL($A$2:$A$169,ROW(C70)))</f>
        <v>EQU FACADE G ASS</v>
      </c>
      <c r="D71">
        <f>SUMIF('012014'!$A$2:$A$151,B71,'012014'!$C$2:$C$151)</f>
        <v>1</v>
      </c>
      <c r="E71">
        <f>SUMIF('012014'!$A$2:$A$151,B71,'012014'!$E$2:$E$151)</f>
        <v>118.88496000000001</v>
      </c>
      <c r="F71">
        <f>SUMIF('022014'!$A$2:$A$154,B71,'022014'!$C$2:$C$154)</f>
        <v>1</v>
      </c>
      <c r="G71">
        <f>SUMIF('022014'!$A$2:$A$154,B71,'022014'!$E$2:$E$154)</f>
        <v>118.88496000000001</v>
      </c>
      <c r="H71">
        <f t="shared" si="5"/>
        <v>0</v>
      </c>
      <c r="I71">
        <f t="shared" si="6"/>
        <v>0</v>
      </c>
    </row>
    <row r="72" spans="1:9" x14ac:dyDescent="0.25">
      <c r="A72">
        <f>IF(COUNTIF('012014'!$A$2:A72,'012014'!A72)=1,ROW(),"")</f>
        <v>72</v>
      </c>
      <c r="B72">
        <f>INDEX('012014'!A$1:A$151,SMALL($A$2:$A$169,ROW(B71)))</f>
        <v>9800513480</v>
      </c>
      <c r="C72" t="str">
        <f>INDEX('012014'!B$1:B$151,SMALL($A$2:$A$169,ROW(C71)))</f>
        <v>RF AV C HAB D AS</v>
      </c>
      <c r="D72">
        <f>SUMIF('012014'!$A$2:$A$151,B72,'012014'!$C$2:$C$151)</f>
        <v>1</v>
      </c>
      <c r="E72">
        <f>SUMIF('012014'!$A$2:$A$151,B72,'012014'!$E$2:$E$151)</f>
        <v>246.71600000000001</v>
      </c>
      <c r="F72">
        <f>SUMIF('022014'!$A$2:$A$154,B72,'022014'!$C$2:$C$154)</f>
        <v>1</v>
      </c>
      <c r="G72">
        <f>SUMIF('022014'!$A$2:$A$154,B72,'022014'!$E$2:$E$154)</f>
        <v>246.71600000000001</v>
      </c>
      <c r="H72">
        <f t="shared" si="5"/>
        <v>0</v>
      </c>
      <c r="I72">
        <f t="shared" si="6"/>
        <v>0</v>
      </c>
    </row>
    <row r="73" spans="1:9" x14ac:dyDescent="0.25">
      <c r="A73">
        <f>IF(COUNTIF('012014'!$A$2:A73,'012014'!A73)=1,ROW(),"")</f>
        <v>73</v>
      </c>
      <c r="B73">
        <f>INDEX('012014'!A$1:A$151,SMALL($A$2:$A$169,ROW(B72)))</f>
        <v>9677659380</v>
      </c>
      <c r="C73" t="str">
        <f>INDEX('012014'!B$1:B$151,SMALL($A$2:$A$169,ROW(C72)))</f>
        <v>SUPP SUP AR AILE</v>
      </c>
      <c r="D73">
        <f>SUMIF('012014'!$A$2:$A$151,B73,'012014'!$C$2:$C$151)</f>
        <v>2</v>
      </c>
      <c r="E73">
        <f>SUMIF('012014'!$A$2:$A$151,B73,'012014'!$E$2:$E$151)</f>
        <v>34.138240000000003</v>
      </c>
      <c r="F73">
        <f>SUMIF('022014'!$A$2:$A$154,B73,'022014'!$C$2:$C$154)</f>
        <v>2</v>
      </c>
      <c r="G73">
        <f>SUMIF('022014'!$A$2:$A$154,B73,'022014'!$E$2:$E$154)</f>
        <v>34.138240000000003</v>
      </c>
      <c r="H73">
        <f t="shared" si="5"/>
        <v>0</v>
      </c>
      <c r="I73">
        <f t="shared" si="6"/>
        <v>0</v>
      </c>
    </row>
    <row r="74" spans="1:9" x14ac:dyDescent="0.25">
      <c r="A74" t="str">
        <f>IF(COUNTIF('012014'!$A$2:A74,'012014'!A74)=1,ROW(),"")</f>
        <v/>
      </c>
      <c r="B74">
        <f>INDEX('012014'!A$1:A$151,SMALL($A$2:$A$169,ROW(B73)))</f>
        <v>9677215680</v>
      </c>
      <c r="C74" t="str">
        <f>INDEX('012014'!B$1:B$151,SMALL($A$2:$A$169,ROW(C73)))</f>
        <v>SUPP SUP AV L D</v>
      </c>
      <c r="D74">
        <f>SUMIF('012014'!$A$2:$A$151,B74,'012014'!$C$2:$C$151)</f>
        <v>1</v>
      </c>
      <c r="E74">
        <f>SUMIF('012014'!$A$2:$A$151,B74,'012014'!$E$2:$E$151)</f>
        <v>34.369120000000002</v>
      </c>
      <c r="F74">
        <f>SUMIF('022014'!$A$2:$A$154,B74,'022014'!$C$2:$C$154)</f>
        <v>1</v>
      </c>
      <c r="G74">
        <f>SUMIF('022014'!$A$2:$A$154,B74,'022014'!$E$2:$E$154)</f>
        <v>34.369120000000002</v>
      </c>
      <c r="H74">
        <f t="shared" si="5"/>
        <v>0</v>
      </c>
      <c r="I74">
        <f t="shared" si="6"/>
        <v>0</v>
      </c>
    </row>
    <row r="75" spans="1:9" x14ac:dyDescent="0.25">
      <c r="A75">
        <f>IF(COUNTIF('012014'!$A$2:A75,'012014'!A75)=1,ROW(),"")</f>
        <v>75</v>
      </c>
      <c r="B75">
        <f>INDEX('012014'!A$1:A$151,SMALL($A$2:$A$169,ROW(B74)))</f>
        <v>9800513680</v>
      </c>
      <c r="C75" t="str">
        <f>INDEX('012014'!B$1:B$151,SMALL($A$2:$A$169,ROW(C74)))</f>
        <v>RF AV C HAB G AS</v>
      </c>
      <c r="D75">
        <f>SUMIF('012014'!$A$2:$A$151,B75,'012014'!$C$2:$C$151)</f>
        <v>1</v>
      </c>
      <c r="E75">
        <f>SUMIF('012014'!$A$2:$A$151,B75,'012014'!$E$2:$E$151)</f>
        <v>250.49232000000003</v>
      </c>
      <c r="F75">
        <f>SUMIF('022014'!$A$2:$A$154,B75,'022014'!$C$2:$C$154)</f>
        <v>1</v>
      </c>
      <c r="G75">
        <f>SUMIF('022014'!$A$2:$A$154,B75,'022014'!$E$2:$E$154)</f>
        <v>250.49232000000003</v>
      </c>
      <c r="H75">
        <f t="shared" si="5"/>
        <v>0</v>
      </c>
      <c r="I75">
        <f t="shared" si="6"/>
        <v>0</v>
      </c>
    </row>
    <row r="76" spans="1:9" x14ac:dyDescent="0.25">
      <c r="A76">
        <f>IF(COUNTIF('012014'!$A$2:A76,'012014'!A76)=1,ROW(),"")</f>
        <v>76</v>
      </c>
      <c r="B76">
        <f>INDEX('012014'!A$1:A$151,SMALL($A$2:$A$169,ROW(B75)))</f>
        <v>9677215880</v>
      </c>
      <c r="C76" t="str">
        <f>INDEX('012014'!B$1:B$151,SMALL($A$2:$A$169,ROW(C75)))</f>
        <v>SUPP SUP AV L AV</v>
      </c>
      <c r="D76">
        <f>SUMIF('012014'!$A$2:$A$151,B76,'012014'!$C$2:$C$151)</f>
        <v>1</v>
      </c>
      <c r="E76">
        <f>SUMIF('012014'!$A$2:$A$151,B76,'012014'!$E$2:$E$151)</f>
        <v>34.369120000000002</v>
      </c>
      <c r="F76">
        <f>SUMIF('022014'!$A$2:$A$154,B76,'022014'!$C$2:$C$154)</f>
        <v>1</v>
      </c>
      <c r="G76">
        <f>SUMIF('022014'!$A$2:$A$154,B76,'022014'!$E$2:$E$154)</f>
        <v>34.369120000000002</v>
      </c>
      <c r="H76">
        <f t="shared" si="5"/>
        <v>0</v>
      </c>
      <c r="I76">
        <f t="shared" si="6"/>
        <v>0</v>
      </c>
    </row>
    <row r="77" spans="1:9" x14ac:dyDescent="0.25">
      <c r="A77">
        <f>IF(COUNTIF('012014'!$A$2:A77,'012014'!A77)=1,ROW(),"")</f>
        <v>77</v>
      </c>
      <c r="B77">
        <f>INDEX('012014'!A$1:A$151,SMALL($A$2:$A$169,ROW(B76)))</f>
        <v>9674619380</v>
      </c>
      <c r="C77" t="str">
        <f>INDEX('012014'!B$1:B$151,SMALL($A$2:$A$169,ROW(C76)))</f>
        <v>ARCEAU PAVILLON</v>
      </c>
      <c r="D77">
        <f>SUMIF('012014'!$A$2:$A$151,B77,'012014'!$C$2:$C$151)</f>
        <v>1</v>
      </c>
      <c r="E77">
        <f>SUMIF('012014'!$A$2:$A$151,B77,'012014'!$E$2:$E$151)</f>
        <v>143.44703999999999</v>
      </c>
      <c r="F77">
        <f>SUMIF('022014'!$A$2:$A$154,B77,'022014'!$C$2:$C$154)</f>
        <v>1</v>
      </c>
      <c r="G77">
        <f>SUMIF('022014'!$A$2:$A$154,B77,'022014'!$E$2:$E$154)</f>
        <v>143.44703999999999</v>
      </c>
      <c r="H77">
        <f t="shared" si="5"/>
        <v>0</v>
      </c>
      <c r="I77">
        <f t="shared" si="6"/>
        <v>0</v>
      </c>
    </row>
    <row r="78" spans="1:9" x14ac:dyDescent="0.25">
      <c r="A78">
        <f>IF(COUNTIF('012014'!$A$2:A78,'012014'!A78)=1,ROW(),"")</f>
        <v>78</v>
      </c>
      <c r="B78">
        <f>INDEX('012014'!A$1:A$151,SMALL($A$2:$A$169,ROW(B77)))</f>
        <v>9674619780</v>
      </c>
      <c r="C78" t="str">
        <f>INDEX('012014'!B$1:B$151,SMALL($A$2:$A$169,ROW(C77)))</f>
        <v>TRAV AV PAVILLON</v>
      </c>
      <c r="D78">
        <f>SUMIF('012014'!$A$2:$A$151,B78,'012014'!$C$2:$C$151)</f>
        <v>1</v>
      </c>
      <c r="E78">
        <f>SUMIF('012014'!$A$2:$A$151,B78,'012014'!$E$2:$E$151)</f>
        <v>276.87392</v>
      </c>
      <c r="F78">
        <f>SUMIF('022014'!$A$2:$A$154,B78,'022014'!$C$2:$C$154)</f>
        <v>1</v>
      </c>
      <c r="G78">
        <f>SUMIF('022014'!$A$2:$A$154,B78,'022014'!$E$2:$E$154)</f>
        <v>276.87392</v>
      </c>
      <c r="H78">
        <f t="shared" si="5"/>
        <v>0</v>
      </c>
      <c r="I78">
        <f t="shared" si="6"/>
        <v>0</v>
      </c>
    </row>
    <row r="79" spans="1:9" x14ac:dyDescent="0.25">
      <c r="A79">
        <f>IF(COUNTIF('012014'!$A$2:A79,'012014'!A79)=1,ROW(),"")</f>
        <v>79</v>
      </c>
      <c r="B79">
        <f>INDEX('012014'!A$1:A$151,SMALL($A$2:$A$169,ROW(B78)))</f>
        <v>9641780380</v>
      </c>
      <c r="C79" t="str">
        <f>INDEX('012014'!B$1:B$151,SMALL($A$2:$A$169,ROW(C78)))</f>
        <v>RAIDISSEUR PAV</v>
      </c>
      <c r="D79">
        <f>SUMIF('012014'!$A$2:$A$151,B79,'012014'!$C$2:$C$151)</f>
        <v>1</v>
      </c>
      <c r="E79">
        <f>SUMIF('012014'!$A$2:$A$151,B79,'012014'!$E$2:$E$151)</f>
        <v>46.936800000000005</v>
      </c>
      <c r="F79">
        <f>SUMIF('022014'!$A$2:$A$154,B79,'022014'!$C$2:$C$154)</f>
        <v>1</v>
      </c>
      <c r="G79">
        <f>SUMIF('022014'!$A$2:$A$154,B79,'022014'!$E$2:$E$154)</f>
        <v>46.936800000000005</v>
      </c>
      <c r="H79">
        <f t="shared" si="5"/>
        <v>0</v>
      </c>
      <c r="I79">
        <f t="shared" si="6"/>
        <v>0</v>
      </c>
    </row>
    <row r="80" spans="1:9" x14ac:dyDescent="0.25">
      <c r="A80">
        <f>IF(COUNTIF('012014'!$A$2:A80,'012014'!A80)=1,ROW(),"")</f>
        <v>80</v>
      </c>
      <c r="B80">
        <f>INDEX('012014'!A$1:A$151,SMALL($A$2:$A$169,ROW(B79)))</f>
        <v>9674624880</v>
      </c>
      <c r="C80" t="str">
        <f>INDEX('012014'!B$1:B$151,SMALL($A$2:$A$169,ROW(C79)))</f>
        <v>TRAV AR PAVILL</v>
      </c>
      <c r="D80">
        <f>SUMIF('012014'!$A$2:$A$151,B80,'012014'!$C$2:$C$151)</f>
        <v>1</v>
      </c>
      <c r="E80">
        <f>SUMIF('012014'!$A$2:$A$151,B80,'012014'!$E$2:$E$151)</f>
        <v>227.30032000000003</v>
      </c>
      <c r="F80">
        <f>SUMIF('022014'!$A$2:$A$154,B80,'022014'!$C$2:$C$154)</f>
        <v>1</v>
      </c>
      <c r="G80">
        <f>SUMIF('022014'!$A$2:$A$154,B80,'022014'!$E$2:$E$154)</f>
        <v>227.30032000000003</v>
      </c>
      <c r="H80">
        <f t="shared" si="5"/>
        <v>0</v>
      </c>
      <c r="I80">
        <f t="shared" si="6"/>
        <v>0</v>
      </c>
    </row>
    <row r="81" spans="1:9" x14ac:dyDescent="0.25">
      <c r="A81">
        <f>IF(COUNTIF('012014'!$A$2:A81,'012014'!A81)=1,ROW(),"")</f>
        <v>81</v>
      </c>
      <c r="B81">
        <f>INDEX('012014'!A$1:A$151,SMALL($A$2:$A$169,ROW(B80)))</f>
        <v>9803588580</v>
      </c>
      <c r="C81" t="str">
        <f>INDEX('012014'!B$1:B$151,SMALL($A$2:$A$169,ROW(C80)))</f>
        <v>SUP SIEGE ENFANT</v>
      </c>
      <c r="D81">
        <f>SUMIF('012014'!$A$2:$A$151,B81,'012014'!$C$2:$C$151)</f>
        <v>2</v>
      </c>
      <c r="E81">
        <f>SUMIF('012014'!$A$2:$A$151,B81,'012014'!$E$2:$E$151)</f>
        <v>120.24256000000001</v>
      </c>
      <c r="F81">
        <f>SUMIF('022014'!$A$2:$A$154,B81,'022014'!$C$2:$C$154)</f>
        <v>2</v>
      </c>
      <c r="G81">
        <f>SUMIF('022014'!$A$2:$A$154,B81,'022014'!$E$2:$E$154)</f>
        <v>120.24256000000001</v>
      </c>
      <c r="H81">
        <f t="shared" si="5"/>
        <v>0</v>
      </c>
      <c r="I81">
        <f t="shared" si="6"/>
        <v>0</v>
      </c>
    </row>
    <row r="82" spans="1:9" x14ac:dyDescent="0.25">
      <c r="A82">
        <f>IF(COUNTIF('012014'!$A$2:A82,'012014'!A82)=1,ROW(),"")</f>
        <v>82</v>
      </c>
      <c r="B82">
        <f>INDEX('012014'!A$1:A$151,SMALL($A$2:$A$169,ROW(B81)))</f>
        <v>9800522080</v>
      </c>
      <c r="C82" t="str">
        <f>INDEX('012014'!B$1:B$151,SMALL($A$2:$A$169,ROW(C81)))</f>
        <v>TABLETTE AR SD</v>
      </c>
      <c r="D82">
        <f>SUMIF('012014'!$A$2:$A$151,B82,'012014'!$C$2:$C$151)</f>
        <v>1</v>
      </c>
      <c r="E82">
        <f>SUMIF('012014'!$A$2:$A$151,B82,'012014'!$E$2:$E$151)</f>
        <v>212.624</v>
      </c>
      <c r="F82">
        <f>SUMIF('022014'!$A$2:$A$154,B82,'022014'!$C$2:$C$154)</f>
        <v>1</v>
      </c>
      <c r="G82">
        <f>SUMIF('022014'!$A$2:$A$154,B82,'022014'!$E$2:$E$154)</f>
        <v>206.624</v>
      </c>
      <c r="H82">
        <f t="shared" si="5"/>
        <v>0</v>
      </c>
      <c r="I82">
        <f t="shared" si="6"/>
        <v>6</v>
      </c>
    </row>
    <row r="83" spans="1:9" x14ac:dyDescent="0.25">
      <c r="A83">
        <f>IF(COUNTIF('012014'!$A$2:A83,'012014'!A83)=1,ROW(),"")</f>
        <v>83</v>
      </c>
      <c r="B83">
        <f>INDEX('012014'!A$1:A$151,SMALL($A$2:$A$169,ROW(B82)))</f>
        <v>9805646680</v>
      </c>
      <c r="C83" t="str">
        <f>INDEX('012014'!B$1:B$151,SMALL($A$2:$A$169,ROW(C82)))</f>
        <v>TRAV INF LUNETTE</v>
      </c>
      <c r="D83">
        <f>SUMIF('012014'!$A$2:$A$151,B83,'012014'!$C$2:$C$151)</f>
        <v>1</v>
      </c>
      <c r="E83">
        <f>SUMIF('012014'!$A$2:$A$151,B83,'012014'!$E$2:$E$151)</f>
        <v>397.64384000000001</v>
      </c>
      <c r="F83">
        <f>SUMIF('022014'!$A$2:$A$154,B83,'022014'!$C$2:$C$154)</f>
        <v>1</v>
      </c>
      <c r="G83">
        <f>SUMIF('022014'!$A$2:$A$154,B83,'022014'!$E$2:$E$154)</f>
        <v>397.64384000000001</v>
      </c>
      <c r="H83">
        <f t="shared" si="5"/>
        <v>0</v>
      </c>
      <c r="I83">
        <f t="shared" si="6"/>
        <v>0</v>
      </c>
    </row>
    <row r="84" spans="1:9" x14ac:dyDescent="0.25">
      <c r="A84">
        <f>IF(COUNTIF('012014'!$A$2:A84,'012014'!A84)=1,ROW(),"")</f>
        <v>84</v>
      </c>
      <c r="B84">
        <f>INDEX('012014'!A$1:A$151,SMALL($A$2:$A$169,ROW(B83)))</f>
        <v>9674556880</v>
      </c>
      <c r="C84" t="str">
        <f>INDEX('012014'!B$1:B$151,SMALL($A$2:$A$169,ROW(C83)))</f>
        <v>TRAV TABLETTE AR</v>
      </c>
      <c r="D84">
        <f>SUMIF('012014'!$A$2:$A$151,B84,'012014'!$C$2:$C$151)</f>
        <v>1</v>
      </c>
      <c r="E84">
        <f>SUMIF('012014'!$A$2:$A$151,B84,'012014'!$E$2:$E$151)</f>
        <v>329.61184000000003</v>
      </c>
      <c r="F84">
        <f>SUMIF('022014'!$A$2:$A$154,B84,'022014'!$C$2:$C$154)</f>
        <v>1</v>
      </c>
      <c r="G84">
        <f>SUMIF('022014'!$A$2:$A$154,B84,'022014'!$E$2:$E$154)</f>
        <v>329.61184000000003</v>
      </c>
      <c r="H84">
        <f t="shared" si="5"/>
        <v>0</v>
      </c>
      <c r="I84">
        <f t="shared" si="6"/>
        <v>0</v>
      </c>
    </row>
    <row r="85" spans="1:9" x14ac:dyDescent="0.25">
      <c r="A85" t="str">
        <f>IF(COUNTIF('012014'!$A$2:A85,'012014'!A85)=1,ROW(),"")</f>
        <v/>
      </c>
      <c r="B85">
        <f>INDEX('012014'!A$1:A$151,SMALL($A$2:$A$169,ROW(B84)))</f>
        <v>9802873480</v>
      </c>
      <c r="C85" t="str">
        <f>INDEX('012014'!B$1:B$151,SMALL($A$2:$A$169,ROW(C84)))</f>
        <v>DBL PANNEAU AR</v>
      </c>
      <c r="D85">
        <f>SUMIF('012014'!$A$2:$A$151,B85,'012014'!$C$2:$C$151)</f>
        <v>1</v>
      </c>
      <c r="E85">
        <f>SUMIF('012014'!$A$2:$A$151,B85,'012014'!$E$2:$E$151)</f>
        <v>1831.06</v>
      </c>
      <c r="F85">
        <f>SUMIF('022014'!$A$2:$A$154,B85,'022014'!$C$2:$C$154)</f>
        <v>1</v>
      </c>
      <c r="G85">
        <f>SUMIF('022014'!$A$2:$A$154,B85,'022014'!$E$2:$E$154)</f>
        <v>1831.06</v>
      </c>
      <c r="H85">
        <f t="shared" si="5"/>
        <v>0</v>
      </c>
      <c r="I85">
        <f t="shared" si="6"/>
        <v>0</v>
      </c>
    </row>
    <row r="86" spans="1:9" x14ac:dyDescent="0.25">
      <c r="A86">
        <f>IF(COUNTIF('012014'!$A$2:A86,'012014'!A86)=1,ROW(),"")</f>
        <v>86</v>
      </c>
      <c r="B86">
        <f>INDEX('012014'!A$1:A$151,SMALL($A$2:$A$169,ROW(B85)))</f>
        <v>9678383080</v>
      </c>
      <c r="C86" t="str">
        <f>INDEX('012014'!B$1:B$151,SMALL($A$2:$A$169,ROW(C85)))</f>
        <v>PANNEAU AR</v>
      </c>
      <c r="D86">
        <f>SUMIF('012014'!$A$2:$A$151,B86,'012014'!$C$2:$C$151)</f>
        <v>1</v>
      </c>
      <c r="E86">
        <f>SUMIF('012014'!$A$2:$A$151,B86,'012014'!$E$2:$E$151)</f>
        <v>783.10303999999996</v>
      </c>
      <c r="F86">
        <f>SUMIF('022014'!$A$2:$A$154,B86,'022014'!$C$2:$C$154)</f>
        <v>1</v>
      </c>
      <c r="G86">
        <f>SUMIF('022014'!$A$2:$A$154,B86,'022014'!$E$2:$E$154)</f>
        <v>782.10303999999996</v>
      </c>
      <c r="H86">
        <f t="shared" si="5"/>
        <v>0</v>
      </c>
      <c r="I86">
        <f t="shared" si="6"/>
        <v>1</v>
      </c>
    </row>
    <row r="87" spans="1:9" x14ac:dyDescent="0.25">
      <c r="A87" t="str">
        <f>IF(COUNTIF('012014'!$A$2:A87,'012014'!A87)=1,ROW(),"")</f>
        <v/>
      </c>
      <c r="B87">
        <f>INDEX('012014'!A$1:A$151,SMALL($A$2:$A$169,ROW(B86)))</f>
        <v>7903011377</v>
      </c>
      <c r="C87" t="str">
        <f>INDEX('012014'!B$1:B$151,SMALL($A$2:$A$169,ROW(C86)))</f>
        <v>VIS M6X100 SOUD</v>
      </c>
      <c r="D87">
        <f>SUMIF('012014'!$A$2:$A$151,B87,'012014'!$C$2:$C$151)</f>
        <v>8</v>
      </c>
      <c r="E87">
        <f>SUMIF('012014'!$A$2:$A$151,B87,'012014'!$E$2:$E$151)</f>
        <v>7.3932800000000007</v>
      </c>
      <c r="F87">
        <f>SUMIF('022014'!$A$2:$A$154,B87,'022014'!$C$2:$C$154)</f>
        <v>8</v>
      </c>
      <c r="G87">
        <f>SUMIF('022014'!$A$2:$A$154,B87,'022014'!$E$2:$E$154)</f>
        <v>7.3932800000000007</v>
      </c>
      <c r="H87">
        <f t="shared" si="5"/>
        <v>0</v>
      </c>
      <c r="I87">
        <f t="shared" si="6"/>
        <v>0</v>
      </c>
    </row>
    <row r="88" spans="1:9" x14ac:dyDescent="0.25">
      <c r="A88" t="str">
        <f>IF(COUNTIF('012014'!$A$2:A88,'012014'!A88)=1,ROW(),"")</f>
        <v/>
      </c>
      <c r="B88">
        <f>INDEX('012014'!A$1:A$151,SMALL($A$2:$A$169,ROW(B87)))</f>
        <v>9643938280</v>
      </c>
      <c r="C88" t="str">
        <f>INDEX('012014'!B$1:B$151,SMALL($A$2:$A$169,ROW(C87)))</f>
        <v>GOUJ K SOUD</v>
      </c>
      <c r="D88">
        <f>SUMIF('012014'!$A$2:$A$151,B88,'012014'!$C$2:$C$151)</f>
        <v>24</v>
      </c>
      <c r="E88">
        <f>SUMIF('012014'!$A$2:$A$151,B88,'012014'!$E$2:$E$151)</f>
        <v>9.0777600000000014</v>
      </c>
      <c r="F88">
        <f>SUMIF('022014'!$A$2:$A$154,B88,'022014'!$C$2:$C$154)</f>
        <v>24</v>
      </c>
      <c r="G88">
        <f>SUMIF('022014'!$A$2:$A$154,B88,'022014'!$E$2:$E$154)</f>
        <v>9.0777600000000014</v>
      </c>
      <c r="H88">
        <f t="shared" si="5"/>
        <v>0</v>
      </c>
      <c r="I88">
        <f t="shared" si="6"/>
        <v>0</v>
      </c>
    </row>
    <row r="89" spans="1:9" x14ac:dyDescent="0.25">
      <c r="A89">
        <f>IF(COUNTIF('012014'!$A$2:A89,'012014'!A89)=1,ROW(),"")</f>
        <v>89</v>
      </c>
      <c r="B89">
        <f>INDEX('012014'!A$1:A$151,SMALL($A$2:$A$169,ROW(B88)))</f>
        <v>9800327180</v>
      </c>
      <c r="C89" t="str">
        <f>INDEX('012014'!B$1:B$151,SMALL($A$2:$A$169,ROW(C88)))</f>
        <v>COTE HABITACLE D</v>
      </c>
      <c r="D89">
        <f>SUMIF('012014'!$A$2:$A$151,B89,'012014'!$C$2:$C$151)</f>
        <v>1</v>
      </c>
      <c r="E89">
        <f>SUMIF('012014'!$A$2:$A$151,B89,'012014'!$E$2:$E$151)</f>
        <v>2847.6640000000002</v>
      </c>
      <c r="F89">
        <f>SUMIF('022014'!$A$2:$A$154,B89,'022014'!$C$2:$C$154)</f>
        <v>1</v>
      </c>
      <c r="G89">
        <f>SUMIF('022014'!$A$2:$A$154,B89,'022014'!$E$2:$E$154)</f>
        <v>2847.6640000000002</v>
      </c>
      <c r="H89">
        <f t="shared" si="5"/>
        <v>0</v>
      </c>
      <c r="I89">
        <f t="shared" si="6"/>
        <v>0</v>
      </c>
    </row>
    <row r="90" spans="1:9" x14ac:dyDescent="0.25">
      <c r="A90">
        <f>IF(COUNTIF('012014'!$A$2:A90,'012014'!A90)=1,ROW(),"")</f>
        <v>90</v>
      </c>
      <c r="B90">
        <f>INDEX('012014'!A$1:A$151,SMALL($A$2:$A$169,ROW(B89)))</f>
        <v>9687444180</v>
      </c>
      <c r="C90" t="str">
        <f>INDEX('012014'!B$1:B$151,SMALL($A$2:$A$169,ROW(C89)))</f>
        <v>INSERT GONFLANT</v>
      </c>
      <c r="D90">
        <f>SUMIF('012014'!$A$2:$A$151,B90,'012014'!$C$2:$C$151)</f>
        <v>1</v>
      </c>
      <c r="E90">
        <f>SUMIF('012014'!$A$2:$A$151,B90,'012014'!$E$2:$E$151)</f>
        <v>49.813600000000008</v>
      </c>
      <c r="F90">
        <f>SUMIF('022014'!$A$2:$A$154,B90,'022014'!$C$2:$C$154)</f>
        <v>1</v>
      </c>
      <c r="G90">
        <f>SUMIF('022014'!$A$2:$A$154,B90,'022014'!$E$2:$E$154)</f>
        <v>49.813600000000008</v>
      </c>
      <c r="H90">
        <f t="shared" si="5"/>
        <v>0</v>
      </c>
      <c r="I90">
        <f t="shared" si="6"/>
        <v>0</v>
      </c>
    </row>
    <row r="91" spans="1:9" x14ac:dyDescent="0.25">
      <c r="A91" t="str">
        <f>IF(COUNTIF('012014'!$A$2:A91,'012014'!A91)=1,ROW(),"")</f>
        <v/>
      </c>
      <c r="B91">
        <f>INDEX('012014'!A$1:A$151,SMALL($A$2:$A$169,ROW(B90)))</f>
        <v>9687259480</v>
      </c>
      <c r="C91" t="str">
        <f>INDEX('012014'!B$1:B$151,SMALL($A$2:$A$169,ROW(C90)))</f>
        <v>FERM AV LONGERON</v>
      </c>
      <c r="D91">
        <f>SUMIF('012014'!$A$2:$A$151,B91,'012014'!$C$2:$C$151)</f>
        <v>1</v>
      </c>
      <c r="E91">
        <f>SUMIF('012014'!$A$2:$A$151,B91,'012014'!$E$2:$E$151)</f>
        <v>96.378720000000001</v>
      </c>
      <c r="F91">
        <f>SUMIF('022014'!$A$2:$A$154,B91,'022014'!$C$2:$C$154)</f>
        <v>1</v>
      </c>
      <c r="G91">
        <f>SUMIF('022014'!$A$2:$A$154,B91,'022014'!$E$2:$E$154)</f>
        <v>96.378720000000001</v>
      </c>
      <c r="H91">
        <f t="shared" si="5"/>
        <v>0</v>
      </c>
      <c r="I91">
        <f t="shared" si="6"/>
        <v>0</v>
      </c>
    </row>
    <row r="92" spans="1:9" x14ac:dyDescent="0.25">
      <c r="A92">
        <f>IF(COUNTIF('012014'!$A$2:A92,'012014'!A92)=1,ROW(),"")</f>
        <v>92</v>
      </c>
      <c r="B92">
        <f>INDEX('012014'!A$1:A$151,SMALL($A$2:$A$169,ROW(B91)))</f>
        <v>9687828480</v>
      </c>
      <c r="C92" t="str">
        <f>INDEX('012014'!B$1:B$151,SMALL($A$2:$A$169,ROW(C91)))</f>
        <v>SUPP AR INTM AIL</v>
      </c>
      <c r="D92">
        <f>SUMIF('012014'!$A$2:$A$151,B92,'012014'!$C$2:$C$151)</f>
        <v>1</v>
      </c>
      <c r="E92">
        <f>SUMIF('012014'!$A$2:$A$151,B92,'012014'!$E$2:$E$151)</f>
        <v>74.926720000000003</v>
      </c>
      <c r="F92">
        <f>SUMIF('022014'!$A$2:$A$154,B92,'022014'!$C$2:$C$154)</f>
        <v>1</v>
      </c>
      <c r="G92">
        <f>SUMIF('022014'!$A$2:$A$154,B92,'022014'!$E$2:$E$154)</f>
        <v>74.926720000000003</v>
      </c>
      <c r="H92">
        <f t="shared" si="5"/>
        <v>0</v>
      </c>
      <c r="I92">
        <f t="shared" si="6"/>
        <v>0</v>
      </c>
    </row>
    <row r="93" spans="1:9" x14ac:dyDescent="0.25">
      <c r="A93">
        <f>IF(COUNTIF('012014'!$A$2:A93,'012014'!A93)=1,ROW(),"")</f>
        <v>93</v>
      </c>
      <c r="B93">
        <f>INDEX('012014'!A$1:A$151,SMALL($A$2:$A$169,ROW(B92)))</f>
        <v>9674486480</v>
      </c>
      <c r="C93" t="str">
        <f>INDEX('012014'!B$1:B$151,SMALL($A$2:$A$169,ROW(C92)))</f>
        <v>RENF FIX GACHE</v>
      </c>
      <c r="D93">
        <f>SUMIF('012014'!$A$2:$A$151,B93,'012014'!$C$2:$C$151)</f>
        <v>1</v>
      </c>
      <c r="E93">
        <f>SUMIF('012014'!$A$2:$A$151,B93,'012014'!$E$2:$E$151)</f>
        <v>56.956960000000009</v>
      </c>
      <c r="F93">
        <f>SUMIF('022014'!$A$2:$A$154,B93,'022014'!$C$2:$C$154)</f>
        <v>1</v>
      </c>
      <c r="G93">
        <f>SUMIF('022014'!$A$2:$A$154,B93,'022014'!$E$2:$E$154)</f>
        <v>56.956960000000009</v>
      </c>
      <c r="H93">
        <f t="shared" si="5"/>
        <v>0</v>
      </c>
      <c r="I93">
        <f t="shared" si="6"/>
        <v>0</v>
      </c>
    </row>
    <row r="94" spans="1:9" x14ac:dyDescent="0.25">
      <c r="A94">
        <f>IF(COUNTIF('012014'!$A$2:A94,'012014'!A94)=1,ROW(),"")</f>
        <v>94</v>
      </c>
      <c r="B94">
        <f>INDEX('012014'!A$1:A$151,SMALL($A$2:$A$169,ROW(B93)))</f>
        <v>9684107280</v>
      </c>
      <c r="C94" t="str">
        <f>INDEX('012014'!B$1:B$151,SMALL($A$2:$A$169,ROW(C93)))</f>
        <v>CAGE ROM GACHPTE</v>
      </c>
      <c r="D94">
        <f>SUMIF('012014'!$A$2:$A$151,B94,'012014'!$C$2:$C$151)</f>
        <v>1</v>
      </c>
      <c r="E94">
        <f>SUMIF('012014'!$A$2:$A$151,B94,'012014'!$E$2:$E$151)</f>
        <v>43.741600000000005</v>
      </c>
      <c r="F94">
        <f>SUMIF('022014'!$A$2:$A$154,B94,'022014'!$C$2:$C$154)</f>
        <v>1</v>
      </c>
      <c r="G94">
        <f>SUMIF('022014'!$A$2:$A$154,B94,'022014'!$E$2:$E$154)</f>
        <v>43.741600000000005</v>
      </c>
      <c r="H94">
        <f t="shared" si="5"/>
        <v>0</v>
      </c>
      <c r="I94">
        <f t="shared" si="6"/>
        <v>0</v>
      </c>
    </row>
    <row r="95" spans="1:9" x14ac:dyDescent="0.25">
      <c r="A95">
        <f>IF(COUNTIF('012014'!$A$2:A95,'012014'!A95)=1,ROW(),"")</f>
        <v>95</v>
      </c>
      <c r="B95">
        <f>INDEX('012014'!A$1:A$151,SMALL($A$2:$A$169,ROW(B94)))</f>
        <v>9801763180</v>
      </c>
      <c r="C95" t="str">
        <f>INDEX('012014'!B$1:B$151,SMALL($A$2:$A$169,ROW(C94)))</f>
        <v>ETANCH LOGM FEU</v>
      </c>
      <c r="D95">
        <f>SUMIF('012014'!$A$2:$A$151,B95,'012014'!$C$2:$C$151)</f>
        <v>1</v>
      </c>
      <c r="E95">
        <f>SUMIF('012014'!$A$2:$A$151,B95,'012014'!$E$2:$E$151)</f>
        <v>33.430560000000007</v>
      </c>
      <c r="F95">
        <f>SUMIF('022014'!$A$2:$A$154,B95,'022014'!$C$2:$C$154)</f>
        <v>1</v>
      </c>
      <c r="G95">
        <f>SUMIF('022014'!$A$2:$A$154,B95,'022014'!$E$2:$E$154)</f>
        <v>33.430560000000007</v>
      </c>
      <c r="H95">
        <f t="shared" si="5"/>
        <v>0</v>
      </c>
      <c r="I95">
        <f t="shared" si="6"/>
        <v>0</v>
      </c>
    </row>
    <row r="96" spans="1:9" x14ac:dyDescent="0.25">
      <c r="A96">
        <f>IF(COUNTIF('012014'!$A$2:A96,'012014'!A96)=1,ROW(),"")</f>
        <v>96</v>
      </c>
      <c r="B96">
        <f>INDEX('012014'!A$1:A$151,SMALL($A$2:$A$169,ROW(B95)))</f>
        <v>9674569680</v>
      </c>
      <c r="C96" t="str">
        <f>INDEX('012014'!B$1:B$151,SMALL($A$2:$A$169,ROW(C95)))</f>
        <v>FERM LOG FEU ARD</v>
      </c>
      <c r="D96">
        <f>SUMIF('012014'!$A$2:$A$151,B96,'012014'!$C$2:$C$151)</f>
        <v>1</v>
      </c>
      <c r="E96">
        <f>SUMIF('012014'!$A$2:$A$151,B96,'012014'!$E$2:$E$151)</f>
        <v>75.94256</v>
      </c>
      <c r="F96">
        <f>SUMIF('022014'!$A$2:$A$154,B96,'022014'!$C$2:$C$154)</f>
        <v>1</v>
      </c>
      <c r="G96">
        <f>SUMIF('022014'!$A$2:$A$154,B96,'022014'!$E$2:$E$154)</f>
        <v>75.94256</v>
      </c>
      <c r="H96">
        <f t="shared" si="5"/>
        <v>0</v>
      </c>
      <c r="I96">
        <f t="shared" si="6"/>
        <v>0</v>
      </c>
    </row>
    <row r="97" spans="1:9" x14ac:dyDescent="0.25">
      <c r="A97">
        <f>IF(COUNTIF('012014'!$A$2:A97,'012014'!A97)=1,ROW(),"")</f>
        <v>97</v>
      </c>
      <c r="B97">
        <f>INDEX('012014'!A$1:A$151,SMALL($A$2:$A$169,ROW(B96)))</f>
        <v>9805840380</v>
      </c>
      <c r="C97" t="str">
        <f>INDEX('012014'!B$1:B$151,SMALL($A$2:$A$169,ROW(C96)))</f>
        <v>LOGEM FEU ARDASS</v>
      </c>
      <c r="D97">
        <f>SUMIF('012014'!$A$2:$A$151,B97,'012014'!$C$2:$C$151)</f>
        <v>1</v>
      </c>
      <c r="E97">
        <f>SUMIF('012014'!$A$2:$A$151,B97,'012014'!$E$2:$E$151)</f>
        <v>275.81920000000002</v>
      </c>
      <c r="F97">
        <f>SUMIF('022014'!$A$2:$A$154,B97,'022014'!$C$2:$C$154)</f>
        <v>1</v>
      </c>
      <c r="G97">
        <f>SUMIF('022014'!$A$2:$A$154,B97,'022014'!$E$2:$E$154)</f>
        <v>275.81920000000002</v>
      </c>
      <c r="H97">
        <f t="shared" si="5"/>
        <v>0</v>
      </c>
      <c r="I97">
        <f t="shared" si="6"/>
        <v>0</v>
      </c>
    </row>
    <row r="98" spans="1:9" x14ac:dyDescent="0.25">
      <c r="A98">
        <f>IF(COUNTIF('012014'!$A$2:A98,'012014'!A98)=1,ROW(),"")</f>
        <v>98</v>
      </c>
      <c r="B98">
        <f>INDEX('012014'!A$1:A$151,SMALL($A$2:$A$169,ROW(B97)))</f>
        <v>9801761880</v>
      </c>
      <c r="C98" t="str">
        <f>INDEX('012014'!B$1:B$151,SMALL($A$2:$A$169,ROW(C97)))</f>
        <v>I/GONF LOG FEUD</v>
      </c>
      <c r="D98">
        <f>SUMIF('012014'!$A$2:$A$151,B98,'012014'!$C$2:$C$151)</f>
        <v>1</v>
      </c>
      <c r="E98">
        <f>SUMIF('012014'!$A$2:$A$151,B98,'012014'!$E$2:$E$151)</f>
        <v>26.693920000000006</v>
      </c>
      <c r="F98">
        <f>SUMIF('022014'!$A$2:$A$154,B98,'022014'!$C$2:$C$154)</f>
        <v>1</v>
      </c>
      <c r="G98">
        <f>SUMIF('022014'!$A$2:$A$154,B98,'022014'!$E$2:$E$154)</f>
        <v>26.693920000000006</v>
      </c>
      <c r="H98">
        <f t="shared" si="5"/>
        <v>0</v>
      </c>
      <c r="I98">
        <f t="shared" si="6"/>
        <v>0</v>
      </c>
    </row>
    <row r="99" spans="1:9" x14ac:dyDescent="0.25">
      <c r="A99" t="str">
        <f>IF(COUNTIF('012014'!$A$2:A99,'012014'!A99)=1,ROW(),"")</f>
        <v/>
      </c>
      <c r="B99">
        <f>INDEX('012014'!A$1:A$151,SMALL($A$2:$A$169,ROW(B98)))</f>
        <v>9674570280</v>
      </c>
      <c r="C99" t="str">
        <f>INDEX('012014'!B$1:B$151,SMALL($A$2:$A$169,ROW(C98)))</f>
        <v>GOUT SUP AILEARD</v>
      </c>
      <c r="D99">
        <f>SUMIF('012014'!$A$2:$A$151,B99,'012014'!$C$2:$C$151)</f>
        <v>1</v>
      </c>
      <c r="E99">
        <f>SUMIF('012014'!$A$2:$A$151,B99,'012014'!$E$2:$E$151)</f>
        <v>104.42112</v>
      </c>
      <c r="F99">
        <f>SUMIF('022014'!$A$2:$A$154,B99,'022014'!$C$2:$C$154)</f>
        <v>1</v>
      </c>
      <c r="G99">
        <f>SUMIF('022014'!$A$2:$A$154,B99,'022014'!$E$2:$E$154)</f>
        <v>104.42112</v>
      </c>
      <c r="H99">
        <f t="shared" si="5"/>
        <v>0</v>
      </c>
      <c r="I99">
        <f t="shared" si="6"/>
        <v>0</v>
      </c>
    </row>
    <row r="100" spans="1:9" x14ac:dyDescent="0.25">
      <c r="A100">
        <f>IF(COUNTIF('012014'!$A$2:A100,'012014'!A100)=1,ROW(),"")</f>
        <v>100</v>
      </c>
      <c r="B100">
        <f>INDEX('012014'!A$1:A$151,SMALL($A$2:$A$169,ROW(B99)))</f>
        <v>9674637980</v>
      </c>
      <c r="C100" t="str">
        <f>INDEX('012014'!B$1:B$151,SMALL($A$2:$A$169,ROW(C99)))</f>
        <v>GOUT INF AIL ARD</v>
      </c>
      <c r="D100">
        <f>SUMIF('012014'!$A$2:$A$151,B100,'012014'!$C$2:$C$151)</f>
        <v>1</v>
      </c>
      <c r="E100">
        <f>SUMIF('012014'!$A$2:$A$151,B100,'012014'!$E$2:$E$151)</f>
        <v>98.092480000000009</v>
      </c>
      <c r="F100">
        <f>SUMIF('022014'!$A$2:$A$154,B100,'022014'!$C$2:$C$154)</f>
        <v>1</v>
      </c>
      <c r="G100">
        <f>SUMIF('022014'!$A$2:$A$154,B100,'022014'!$E$2:$E$154)</f>
        <v>98.092480000000009</v>
      </c>
      <c r="H100">
        <f t="shared" si="5"/>
        <v>0</v>
      </c>
      <c r="I100">
        <f t="shared" si="6"/>
        <v>0</v>
      </c>
    </row>
    <row r="101" spans="1:9" x14ac:dyDescent="0.25">
      <c r="A101">
        <f>IF(COUNTIF('012014'!$A$2:A101,'012014'!A101)=1,ROW(),"")</f>
        <v>101</v>
      </c>
      <c r="B101">
        <f>INDEX('012014'!A$1:A$151,SMALL($A$2:$A$169,ROW(B100)))</f>
        <v>9677313880</v>
      </c>
      <c r="C101" t="str">
        <f>INDEX('012014'!B$1:B$151,SMALL($A$2:$A$169,ROW(C100)))</f>
        <v>SUPP INSGONF LOG</v>
      </c>
      <c r="D101">
        <f>SUMIF('012014'!$A$2:$A$151,B101,'012014'!$C$2:$C$151)</f>
        <v>1</v>
      </c>
      <c r="E101">
        <f>SUMIF('012014'!$A$2:$A$151,B101,'012014'!$E$2:$E$151)</f>
        <v>7.9107200000000013</v>
      </c>
      <c r="F101">
        <f>SUMIF('022014'!$A$2:$A$154,B101,'022014'!$C$2:$C$154)</f>
        <v>1</v>
      </c>
      <c r="G101">
        <f>SUMIF('022014'!$A$2:$A$154,B101,'022014'!$E$2:$E$154)</f>
        <v>7.9107200000000013</v>
      </c>
      <c r="H101">
        <f t="shared" si="5"/>
        <v>0</v>
      </c>
      <c r="I101">
        <f t="shared" si="6"/>
        <v>0</v>
      </c>
    </row>
    <row r="102" spans="1:9" x14ac:dyDescent="0.25">
      <c r="A102">
        <f>IF(COUNTIF('012014'!$A$2:A102,'012014'!A102)=1,ROW(),"")</f>
        <v>102</v>
      </c>
      <c r="B102">
        <f>INDEX('012014'!A$1:A$151,SMALL($A$2:$A$169,ROW(B101)))</f>
        <v>9674592580</v>
      </c>
      <c r="C102" t="str">
        <f>INDEX('012014'!B$1:B$151,SMALL($A$2:$A$169,ROW(C101)))</f>
        <v>FERM INF AR COTE</v>
      </c>
      <c r="D102">
        <f>SUMIF('012014'!$A$2:$A$151,B102,'012014'!$C$2:$C$151)</f>
        <v>1</v>
      </c>
      <c r="E102">
        <f>SUMIF('012014'!$A$2:$A$151,B102,'012014'!$E$2:$E$151)</f>
        <v>100.20208000000001</v>
      </c>
      <c r="F102">
        <f>SUMIF('022014'!$A$2:$A$154,B102,'022014'!$C$2:$C$154)</f>
        <v>1</v>
      </c>
      <c r="G102">
        <f>SUMIF('022014'!$A$2:$A$154,B102,'022014'!$E$2:$E$154)</f>
        <v>100.20208000000001</v>
      </c>
      <c r="H102">
        <f t="shared" si="5"/>
        <v>0</v>
      </c>
      <c r="I102">
        <f t="shared" si="6"/>
        <v>0</v>
      </c>
    </row>
    <row r="103" spans="1:9" x14ac:dyDescent="0.25">
      <c r="A103">
        <f>IF(COUNTIF('012014'!$A$2:A103,'012014'!A103)=1,ROW(),"")</f>
        <v>103</v>
      </c>
      <c r="B103">
        <f>INDEX('012014'!A$1:A$151,SMALL($A$2:$A$169,ROW(B102)))</f>
        <v>9674469080</v>
      </c>
      <c r="C103" t="str">
        <f>INDEX('012014'!B$1:B$151,SMALL($A$2:$A$169,ROW(C102)))</f>
        <v>AME ARC D PAVILL</v>
      </c>
      <c r="D103">
        <f>SUMIF('012014'!$A$2:$A$151,B103,'012014'!$C$2:$C$151)</f>
        <v>1</v>
      </c>
      <c r="E103">
        <f>SUMIF('012014'!$A$2:$A$151,B103,'012014'!$E$2:$E$151)</f>
        <v>707.74272000000008</v>
      </c>
      <c r="F103">
        <f>SUMIF('022014'!$A$2:$A$154,B103,'022014'!$C$2:$C$154)</f>
        <v>1</v>
      </c>
      <c r="G103">
        <f>SUMIF('022014'!$A$2:$A$154,B103,'022014'!$E$2:$E$154)</f>
        <v>707.74272000000008</v>
      </c>
      <c r="H103">
        <f t="shared" si="5"/>
        <v>0</v>
      </c>
      <c r="I103">
        <f t="shared" si="6"/>
        <v>0</v>
      </c>
    </row>
    <row r="104" spans="1:9" x14ac:dyDescent="0.25">
      <c r="A104">
        <f>IF(COUNTIF('012014'!$A$2:A104,'012014'!A104)=1,ROW(),"")</f>
        <v>104</v>
      </c>
      <c r="B104">
        <f>INDEX('012014'!A$1:A$151,SMALL($A$2:$A$169,ROW(B103)))</f>
        <v>9802864980</v>
      </c>
      <c r="C104" t="str">
        <f>INDEX('012014'!B$1:B$151,SMALL($A$2:$A$169,ROW(C103)))</f>
        <v>RF PD CENTD B73R</v>
      </c>
      <c r="D104">
        <f>SUMIF('012014'!$A$2:$A$151,B104,'012014'!$C$2:$C$151)</f>
        <v>1</v>
      </c>
      <c r="E104">
        <f>SUMIF('012014'!$A$2:$A$151,B104,'012014'!$E$2:$E$151)</f>
        <v>1469.4651200000001</v>
      </c>
      <c r="F104">
        <f>SUMIF('022014'!$A$2:$A$154,B104,'022014'!$C$2:$C$154)</f>
        <v>1</v>
      </c>
      <c r="G104">
        <f>SUMIF('022014'!$A$2:$A$154,B104,'022014'!$E$2:$E$154)</f>
        <v>1469.4651200000001</v>
      </c>
      <c r="H104">
        <f t="shared" si="5"/>
        <v>0</v>
      </c>
      <c r="I104">
        <f t="shared" si="6"/>
        <v>0</v>
      </c>
    </row>
    <row r="105" spans="1:9" x14ac:dyDescent="0.25">
      <c r="A105">
        <f>IF(COUNTIF('012014'!$A$2:A105,'012014'!A105)=1,ROW(),"")</f>
        <v>105</v>
      </c>
      <c r="B105">
        <f>INDEX('012014'!A$1:A$151,SMALL($A$2:$A$169,ROW(B104)))</f>
        <v>9670562980</v>
      </c>
      <c r="C105" t="str">
        <f>INDEX('012014'!B$1:B$151,SMALL($A$2:$A$169,ROW(C104)))</f>
        <v>INSERT GONFLANT</v>
      </c>
      <c r="D105">
        <f>SUMIF('012014'!$A$2:$A$151,B105,'012014'!$C$2:$C$151)</f>
        <v>1</v>
      </c>
      <c r="E105">
        <f>SUMIF('012014'!$A$2:$A$151,B105,'012014'!$E$2:$E$151)</f>
        <v>33.300640000000001</v>
      </c>
      <c r="F105">
        <f>SUMIF('022014'!$A$2:$A$154,B105,'022014'!$C$2:$C$154)</f>
        <v>1</v>
      </c>
      <c r="G105">
        <f>SUMIF('022014'!$A$2:$A$154,B105,'022014'!$E$2:$E$154)</f>
        <v>33.300640000000001</v>
      </c>
      <c r="H105">
        <f t="shared" si="5"/>
        <v>0</v>
      </c>
      <c r="I105">
        <f t="shared" si="6"/>
        <v>0</v>
      </c>
    </row>
    <row r="106" spans="1:9" x14ac:dyDescent="0.25">
      <c r="A106">
        <f>IF(COUNTIF('012014'!$A$2:A106,'012014'!A106)=1,ROW(),"")</f>
        <v>106</v>
      </c>
      <c r="B106">
        <f>INDEX('012014'!A$1:A$151,SMALL($A$2:$A$169,ROW(B105)))</f>
        <v>9671667480</v>
      </c>
      <c r="C106" t="str">
        <f>INDEX('012014'!B$1:B$151,SMALL($A$2:$A$169,ROW(C105)))</f>
        <v>INSERT GONFLANT</v>
      </c>
      <c r="D106">
        <f>SUMIF('012014'!$A$2:$A$151,B106,'012014'!$C$2:$C$151)</f>
        <v>1</v>
      </c>
      <c r="E106">
        <f>SUMIF('012014'!$A$2:$A$151,B106,'012014'!$E$2:$E$151)</f>
        <v>30.174239999999998</v>
      </c>
      <c r="F106">
        <f>SUMIF('022014'!$A$2:$A$154,B106,'022014'!$C$2:$C$154)</f>
        <v>1</v>
      </c>
      <c r="G106">
        <f>SUMIF('022014'!$A$2:$A$154,B106,'022014'!$E$2:$E$154)</f>
        <v>30.174239999999998</v>
      </c>
      <c r="H106">
        <f t="shared" si="5"/>
        <v>0</v>
      </c>
      <c r="I106">
        <f t="shared" si="6"/>
        <v>0</v>
      </c>
    </row>
    <row r="107" spans="1:9" x14ac:dyDescent="0.25">
      <c r="A107">
        <f>IF(COUNTIF('012014'!$A$2:A107,'012014'!A107)=1,ROW(),"")</f>
        <v>107</v>
      </c>
      <c r="B107">
        <f>INDEX('012014'!A$1:A$151,SMALL($A$2:$A$169,ROW(B106)))</f>
        <v>9803245780</v>
      </c>
      <c r="C107" t="str">
        <f>INDEX('012014'!B$1:B$151,SMALL($A$2:$A$169,ROW(C106)))</f>
        <v>RENF LONG D ASS</v>
      </c>
      <c r="D107">
        <f>SUMIF('012014'!$A$2:$A$151,B107,'012014'!$C$2:$C$151)</f>
        <v>1</v>
      </c>
      <c r="E107">
        <f>SUMIF('012014'!$A$2:$A$151,B107,'012014'!$E$2:$E$151)</f>
        <v>1381.7331200000001</v>
      </c>
      <c r="F107">
        <f>SUMIF('022014'!$A$2:$A$154,B107,'022014'!$C$2:$C$154)</f>
        <v>1</v>
      </c>
      <c r="G107">
        <f>SUMIF('022014'!$A$2:$A$154,B107,'022014'!$E$2:$E$154)</f>
        <v>1381.7331200000001</v>
      </c>
      <c r="H107">
        <f t="shared" si="5"/>
        <v>0</v>
      </c>
      <c r="I107">
        <f t="shared" si="6"/>
        <v>0</v>
      </c>
    </row>
    <row r="108" spans="1:9" x14ac:dyDescent="0.25">
      <c r="A108">
        <f>IF(COUNTIF('012014'!$A$2:A108,'012014'!A108)=1,ROW(),"")</f>
        <v>108</v>
      </c>
      <c r="B108">
        <f>INDEX('012014'!A$1:A$151,SMALL($A$2:$A$169,ROW(B107)))</f>
        <v>9802862980</v>
      </c>
      <c r="C108" t="str">
        <f>INDEX('012014'!B$1:B$151,SMALL($A$2:$A$169,ROW(C107)))</f>
        <v>RF PIED AVD B73R</v>
      </c>
      <c r="D108">
        <f>SUMIF('012014'!$A$2:$A$151,B108,'012014'!$C$2:$C$151)</f>
        <v>1</v>
      </c>
      <c r="E108">
        <f>SUMIF('012014'!$A$2:$A$151,B108,'012014'!$E$2:$E$151)</f>
        <v>1470.4976000000001</v>
      </c>
      <c r="F108">
        <f>SUMIF('022014'!$A$2:$A$154,B108,'022014'!$C$2:$C$154)</f>
        <v>1</v>
      </c>
      <c r="G108">
        <f>SUMIF('022014'!$A$2:$A$154,B108,'022014'!$E$2:$E$154)</f>
        <v>1470.4976000000001</v>
      </c>
      <c r="H108">
        <f t="shared" si="5"/>
        <v>0</v>
      </c>
      <c r="I108">
        <f t="shared" si="6"/>
        <v>0</v>
      </c>
    </row>
    <row r="109" spans="1:9" x14ac:dyDescent="0.25">
      <c r="A109">
        <f>IF(COUNTIF('012014'!$A$2:A109,'012014'!A109)=1,ROW(),"")</f>
        <v>109</v>
      </c>
      <c r="B109">
        <f>INDEX('012014'!A$1:A$151,SMALL($A$2:$A$169,ROW(B108)))</f>
        <v>9803160180</v>
      </c>
      <c r="C109" t="str">
        <f>INDEX('012014'!B$1:B$151,SMALL($A$2:$A$169,ROW(C108)))</f>
        <v>DOU ARC D PAV AS</v>
      </c>
      <c r="D109">
        <f>SUMIF('012014'!$A$2:$A$151,B109,'012014'!$C$2:$C$151)</f>
        <v>1</v>
      </c>
      <c r="E109">
        <f>SUMIF('012014'!$A$2:$A$151,B109,'012014'!$E$2:$E$151)</f>
        <v>602.79424000000006</v>
      </c>
      <c r="F109">
        <f>SUMIF('022014'!$A$2:$A$154,B109,'022014'!$C$2:$C$154)</f>
        <v>1</v>
      </c>
      <c r="G109">
        <f>SUMIF('022014'!$A$2:$A$154,B109,'022014'!$E$2:$E$154)</f>
        <v>602.79424000000006</v>
      </c>
      <c r="H109">
        <f t="shared" si="5"/>
        <v>0</v>
      </c>
      <c r="I109">
        <f t="shared" si="6"/>
        <v>0</v>
      </c>
    </row>
    <row r="110" spans="1:9" x14ac:dyDescent="0.25">
      <c r="A110">
        <f>IF(COUNTIF('012014'!$A$2:A110,'012014'!A110)=1,ROW(),"")</f>
        <v>110</v>
      </c>
      <c r="B110">
        <f>INDEX('012014'!A$1:A$151,SMALL($A$2:$A$169,ROW(B109)))</f>
        <v>9687510980</v>
      </c>
      <c r="C110" t="str">
        <f>INDEX('012014'!B$1:B$151,SMALL($A$2:$A$169,ROW(C109)))</f>
        <v>DB MONTANT BAIE</v>
      </c>
      <c r="D110">
        <f>SUMIF('012014'!$A$2:$A$151,B110,'012014'!$C$2:$C$151)</f>
        <v>1</v>
      </c>
      <c r="E110">
        <f>SUMIF('012014'!$A$2:$A$151,B110,'012014'!$E$2:$E$151)</f>
        <v>84.262240000000006</v>
      </c>
      <c r="F110">
        <f>SUMIF('022014'!$A$2:$A$154,B110,'022014'!$C$2:$C$154)</f>
        <v>1</v>
      </c>
      <c r="G110">
        <f>SUMIF('022014'!$A$2:$A$154,B110,'022014'!$E$2:$E$154)</f>
        <v>84.262240000000006</v>
      </c>
      <c r="H110">
        <f t="shared" si="5"/>
        <v>0</v>
      </c>
      <c r="I110">
        <f t="shared" si="6"/>
        <v>0</v>
      </c>
    </row>
    <row r="111" spans="1:9" x14ac:dyDescent="0.25">
      <c r="A111">
        <f>IF(COUNTIF('012014'!$A$2:A111,'012014'!A111)=1,ROW(),"")</f>
        <v>111</v>
      </c>
      <c r="B111">
        <f>INDEX('012014'!A$1:A$151,SMALL($A$2:$A$169,ROW(B110)))</f>
        <v>9676768180</v>
      </c>
      <c r="C111" t="str">
        <f>INDEX('012014'!B$1:B$151,SMALL($A$2:$A$169,ROW(C110)))</f>
        <v>GOUSSET D</v>
      </c>
      <c r="D111">
        <f>SUMIF('012014'!$A$2:$A$151,B111,'012014'!$C$2:$C$151)</f>
        <v>1</v>
      </c>
      <c r="E111">
        <f>SUMIF('012014'!$A$2:$A$151,B111,'012014'!$E$2:$E$151)</f>
        <v>113.91392000000002</v>
      </c>
      <c r="F111">
        <f>SUMIF('022014'!$A$2:$A$154,B111,'022014'!$C$2:$C$154)</f>
        <v>1</v>
      </c>
      <c r="G111">
        <f>SUMIF('022014'!$A$2:$A$154,B111,'022014'!$E$2:$E$154)</f>
        <v>113.91392000000002</v>
      </c>
      <c r="H111">
        <f t="shared" si="5"/>
        <v>0</v>
      </c>
      <c r="I111">
        <f t="shared" si="6"/>
        <v>0</v>
      </c>
    </row>
    <row r="112" spans="1:9" x14ac:dyDescent="0.25">
      <c r="A112">
        <f>IF(COUNTIF('012014'!$A$2:A112,'012014'!A112)=1,ROW(),"")</f>
        <v>112</v>
      </c>
      <c r="B112">
        <f>INDEX('012014'!A$1:A$151,SMALL($A$2:$A$169,ROW(B111)))</f>
        <v>9806684280</v>
      </c>
      <c r="C112" t="str">
        <f>INDEX('012014'!B$1:B$151,SMALL($A$2:$A$169,ROW(C111)))</f>
        <v>DBL PIED CENT D</v>
      </c>
      <c r="D112">
        <f>SUMIF('012014'!$A$2:$A$151,B112,'012014'!$C$2:$C$151)</f>
        <v>1</v>
      </c>
      <c r="E112">
        <f>SUMIF('012014'!$A$2:$A$151,B112,'012014'!$E$2:$E$151)</f>
        <v>247.89279999999999</v>
      </c>
      <c r="F112">
        <f>SUMIF('022014'!$A$2:$A$154,B112,'022014'!$C$2:$C$154)</f>
        <v>0</v>
      </c>
      <c r="G112">
        <f>SUMIF('022014'!$A$2:$A$154,B112,'022014'!$E$2:$E$154)</f>
        <v>0</v>
      </c>
      <c r="H112">
        <f t="shared" si="5"/>
        <v>1</v>
      </c>
      <c r="I112">
        <f t="shared" si="6"/>
        <v>247.89279999999999</v>
      </c>
    </row>
    <row r="113" spans="1:9" x14ac:dyDescent="0.25">
      <c r="A113" t="str">
        <f>IF(COUNTIF('012014'!$A$2:A113,'012014'!A113)=1,ROW(),"")</f>
        <v/>
      </c>
      <c r="B113">
        <f>INDEX('012014'!A$1:A$151,SMALL($A$2:$A$169,ROW(B112)))</f>
        <v>9674637780</v>
      </c>
      <c r="C113" t="str">
        <f>INDEX('012014'!B$1:B$151,SMALL($A$2:$A$169,ROW(C112)))</f>
        <v>FERM AILE AR D A</v>
      </c>
      <c r="D113">
        <f>SUMIF('012014'!$A$2:$A$151,B113,'012014'!$C$2:$C$151)</f>
        <v>1</v>
      </c>
      <c r="E113">
        <f>SUMIF('012014'!$A$2:$A$151,B113,'012014'!$E$2:$E$151)</f>
        <v>83.325919999999996</v>
      </c>
      <c r="F113">
        <f>SUMIF('022014'!$A$2:$A$154,B113,'022014'!$C$2:$C$154)</f>
        <v>1</v>
      </c>
      <c r="G113">
        <f>SUMIF('022014'!$A$2:$A$154,B113,'022014'!$E$2:$E$154)</f>
        <v>83.325919999999996</v>
      </c>
      <c r="H113">
        <f t="shared" si="5"/>
        <v>0</v>
      </c>
      <c r="I113">
        <f t="shared" si="6"/>
        <v>0</v>
      </c>
    </row>
    <row r="114" spans="1:9" x14ac:dyDescent="0.25">
      <c r="A114" t="str">
        <f>IF(COUNTIF('012014'!$A$2:A114,'012014'!A114)=1,ROW(),"")</f>
        <v/>
      </c>
      <c r="B114">
        <f>INDEX('012014'!A$1:A$151,SMALL($A$2:$A$169,ROW(B113)))</f>
        <v>9801761280</v>
      </c>
      <c r="C114" t="str">
        <f>INDEX('012014'!B$1:B$151,SMALL($A$2:$A$169,ROW(C113)))</f>
        <v>INS GONF DL CUST</v>
      </c>
      <c r="D114">
        <f>SUMIF('012014'!$A$2:$A$151,B114,'012014'!$C$2:$C$151)</f>
        <v>1</v>
      </c>
      <c r="E114">
        <f>SUMIF('012014'!$A$2:$A$151,B114,'012014'!$E$2:$E$151)</f>
        <v>48.701760000000007</v>
      </c>
      <c r="F114">
        <f>SUMIF('022014'!$A$2:$A$154,B114,'022014'!$C$2:$C$154)</f>
        <v>1</v>
      </c>
      <c r="G114">
        <f>SUMIF('022014'!$A$2:$A$154,B114,'022014'!$E$2:$E$154)</f>
        <v>48.701760000000007</v>
      </c>
      <c r="H114">
        <f t="shared" si="5"/>
        <v>0</v>
      </c>
      <c r="I114">
        <f t="shared" si="6"/>
        <v>0</v>
      </c>
    </row>
    <row r="115" spans="1:9" x14ac:dyDescent="0.25">
      <c r="A115">
        <f>IF(COUNTIF('012014'!$A$2:A115,'012014'!A115)=1,ROW(),"")</f>
        <v>115</v>
      </c>
      <c r="B115">
        <f>INDEX('012014'!A$1:A$151,SMALL($A$2:$A$169,ROW(B114)))</f>
        <v>9674573680</v>
      </c>
      <c r="C115" t="str">
        <f>INDEX('012014'!B$1:B$151,SMALL($A$2:$A$169,ROW(C114)))</f>
        <v>DOUB CUS INF D</v>
      </c>
      <c r="D115">
        <f>SUMIF('012014'!$A$2:$A$151,B115,'012014'!$C$2:$C$151)</f>
        <v>1</v>
      </c>
      <c r="E115">
        <f>SUMIF('012014'!$A$2:$A$151,B115,'012014'!$E$2:$E$151)</f>
        <v>120.2424</v>
      </c>
      <c r="F115">
        <f>SUMIF('022014'!$A$2:$A$154,B115,'022014'!$C$2:$C$154)</f>
        <v>1</v>
      </c>
      <c r="G115">
        <f>SUMIF('022014'!$A$2:$A$154,B115,'022014'!$E$2:$E$154)</f>
        <v>120.2424</v>
      </c>
      <c r="H115">
        <f t="shared" si="5"/>
        <v>0</v>
      </c>
      <c r="I115">
        <f t="shared" si="6"/>
        <v>0</v>
      </c>
    </row>
    <row r="116" spans="1:9" x14ac:dyDescent="0.25">
      <c r="A116">
        <f>IF(COUNTIF('012014'!$A$2:A116,'012014'!A116)=1,ROW(),"")</f>
        <v>116</v>
      </c>
      <c r="B116">
        <f>INDEX('012014'!A$1:A$151,SMALL($A$2:$A$169,ROW(B115)))</f>
        <v>9804982480</v>
      </c>
      <c r="C116" t="str">
        <f>INDEX('012014'!B$1:B$151,SMALL($A$2:$A$169,ROW(C115)))</f>
        <v>DBL CUST SUP D</v>
      </c>
      <c r="D116">
        <f>SUMIF('012014'!$A$2:$A$151,B116,'012014'!$C$2:$C$151)</f>
        <v>1</v>
      </c>
      <c r="E116">
        <f>SUMIF('012014'!$A$2:$A$151,B116,'012014'!$E$2:$E$151)</f>
        <v>670.82608000000005</v>
      </c>
      <c r="F116">
        <f>SUMIF('022014'!$A$2:$A$154,B116,'022014'!$C$2:$C$154)</f>
        <v>1</v>
      </c>
      <c r="G116">
        <f>SUMIF('022014'!$A$2:$A$154,B116,'022014'!$E$2:$E$154)</f>
        <v>670.82608000000005</v>
      </c>
      <c r="H116">
        <f t="shared" si="5"/>
        <v>0</v>
      </c>
      <c r="I116">
        <f t="shared" si="6"/>
        <v>0</v>
      </c>
    </row>
    <row r="117" spans="1:9" x14ac:dyDescent="0.25">
      <c r="A117">
        <f>IF(COUNTIF('012014'!$A$2:A117,'012014'!A117)=1,ROW(),"")</f>
        <v>117</v>
      </c>
      <c r="B117">
        <f>INDEX('012014'!A$1:A$151,SMALL($A$2:$A$169,ROW(B116)))</f>
        <v>9803245180</v>
      </c>
      <c r="C117" t="str">
        <f>INDEX('012014'!B$1:B$151,SMALL($A$2:$A$169,ROW(C116)))</f>
        <v>TABL LAT ARD ASS</v>
      </c>
      <c r="D117">
        <f>SUMIF('012014'!$A$2:$A$151,B117,'012014'!$C$2:$C$151)</f>
        <v>1</v>
      </c>
      <c r="E117">
        <f>SUMIF('012014'!$A$2:$A$151,B117,'012014'!$E$2:$E$151)</f>
        <v>1342.1796800000002</v>
      </c>
      <c r="F117">
        <f>SUMIF('022014'!$A$2:$A$154,B117,'022014'!$C$2:$C$154)</f>
        <v>1</v>
      </c>
      <c r="G117">
        <f>SUMIF('022014'!$A$2:$A$154,B117,'022014'!$E$2:$E$154)</f>
        <v>1342.1796800000002</v>
      </c>
      <c r="H117">
        <f t="shared" si="5"/>
        <v>0</v>
      </c>
      <c r="I117">
        <f t="shared" si="6"/>
        <v>0</v>
      </c>
    </row>
    <row r="118" spans="1:9" x14ac:dyDescent="0.25">
      <c r="A118">
        <f>IF(COUNTIF('012014'!$A$2:A118,'012014'!A118)=1,ROW(),"")</f>
        <v>118</v>
      </c>
      <c r="B118">
        <f>INDEX('012014'!A$1:A$151,SMALL($A$2:$A$169,ROW(B117)))</f>
        <v>9676644380</v>
      </c>
      <c r="C118" t="str">
        <f>INDEX('012014'!B$1:B$151,SMALL($A$2:$A$169,ROW(C117)))</f>
        <v>DBL AILE ARD PAA</v>
      </c>
      <c r="D118">
        <f>SUMIF('012014'!$A$2:$A$151,B118,'012014'!$C$2:$C$151)</f>
        <v>1</v>
      </c>
      <c r="E118">
        <f>SUMIF('012014'!$A$2:$A$151,B118,'012014'!$E$2:$E$151)</f>
        <v>286.89424000000002</v>
      </c>
      <c r="F118">
        <f>SUMIF('022014'!$A$2:$A$154,B118,'022014'!$C$2:$C$154)</f>
        <v>1</v>
      </c>
      <c r="G118">
        <f>SUMIF('022014'!$A$2:$A$154,B118,'022014'!$E$2:$E$154)</f>
        <v>286.89424000000002</v>
      </c>
      <c r="H118">
        <f t="shared" si="5"/>
        <v>0</v>
      </c>
      <c r="I118">
        <f t="shared" si="6"/>
        <v>0</v>
      </c>
    </row>
    <row r="119" spans="1:9" x14ac:dyDescent="0.25">
      <c r="A119">
        <f>IF(COUNTIF('012014'!$A$2:A119,'012014'!A119)=1,ROW(),"")</f>
        <v>119</v>
      </c>
      <c r="B119">
        <f>INDEX('012014'!A$1:A$151,SMALL($A$2:$A$169,ROW(B118)))</f>
        <v>9676562180</v>
      </c>
      <c r="C119" t="str">
        <f>INDEX('012014'!B$1:B$151,SMALL($A$2:$A$169,ROW(C118)))</f>
        <v>DOU AILE AR D PA</v>
      </c>
      <c r="D119">
        <f>SUMIF('012014'!$A$2:$A$151,B119,'012014'!$C$2:$C$151)</f>
        <v>1</v>
      </c>
      <c r="E119">
        <f>SUMIF('012014'!$A$2:$A$151,B119,'012014'!$E$2:$E$151)</f>
        <v>98.092480000000009</v>
      </c>
      <c r="F119">
        <f>SUMIF('022014'!$A$2:$A$154,B119,'022014'!$C$2:$C$154)</f>
        <v>1</v>
      </c>
      <c r="G119">
        <f>SUMIF('022014'!$A$2:$A$154,B119,'022014'!$E$2:$E$154)</f>
        <v>98.092480000000009</v>
      </c>
      <c r="H119">
        <f t="shared" si="5"/>
        <v>0</v>
      </c>
      <c r="I119">
        <f t="shared" si="6"/>
        <v>0</v>
      </c>
    </row>
    <row r="120" spans="1:9" x14ac:dyDescent="0.25">
      <c r="A120">
        <f>IF(COUNTIF('012014'!$A$2:A120,'012014'!A120)=1,ROW(),"")</f>
        <v>120</v>
      </c>
      <c r="B120">
        <f>INDEX('012014'!A$1:A$151,SMALL($A$2:$A$169,ROW(B119)))</f>
        <v>7903011306</v>
      </c>
      <c r="C120" t="str">
        <f>INDEX('012014'!B$1:B$151,SMALL($A$2:$A$169,ROW(C119)))</f>
        <v>GOUJON KP 5X160</v>
      </c>
      <c r="D120">
        <f>SUMIF('012014'!$A$2:$A$151,B120,'012014'!$C$2:$C$151)</f>
        <v>2</v>
      </c>
      <c r="E120">
        <f>SUMIF('012014'!$A$2:$A$151,B120,'012014'!$E$2:$E$151)</f>
        <v>0.74368000000000001</v>
      </c>
      <c r="F120">
        <f>SUMIF('022014'!$A$2:$A$154,B120,'022014'!$C$2:$C$154)</f>
        <v>2</v>
      </c>
      <c r="G120">
        <f>SUMIF('022014'!$A$2:$A$154,B120,'022014'!$E$2:$E$154)</f>
        <v>0.74368000000000001</v>
      </c>
      <c r="H120">
        <f t="shared" si="5"/>
        <v>0</v>
      </c>
      <c r="I120">
        <f t="shared" si="6"/>
        <v>0</v>
      </c>
    </row>
    <row r="121" spans="1:9" x14ac:dyDescent="0.25">
      <c r="A121">
        <f>IF(COUNTIF('012014'!$A$2:A121,'012014'!A121)=1,ROW(),"")</f>
        <v>121</v>
      </c>
      <c r="B121">
        <f>INDEX('012014'!A$1:A$151,SMALL($A$2:$A$169,ROW(B120)))</f>
        <v>9802869080</v>
      </c>
      <c r="C121" t="str">
        <f>INDEX('012014'!B$1:B$151,SMALL($A$2:$A$169,ROW(C120)))</f>
        <v>DOUBL AIL ARDAR</v>
      </c>
      <c r="D121">
        <f>SUMIF('012014'!$A$2:$A$151,B121,'012014'!$C$2:$C$151)</f>
        <v>1</v>
      </c>
      <c r="E121">
        <f>SUMIF('012014'!$A$2:$A$151,B121,'012014'!$E$2:$E$151)</f>
        <v>242.06704000000002</v>
      </c>
      <c r="F121">
        <f>SUMIF('022014'!$A$2:$A$154,B121,'022014'!$C$2:$C$154)</f>
        <v>1</v>
      </c>
      <c r="G121">
        <f>SUMIF('022014'!$A$2:$A$154,B121,'022014'!$E$2:$E$154)</f>
        <v>242.06704000000002</v>
      </c>
      <c r="H121">
        <f t="shared" si="5"/>
        <v>0</v>
      </c>
      <c r="I121">
        <f t="shared" si="6"/>
        <v>0</v>
      </c>
    </row>
    <row r="122" spans="1:9" x14ac:dyDescent="0.25">
      <c r="A122">
        <f>IF(COUNTIF('012014'!$A$2:A122,'012014'!A122)=1,ROW(),"")</f>
        <v>122</v>
      </c>
      <c r="B122">
        <f>INDEX('012014'!A$1:A$151,SMALL($A$2:$A$169,ROW(B121)))</f>
        <v>9801762580</v>
      </c>
      <c r="C122" t="str">
        <f>INDEX('012014'!B$1:B$151,SMALL($A$2:$A$169,ROW(C121)))</f>
        <v>INS GONF PIEARD</v>
      </c>
      <c r="D122">
        <f>SUMIF('012014'!$A$2:$A$151,B122,'012014'!$C$2:$C$151)</f>
        <v>1</v>
      </c>
      <c r="E122">
        <f>SUMIF('012014'!$A$2:$A$151,B122,'012014'!$E$2:$E$151)</f>
        <v>32.340320000000006</v>
      </c>
      <c r="F122">
        <f>SUMIF('022014'!$A$2:$A$154,B122,'022014'!$C$2:$C$154)</f>
        <v>1</v>
      </c>
      <c r="G122">
        <f>SUMIF('022014'!$A$2:$A$154,B122,'022014'!$E$2:$E$154)</f>
        <v>32.340320000000006</v>
      </c>
      <c r="H122">
        <f t="shared" si="5"/>
        <v>0</v>
      </c>
      <c r="I122">
        <f t="shared" si="6"/>
        <v>0</v>
      </c>
    </row>
    <row r="123" spans="1:9" x14ac:dyDescent="0.25">
      <c r="A123">
        <f>IF(COUNTIF('012014'!$A$2:A123,'012014'!A123)=1,ROW(),"")</f>
        <v>123</v>
      </c>
      <c r="B123" t="e">
        <f>INDEX('012014'!A$1:A$151,SMALL($A$2:$A$169,ROW(B122)))</f>
        <v>#NUM!</v>
      </c>
      <c r="C123" t="e">
        <f>INDEX('012014'!B$1:B$151,SMALL($A$2:$A$169,ROW(C122)))</f>
        <v>#NUM!</v>
      </c>
    </row>
    <row r="124" spans="1:9" x14ac:dyDescent="0.25">
      <c r="A124">
        <f>IF(COUNTIF('012014'!$A$2:A124,'012014'!A124)=1,ROW(),"")</f>
        <v>124</v>
      </c>
      <c r="B124" t="e">
        <f>INDEX('012014'!A$1:A$151,SMALL($A$2:$A$169,ROW(B123)))</f>
        <v>#NUM!</v>
      </c>
      <c r="C124" t="e">
        <f>INDEX('012014'!B$1:B$151,SMALL($A$2:$A$169,ROW(C123)))</f>
        <v>#NUM!</v>
      </c>
    </row>
    <row r="125" spans="1:9" x14ac:dyDescent="0.25">
      <c r="A125">
        <f>IF(COUNTIF('012014'!$A$2:A125,'012014'!A125)=1,ROW(),"")</f>
        <v>125</v>
      </c>
      <c r="B125" t="e">
        <f>INDEX('012014'!A$1:A$151,SMALL($A$2:$A$169,ROW(B124)))</f>
        <v>#NUM!</v>
      </c>
      <c r="C125" t="e">
        <f>INDEX('012014'!B$1:B$151,SMALL($A$2:$A$169,ROW(C124)))</f>
        <v>#NUM!</v>
      </c>
    </row>
    <row r="126" spans="1:9" x14ac:dyDescent="0.25">
      <c r="A126">
        <f>IF(COUNTIF('012014'!$A$2:A126,'012014'!A126)=1,ROW(),"")</f>
        <v>126</v>
      </c>
      <c r="B126" t="e">
        <f>INDEX('012014'!A$1:A$151,SMALL($A$2:$A$169,ROW(B125)))</f>
        <v>#NUM!</v>
      </c>
      <c r="C126" t="e">
        <f>INDEX('012014'!B$1:B$151,SMALL($A$2:$A$169,ROW(C125)))</f>
        <v>#NUM!</v>
      </c>
    </row>
    <row r="127" spans="1:9" x14ac:dyDescent="0.25">
      <c r="A127">
        <f>IF(COUNTIF('012014'!$A$2:A127,'012014'!A127)=1,ROW(),"")</f>
        <v>127</v>
      </c>
      <c r="B127" t="e">
        <f>INDEX('012014'!A$1:A$151,SMALL($A$2:$A$169,ROW(B126)))</f>
        <v>#NUM!</v>
      </c>
      <c r="C127" t="e">
        <f>INDEX('012014'!B$1:B$151,SMALL($A$2:$A$169,ROW(C126)))</f>
        <v>#NUM!</v>
      </c>
    </row>
    <row r="128" spans="1:9" x14ac:dyDescent="0.25">
      <c r="A128">
        <f>IF(COUNTIF('012014'!$A$2:A128,'012014'!A128)=1,ROW(),"")</f>
        <v>128</v>
      </c>
      <c r="B128" t="e">
        <f>INDEX('012014'!A$1:A$151,SMALL($A$2:$A$169,ROW(B127)))</f>
        <v>#NUM!</v>
      </c>
      <c r="C128" t="e">
        <f>INDEX('012014'!B$1:B$151,SMALL($A$2:$A$169,ROW(C127)))</f>
        <v>#NUM!</v>
      </c>
    </row>
    <row r="129" spans="1:3" x14ac:dyDescent="0.25">
      <c r="A129">
        <f>IF(COUNTIF('012014'!$A$2:A129,'012014'!A129)=1,ROW(),"")</f>
        <v>129</v>
      </c>
      <c r="B129" t="e">
        <f>INDEX('012014'!A$1:A$151,SMALL($A$2:$A$169,ROW(B128)))</f>
        <v>#NUM!</v>
      </c>
      <c r="C129" t="e">
        <f>INDEX('012014'!B$1:B$151,SMALL($A$2:$A$169,ROW(C128)))</f>
        <v>#NUM!</v>
      </c>
    </row>
    <row r="130" spans="1:3" x14ac:dyDescent="0.25">
      <c r="A130">
        <f>IF(COUNTIF('012014'!$A$2:A130,'012014'!A130)=1,ROW(),"")</f>
        <v>130</v>
      </c>
      <c r="B130" t="e">
        <f>INDEX('012014'!A$1:A$151,SMALL($A$2:$A$169,ROW(B129)))</f>
        <v>#NUM!</v>
      </c>
      <c r="C130" t="e">
        <f>INDEX('012014'!B$1:B$151,SMALL($A$2:$A$169,ROW(C129)))</f>
        <v>#NUM!</v>
      </c>
    </row>
    <row r="131" spans="1:3" x14ac:dyDescent="0.25">
      <c r="A131">
        <f>IF(COUNTIF('012014'!$A$2:A131,'012014'!A131)=1,ROW(),"")</f>
        <v>131</v>
      </c>
      <c r="B131" t="e">
        <f>INDEX('012014'!A$1:A$151,SMALL($A$2:$A$169,ROW(B130)))</f>
        <v>#NUM!</v>
      </c>
      <c r="C131" t="e">
        <f>INDEX('012014'!B$1:B$151,SMALL($A$2:$A$169,ROW(C130)))</f>
        <v>#NUM!</v>
      </c>
    </row>
    <row r="132" spans="1:3" x14ac:dyDescent="0.25">
      <c r="A132">
        <f>IF(COUNTIF('012014'!$A$2:A132,'012014'!A132)=1,ROW(),"")</f>
        <v>132</v>
      </c>
      <c r="B132" t="e">
        <f>INDEX('012014'!A$1:A$151,SMALL($A$2:$A$169,ROW(B131)))</f>
        <v>#NUM!</v>
      </c>
      <c r="C132" t="e">
        <f>INDEX('012014'!B$1:B$151,SMALL($A$2:$A$169,ROW(C131)))</f>
        <v>#NUM!</v>
      </c>
    </row>
    <row r="133" spans="1:3" x14ac:dyDescent="0.25">
      <c r="A133">
        <f>IF(COUNTIF('012014'!$A$2:A133,'012014'!A133)=1,ROW(),"")</f>
        <v>133</v>
      </c>
      <c r="B133" t="e">
        <f>INDEX('012014'!A$1:A$151,SMALL($A$2:$A$169,ROW(B132)))</f>
        <v>#NUM!</v>
      </c>
      <c r="C133" t="e">
        <f>INDEX('012014'!B$1:B$151,SMALL($A$2:$A$169,ROW(C132)))</f>
        <v>#NUM!</v>
      </c>
    </row>
    <row r="134" spans="1:3" x14ac:dyDescent="0.25">
      <c r="A134">
        <f>IF(COUNTIF('012014'!$A$2:A134,'012014'!A134)=1,ROW(),"")</f>
        <v>134</v>
      </c>
      <c r="B134" t="e">
        <f>INDEX('012014'!A$1:A$151,SMALL($A$2:$A$169,ROW(B133)))</f>
        <v>#NUM!</v>
      </c>
      <c r="C134" t="e">
        <f>INDEX('012014'!B$1:B$151,SMALL($A$2:$A$169,ROW(C133)))</f>
        <v>#NUM!</v>
      </c>
    </row>
    <row r="135" spans="1:3" x14ac:dyDescent="0.25">
      <c r="A135">
        <f>IF(COUNTIF('012014'!$A$2:A135,'012014'!A135)=1,ROW(),"")</f>
        <v>135</v>
      </c>
      <c r="B135" t="e">
        <f>INDEX('012014'!A$1:A$151,SMALL($A$2:$A$169,ROW(B134)))</f>
        <v>#NUM!</v>
      </c>
      <c r="C135" t="e">
        <f>INDEX('012014'!B$1:B$151,SMALL($A$2:$A$169,ROW(C134)))</f>
        <v>#NUM!</v>
      </c>
    </row>
    <row r="136" spans="1:3" x14ac:dyDescent="0.25">
      <c r="A136">
        <f>IF(COUNTIF('012014'!$A$2:A136,'012014'!A136)=1,ROW(),"")</f>
        <v>136</v>
      </c>
      <c r="B136" t="e">
        <f>INDEX('012014'!A$1:A$151,SMALL($A$2:$A$169,ROW(B135)))</f>
        <v>#NUM!</v>
      </c>
      <c r="C136" t="e">
        <f>INDEX('012014'!B$1:B$151,SMALL($A$2:$A$169,ROW(C135)))</f>
        <v>#NUM!</v>
      </c>
    </row>
    <row r="137" spans="1:3" x14ac:dyDescent="0.25">
      <c r="A137">
        <f>IF(COUNTIF('012014'!$A$2:A137,'012014'!A137)=1,ROW(),"")</f>
        <v>137</v>
      </c>
      <c r="B137" t="e">
        <f>INDEX('012014'!A$1:A$151,SMALL($A$2:$A$169,ROW(B136)))</f>
        <v>#NUM!</v>
      </c>
      <c r="C137" t="e">
        <f>INDEX('012014'!B$1:B$151,SMALL($A$2:$A$169,ROW(C136)))</f>
        <v>#NUM!</v>
      </c>
    </row>
    <row r="138" spans="1:3" x14ac:dyDescent="0.25">
      <c r="A138">
        <f>IF(COUNTIF('012014'!$A$2:A138,'012014'!A138)=1,ROW(),"")</f>
        <v>138</v>
      </c>
      <c r="B138" t="e">
        <f>INDEX('012014'!A$1:A$151,SMALL($A$2:$A$169,ROW(B137)))</f>
        <v>#NUM!</v>
      </c>
      <c r="C138" t="e">
        <f>INDEX('012014'!B$1:B$151,SMALL($A$2:$A$169,ROW(C137)))</f>
        <v>#NUM!</v>
      </c>
    </row>
    <row r="139" spans="1:3" x14ac:dyDescent="0.25">
      <c r="A139">
        <f>IF(COUNTIF('012014'!$A$2:A139,'012014'!A139)=1,ROW(),"")</f>
        <v>139</v>
      </c>
      <c r="B139" t="e">
        <f>INDEX('012014'!A$1:A$151,SMALL($A$2:$A$169,ROW(B138)))</f>
        <v>#NUM!</v>
      </c>
      <c r="C139" t="e">
        <f>INDEX('012014'!B$1:B$151,SMALL($A$2:$A$169,ROW(C138)))</f>
        <v>#NUM!</v>
      </c>
    </row>
    <row r="140" spans="1:3" x14ac:dyDescent="0.25">
      <c r="A140">
        <f>IF(COUNTIF('012014'!$A$2:A140,'012014'!A140)=1,ROW(),"")</f>
        <v>140</v>
      </c>
      <c r="B140" t="e">
        <f>INDEX('012014'!A$1:A$151,SMALL($A$2:$A$169,ROW(B139)))</f>
        <v>#NUM!</v>
      </c>
      <c r="C140" t="e">
        <f>INDEX('012014'!B$1:B$151,SMALL($A$2:$A$169,ROW(C139)))</f>
        <v>#NUM!</v>
      </c>
    </row>
    <row r="141" spans="1:3" x14ac:dyDescent="0.25">
      <c r="A141" t="str">
        <f>IF(COUNTIF('012014'!$A$2:A141,'012014'!A141)=1,ROW(),"")</f>
        <v/>
      </c>
      <c r="B141" t="e">
        <f>INDEX('012014'!A$1:A$151,SMALL($A$2:$A$169,ROW(B140)))</f>
        <v>#NUM!</v>
      </c>
      <c r="C141" t="e">
        <f>INDEX('012014'!B$1:B$151,SMALL($A$2:$A$169,ROW(C140)))</f>
        <v>#NUM!</v>
      </c>
    </row>
    <row r="142" spans="1:3" x14ac:dyDescent="0.25">
      <c r="A142">
        <f>IF(COUNTIF('012014'!$A$2:A142,'012014'!A142)=1,ROW(),"")</f>
        <v>142</v>
      </c>
      <c r="B142" t="e">
        <f>INDEX('012014'!A$1:A$151,SMALL($A$2:$A$169,ROW(B141)))</f>
        <v>#NUM!</v>
      </c>
      <c r="C142" t="e">
        <f>INDEX('012014'!B$1:B$151,SMALL($A$2:$A$169,ROW(C141)))</f>
        <v>#NUM!</v>
      </c>
    </row>
    <row r="143" spans="1:3" x14ac:dyDescent="0.25">
      <c r="A143">
        <f>IF(COUNTIF('012014'!$A$2:A143,'012014'!A143)=1,ROW(),"")</f>
        <v>143</v>
      </c>
      <c r="B143" t="e">
        <f>INDEX('012014'!A$1:A$151,SMALL($A$2:$A$169,ROW(B142)))</f>
        <v>#NUM!</v>
      </c>
      <c r="C143" t="e">
        <f>INDEX('012014'!B$1:B$151,SMALL($A$2:$A$169,ROW(C142)))</f>
        <v>#NUM!</v>
      </c>
    </row>
    <row r="144" spans="1:3" x14ac:dyDescent="0.25">
      <c r="A144">
        <f>IF(COUNTIF('012014'!$A$2:A144,'012014'!A144)=1,ROW(),"")</f>
        <v>144</v>
      </c>
      <c r="B144" t="e">
        <f>INDEX('012014'!A$1:A$151,SMALL($A$2:$A$169,ROW(B143)))</f>
        <v>#NUM!</v>
      </c>
      <c r="C144" t="e">
        <f>INDEX('012014'!B$1:B$151,SMALL($A$2:$A$169,ROW(C143)))</f>
        <v>#NUM!</v>
      </c>
    </row>
    <row r="145" spans="1:3" x14ac:dyDescent="0.25">
      <c r="A145">
        <f>IF(COUNTIF('012014'!$A$2:A145,'012014'!A145)=1,ROW(),"")</f>
        <v>145</v>
      </c>
      <c r="B145" t="e">
        <f>INDEX('012014'!A$1:A$151,SMALL($A$2:$A$169,ROW(B144)))</f>
        <v>#NUM!</v>
      </c>
      <c r="C145" t="e">
        <f>INDEX('012014'!B$1:B$151,SMALL($A$2:$A$169,ROW(C144)))</f>
        <v>#NUM!</v>
      </c>
    </row>
    <row r="146" spans="1:3" x14ac:dyDescent="0.25">
      <c r="A146">
        <f>IF(COUNTIF('012014'!$A$2:A146,'012014'!A146)=1,ROW(),"")</f>
        <v>146</v>
      </c>
      <c r="B146" t="e">
        <f>INDEX('012014'!A$1:A$151,SMALL($A$2:$A$169,ROW(B145)))</f>
        <v>#NUM!</v>
      </c>
      <c r="C146" t="e">
        <f>INDEX('012014'!B$1:B$151,SMALL($A$2:$A$169,ROW(C145)))</f>
        <v>#NUM!</v>
      </c>
    </row>
    <row r="147" spans="1:3" x14ac:dyDescent="0.25">
      <c r="A147">
        <f>IF(COUNTIF('012014'!$A$2:A147,'012014'!A147)=1,ROW(),"")</f>
        <v>147</v>
      </c>
      <c r="B147" t="e">
        <f>INDEX('012014'!A$1:A$151,SMALL($A$2:$A$169,ROW(B146)))</f>
        <v>#NUM!</v>
      </c>
      <c r="C147" t="e">
        <f>INDEX('012014'!B$1:B$151,SMALL($A$2:$A$169,ROW(C146)))</f>
        <v>#NUM!</v>
      </c>
    </row>
    <row r="148" spans="1:3" x14ac:dyDescent="0.25">
      <c r="A148">
        <f>IF(COUNTIF('012014'!$A$2:A148,'012014'!A148)=1,ROW(),"")</f>
        <v>148</v>
      </c>
      <c r="B148" t="e">
        <f>INDEX('012014'!A$1:A$151,SMALL($A$2:$A$169,ROW(B147)))</f>
        <v>#NUM!</v>
      </c>
      <c r="C148" t="e">
        <f>INDEX('012014'!B$1:B$151,SMALL($A$2:$A$169,ROW(C147)))</f>
        <v>#NUM!</v>
      </c>
    </row>
    <row r="149" spans="1:3" x14ac:dyDescent="0.25">
      <c r="A149">
        <f>IF(COUNTIF('012014'!$A$2:A149,'012014'!A149)=1,ROW(),"")</f>
        <v>149</v>
      </c>
      <c r="B149" t="e">
        <f>INDEX('012014'!A$1:A$151,SMALL($A$2:$A$169,ROW(B148)))</f>
        <v>#NUM!</v>
      </c>
      <c r="C149" t="e">
        <f>INDEX('012014'!B$1:B$151,SMALL($A$2:$A$169,ROW(C148)))</f>
        <v>#NUM!</v>
      </c>
    </row>
    <row r="150" spans="1:3" x14ac:dyDescent="0.25">
      <c r="A150" t="str">
        <f>IF(COUNTIF('012014'!$A$2:A150,'012014'!A150)=1,ROW(),"")</f>
        <v/>
      </c>
      <c r="B150" t="e">
        <f>INDEX('012014'!A$1:A$151,SMALL($A$2:$A$169,ROW(B149)))</f>
        <v>#NUM!</v>
      </c>
      <c r="C150" t="e">
        <f>INDEX('012014'!B$1:B$151,SMALL($A$2:$A$169,ROW(C149)))</f>
        <v>#NUM!</v>
      </c>
    </row>
    <row r="151" spans="1:3" x14ac:dyDescent="0.25">
      <c r="A151" t="str">
        <f>IF(COUNTIF('012014'!$A$2:A151,'012014'!A151)=1,ROW(),"")</f>
        <v/>
      </c>
      <c r="B151" t="e">
        <f>INDEX('012014'!A$1:A$151,SMALL($A$2:$A$169,ROW(B150)))</f>
        <v>#NUM!</v>
      </c>
      <c r="C151" t="e">
        <f>INDEX('012014'!B$1:B$151,SMALL($A$2:$A$169,ROW(C150)))</f>
        <v>#NUM!</v>
      </c>
    </row>
    <row r="152" spans="1:3" x14ac:dyDescent="0.25">
      <c r="A152" t="str">
        <f>IF(COUNTIF('012014'!$A$2:A152,'012014'!A152)=1,ROW(),"")</f>
        <v/>
      </c>
      <c r="B152" t="e">
        <f>INDEX('012014'!A$1:A$151,SMALL($A$2:$A$169,ROW(B151)))</f>
        <v>#NUM!</v>
      </c>
      <c r="C152" t="e">
        <f>INDEX('012014'!B$1:B$151,SMALL($A$2:$A$169,ROW(C151)))</f>
        <v>#NUM!</v>
      </c>
    </row>
    <row r="153" spans="1:3" x14ac:dyDescent="0.25">
      <c r="A153" t="str">
        <f>IF(COUNTIF('012014'!$A$2:A153,'012014'!A153)=1,ROW(),"")</f>
        <v/>
      </c>
      <c r="B153" t="e">
        <f>INDEX('012014'!A$1:A$151,SMALL($A$2:$A$169,ROW(B152)))</f>
        <v>#NUM!</v>
      </c>
      <c r="C153" t="e">
        <f>INDEX('012014'!B$1:B$151,SMALL($A$2:$A$169,ROW(C152)))</f>
        <v>#NUM!</v>
      </c>
    </row>
    <row r="154" spans="1:3" x14ac:dyDescent="0.25">
      <c r="A154" t="str">
        <f>IF(COUNTIF('012014'!$A$2:A154,'012014'!A154)=1,ROW(),"")</f>
        <v/>
      </c>
      <c r="B154" t="e">
        <f>INDEX('012014'!A$1:A$151,SMALL($A$2:$A$169,ROW(B153)))</f>
        <v>#NUM!</v>
      </c>
      <c r="C154" t="e">
        <f>INDEX('012014'!B$1:B$151,SMALL($A$2:$A$169,ROW(C153)))</f>
        <v>#NUM!</v>
      </c>
    </row>
    <row r="155" spans="1:3" x14ac:dyDescent="0.25">
      <c r="A155" t="str">
        <f>IF(COUNTIF('012014'!$A$2:A155,'012014'!A155)=1,ROW(),"")</f>
        <v/>
      </c>
      <c r="B155" t="e">
        <f>INDEX('012014'!A$1:A$151,SMALL($A$2:$A$169,ROW(B154)))</f>
        <v>#NUM!</v>
      </c>
      <c r="C155" t="e">
        <f>INDEX('012014'!B$1:B$151,SMALL($A$2:$A$169,ROW(C154)))</f>
        <v>#NUM!</v>
      </c>
    </row>
    <row r="156" spans="1:3" x14ac:dyDescent="0.25">
      <c r="A156" t="str">
        <f>IF(COUNTIF('012014'!$A$2:A156,'012014'!A156)=1,ROW(),"")</f>
        <v/>
      </c>
      <c r="B156" t="e">
        <f>INDEX('012014'!A$1:A$151,SMALL($A$2:$A$169,ROW(B155)))</f>
        <v>#NUM!</v>
      </c>
      <c r="C156" t="e">
        <f>INDEX('012014'!B$1:B$151,SMALL($A$2:$A$169,ROW(C155)))</f>
        <v>#NUM!</v>
      </c>
    </row>
    <row r="157" spans="1:3" x14ac:dyDescent="0.25">
      <c r="A157" t="str">
        <f>IF(COUNTIF('012014'!$A$2:A157,'012014'!A157)=1,ROW(),"")</f>
        <v/>
      </c>
      <c r="B157" t="e">
        <f>INDEX('012014'!A$1:A$151,SMALL($A$2:$A$169,ROW(B156)))</f>
        <v>#NUM!</v>
      </c>
      <c r="C157" t="e">
        <f>INDEX('012014'!B$1:B$151,SMALL($A$2:$A$169,ROW(C156)))</f>
        <v>#NUM!</v>
      </c>
    </row>
    <row r="158" spans="1:3" x14ac:dyDescent="0.25">
      <c r="A158" t="str">
        <f>IF(COUNTIF('012014'!$A$2:A158,'012014'!A158)=1,ROW(),"")</f>
        <v/>
      </c>
      <c r="B158" t="e">
        <f>INDEX('012014'!A$1:A$151,SMALL($A$2:$A$169,ROW(B157)))</f>
        <v>#NUM!</v>
      </c>
      <c r="C158" t="e">
        <f>INDEX('012014'!B$1:B$151,SMALL($A$2:$A$169,ROW(C157)))</f>
        <v>#NUM!</v>
      </c>
    </row>
    <row r="159" spans="1:3" x14ac:dyDescent="0.25">
      <c r="A159" t="str">
        <f>IF(COUNTIF('012014'!$A$2:A159,'012014'!A159)=1,ROW(),"")</f>
        <v/>
      </c>
      <c r="B159" t="e">
        <f>INDEX('012014'!A$1:A$151,SMALL($A$2:$A$169,ROW(B158)))</f>
        <v>#NUM!</v>
      </c>
      <c r="C159" t="e">
        <f>INDEX('012014'!B$1:B$151,SMALL($A$2:$A$169,ROW(C158)))</f>
        <v>#NUM!</v>
      </c>
    </row>
    <row r="160" spans="1:3" x14ac:dyDescent="0.25">
      <c r="A160" t="str">
        <f>IF(COUNTIF('012014'!$A$2:A160,'012014'!A160)=1,ROW(),"")</f>
        <v/>
      </c>
      <c r="B160" t="e">
        <f>INDEX('012014'!A$1:A$151,SMALL($A$2:$A$169,ROW(B159)))</f>
        <v>#NUM!</v>
      </c>
      <c r="C160" t="e">
        <f>INDEX('012014'!B$1:B$151,SMALL($A$2:$A$169,ROW(C159)))</f>
        <v>#NUM!</v>
      </c>
    </row>
    <row r="161" spans="1:3" x14ac:dyDescent="0.25">
      <c r="A161" t="str">
        <f>IF(COUNTIF('012014'!$A$2:A161,'012014'!A161)=1,ROW(),"")</f>
        <v/>
      </c>
      <c r="B161" t="e">
        <f>INDEX('012014'!A$1:A$151,SMALL($A$2:$A$169,ROW(B160)))</f>
        <v>#NUM!</v>
      </c>
      <c r="C161" t="e">
        <f>INDEX('012014'!B$1:B$151,SMALL($A$2:$A$169,ROW(C160)))</f>
        <v>#NUM!</v>
      </c>
    </row>
    <row r="162" spans="1:3" x14ac:dyDescent="0.25">
      <c r="A162" t="str">
        <f>IF(COUNTIF('012014'!$A$2:A162,'012014'!A162)=1,ROW(),"")</f>
        <v/>
      </c>
      <c r="B162" t="e">
        <f>INDEX('012014'!A$1:A$151,SMALL($A$2:$A$169,ROW(B161)))</f>
        <v>#NUM!</v>
      </c>
      <c r="C162" t="e">
        <f>INDEX('012014'!B$1:B$151,SMALL($A$2:$A$169,ROW(C161)))</f>
        <v>#NUM!</v>
      </c>
    </row>
    <row r="163" spans="1:3" x14ac:dyDescent="0.25">
      <c r="A163" t="str">
        <f>IF(COUNTIF('012014'!$A$2:A163,'012014'!A163)=1,ROW(),"")</f>
        <v/>
      </c>
      <c r="B163" t="e">
        <f>INDEX('012014'!A$1:A$151,SMALL($A$2:$A$169,ROW(B162)))</f>
        <v>#NUM!</v>
      </c>
      <c r="C163" t="e">
        <f>INDEX('012014'!B$1:B$151,SMALL($A$2:$A$169,ROW(C162)))</f>
        <v>#NUM!</v>
      </c>
    </row>
    <row r="164" spans="1:3" x14ac:dyDescent="0.25">
      <c r="A164" t="str">
        <f>IF(COUNTIF('012014'!$A$2:A164,'012014'!A164)=1,ROW(),"")</f>
        <v/>
      </c>
      <c r="B164" t="e">
        <f>INDEX('012014'!A$1:A$151,SMALL($A$2:$A$169,ROW(B163)))</f>
        <v>#NUM!</v>
      </c>
      <c r="C164" t="e">
        <f>INDEX('012014'!B$1:B$151,SMALL($A$2:$A$169,ROW(C163)))</f>
        <v>#NUM!</v>
      </c>
    </row>
    <row r="165" spans="1:3" x14ac:dyDescent="0.25">
      <c r="A165" t="str">
        <f>IF(COUNTIF('012014'!$A$2:A165,'012014'!A165)=1,ROW(),"")</f>
        <v/>
      </c>
      <c r="B165" t="e">
        <f>INDEX('012014'!A$1:A$151,SMALL($A$2:$A$169,ROW(B164)))</f>
        <v>#NUM!</v>
      </c>
      <c r="C165" t="e">
        <f>INDEX('012014'!B$1:B$151,SMALL($A$2:$A$169,ROW(C164)))</f>
        <v>#NUM!</v>
      </c>
    </row>
    <row r="166" spans="1:3" x14ac:dyDescent="0.25">
      <c r="A166" t="str">
        <f>IF(COUNTIF('012014'!$A$2:A166,'012014'!A166)=1,ROW(),"")</f>
        <v/>
      </c>
      <c r="B166" t="e">
        <f>INDEX('012014'!A$1:A$151,SMALL($A$2:$A$169,ROW(B165)))</f>
        <v>#NUM!</v>
      </c>
      <c r="C166" t="e">
        <f>INDEX('012014'!B$1:B$151,SMALL($A$2:$A$169,ROW(C165)))</f>
        <v>#NUM!</v>
      </c>
    </row>
    <row r="167" spans="1:3" x14ac:dyDescent="0.25">
      <c r="A167" t="str">
        <f>IF(COUNTIF('012014'!$A$2:A167,'012014'!A167)=1,ROW(),"")</f>
        <v/>
      </c>
      <c r="B167" t="e">
        <f>INDEX('012014'!A$1:A$151,SMALL($A$2:$A$169,ROW(B166)))</f>
        <v>#NUM!</v>
      </c>
      <c r="C167" t="e">
        <f>INDEX('012014'!B$1:B$151,SMALL($A$2:$A$169,ROW(C166)))</f>
        <v>#NUM!</v>
      </c>
    </row>
    <row r="168" spans="1:3" x14ac:dyDescent="0.25">
      <c r="A168" t="str">
        <f>IF(COUNTIF('012014'!$A$2:A168,'012014'!A168)=1,ROW(),"")</f>
        <v/>
      </c>
      <c r="B168" t="e">
        <f>INDEX('012014'!A$1:A$151,SMALL($A$2:$A$169,ROW(B167)))</f>
        <v>#NUM!</v>
      </c>
      <c r="C168" t="e">
        <f>INDEX('012014'!B$1:B$151,SMALL($A$2:$A$169,ROW(C167)))</f>
        <v>#NUM!</v>
      </c>
    </row>
    <row r="169" spans="1:3" x14ac:dyDescent="0.25">
      <c r="A169" t="str">
        <f>IF(COUNTIF('012014'!$A$2:A169,'012014'!A169)=1,ROW(),"")</f>
        <v/>
      </c>
      <c r="B169" t="e">
        <f>INDEX('012014'!A$1:A$151,SMALL($A$2:$A$169,ROW(B168)))</f>
        <v>#NUM!</v>
      </c>
      <c r="C169" t="e">
        <f>INDEX('012014'!B$1:B$151,SMALL($A$2:$A$169,ROW(C168)))</f>
        <v>#NUM!</v>
      </c>
    </row>
  </sheetData>
  <mergeCells count="3">
    <mergeCell ref="D1:E1"/>
    <mergeCell ref="F1:G1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012014</vt:lpstr>
      <vt:lpstr>022014</vt:lpstr>
      <vt:lpstr>Assignment</vt:lpstr>
      <vt:lpstr>Расчеты</vt:lpstr>
    </vt:vector>
  </TitlesOfParts>
  <Company>PSA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NESTEROV - JV00454</dc:creator>
  <cp:lastModifiedBy>Михаил_С</cp:lastModifiedBy>
  <dcterms:created xsi:type="dcterms:W3CDTF">2014-06-30T10:36:56Z</dcterms:created>
  <dcterms:modified xsi:type="dcterms:W3CDTF">2014-07-05T22:34:01Z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-65586126</vt:i4>
  </property>
  <property fmtid="{D5CDD505-2E9C-101B-9397-08002B2CF9AE}" pid="3" name="_NewReviewCycle">
    <vt:lpwstr/>
  </property>
  <property fmtid="{D5CDD505-2E9C-101B-9397-08002B2CF9AE}" pid="4" name="_EmailSubject">
    <vt:lpwstr>ПСМА РУС_задание</vt:lpwstr>
  </property>
  <property fmtid="{D5CDD505-2E9C-101B-9397-08002B2CF9AE}" pid="5" name="_AuthorEmail">
    <vt:lpwstr>ekaterina.molchanova@pcmarus.com</vt:lpwstr>
  </property>
  <property fmtid="{D5CDD505-2E9C-101B-9397-08002B2CF9AE}" pid="6" name="_AuthorEmailDisplayName">
    <vt:lpwstr>EKATERINA MOLCHANOVA - JV00613</vt:lpwstr>
  </property>
  <property fmtid="{D5CDD505-2E9C-101B-9397-08002B2CF9AE}" pid="7" name="_PreviousAdHocReviewCycleID">
    <vt:i4>-1602128992</vt:i4>
  </property>
  <property fmtid="{D5CDD505-2E9C-101B-9397-08002B2CF9AE}" pid="8" name="_ReviewingToolsShownOnce">
    <vt:lpwstr/>
  </property>
</Properties>
</file>