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0730" windowHeight="11700" activeTab="1"/>
  </bookViews>
  <sheets>
    <sheet name="Актуальные ДАННЫЕ" sheetId="4" r:id="rId1"/>
    <sheet name="История" sheetId="1" r:id="rId2"/>
    <sheet name="Настройки" sheetId="3" r:id="rId3"/>
    <sheet name="дополнение" sheetId="5" r:id="rId4"/>
  </sheets>
  <definedNames>
    <definedName name="_xlnm._FilterDatabase" localSheetId="1" hidden="1">История!$B$1:$G$31</definedName>
    <definedName name="AccLvl">Настройки!$B$4:$B$5</definedName>
    <definedName name="Aplication">Настройки!$D$4:$D$6</definedName>
    <definedName name="User">Настройки!$F$4:$F$8</definedName>
  </definedNames>
  <calcPr calcId="145621"/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J3" i="1"/>
  <c r="J4" i="1"/>
  <c r="J5" i="1"/>
  <c r="J6" i="1"/>
  <c r="A5" i="5" s="1"/>
  <c r="B5" i="5" s="1"/>
  <c r="J2" i="1"/>
  <c r="G9" i="4"/>
  <c r="G10" i="4"/>
  <c r="G11" i="4"/>
  <c r="G12" i="4"/>
  <c r="G13" i="4"/>
  <c r="G14" i="4"/>
  <c r="G15" i="4"/>
  <c r="F9" i="4"/>
  <c r="F10" i="4"/>
  <c r="F11" i="4"/>
  <c r="F12" i="4"/>
  <c r="F13" i="4"/>
  <c r="F14" i="4"/>
  <c r="F15" i="4"/>
  <c r="D9" i="4"/>
  <c r="D10" i="4"/>
  <c r="D11" i="4"/>
  <c r="D12" i="4"/>
  <c r="D13" i="4"/>
  <c r="D14" i="4"/>
  <c r="D15" i="4"/>
  <c r="C9" i="4"/>
  <c r="C10" i="4"/>
  <c r="C11" i="4"/>
  <c r="C12" i="4"/>
  <c r="C13" i="4"/>
  <c r="C14" i="4"/>
  <c r="C15" i="4"/>
  <c r="B9" i="4"/>
  <c r="B10" i="4"/>
  <c r="B11" i="4"/>
  <c r="B12" i="4"/>
  <c r="B13" i="4"/>
  <c r="B14" i="4"/>
  <c r="B15" i="4"/>
  <c r="H6" i="5"/>
  <c r="H5" i="5"/>
  <c r="H4" i="5"/>
  <c r="H3" i="5"/>
  <c r="H6" i="1"/>
  <c r="H5" i="1"/>
  <c r="H4" i="1"/>
  <c r="H3" i="1"/>
  <c r="H2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E5" i="5" l="1"/>
  <c r="G5" i="5"/>
  <c r="F5" i="5"/>
  <c r="A3" i="5"/>
  <c r="C3" i="5" s="1"/>
  <c r="A4" i="5"/>
  <c r="D5" i="5"/>
  <c r="A6" i="5"/>
  <c r="A2" i="5"/>
  <c r="C5" i="5"/>
  <c r="C6" i="5" l="1"/>
  <c r="G6" i="5"/>
  <c r="F6" i="5"/>
  <c r="E6" i="5"/>
  <c r="H2" i="5"/>
  <c r="F2" i="5"/>
  <c r="E2" i="5"/>
  <c r="G2" i="5"/>
  <c r="B3" i="5"/>
  <c r="G3" i="5"/>
  <c r="F3" i="5"/>
  <c r="E3" i="5"/>
  <c r="B4" i="5"/>
  <c r="E4" i="5"/>
  <c r="G4" i="5"/>
  <c r="F4" i="5"/>
  <c r="D3" i="5"/>
  <c r="C4" i="5"/>
  <c r="D4" i="5"/>
  <c r="B6" i="5"/>
  <c r="D6" i="5"/>
  <c r="B2" i="5"/>
  <c r="D2" i="5"/>
  <c r="C2" i="5"/>
  <c r="L7" i="5" l="1" a="1"/>
  <c r="L7" i="5" s="1"/>
  <c r="E9" i="4" s="1"/>
  <c r="L3" i="5" a="1"/>
  <c r="L3" i="5" s="1"/>
  <c r="E5" i="4" s="1"/>
  <c r="L5" i="5" a="1"/>
  <c r="L5" i="5" s="1"/>
  <c r="E7" i="4" s="1"/>
  <c r="L4" i="5" a="1"/>
  <c r="L4" i="5" s="1"/>
  <c r="M3" i="5"/>
  <c r="L6" i="5" a="1"/>
  <c r="L6" i="5" s="1"/>
  <c r="E8" i="4" s="1"/>
  <c r="L2" i="5" a="1"/>
  <c r="L2" i="5" s="1"/>
  <c r="R4" i="5" l="1"/>
  <c r="G6" i="4" s="1"/>
  <c r="E6" i="4"/>
  <c r="R3" i="5"/>
  <c r="G5" i="4" s="1"/>
  <c r="Q3" i="5"/>
  <c r="F5" i="4" s="1"/>
  <c r="M7" i="5"/>
  <c r="N3" i="5"/>
  <c r="B5" i="4" s="1"/>
  <c r="P3" i="5"/>
  <c r="D5" i="4" s="1"/>
  <c r="O3" i="5"/>
  <c r="C5" i="4" s="1"/>
  <c r="N4" i="5"/>
  <c r="B6" i="4" s="1"/>
  <c r="Q6" i="5"/>
  <c r="F8" i="4" s="1"/>
  <c r="O6" i="5"/>
  <c r="C8" i="4" s="1"/>
  <c r="R6" i="5"/>
  <c r="G8" i="4" s="1"/>
  <c r="P6" i="5"/>
  <c r="D8" i="4" s="1"/>
  <c r="N6" i="5"/>
  <c r="B8" i="4" s="1"/>
  <c r="M6" i="5"/>
  <c r="Q4" i="5"/>
  <c r="F6" i="4" s="1"/>
  <c r="E4" i="4"/>
  <c r="P2" i="5"/>
  <c r="D4" i="4" s="1"/>
  <c r="M2" i="5"/>
  <c r="O2" i="5"/>
  <c r="C4" i="4" s="1"/>
  <c r="R2" i="5"/>
  <c r="G4" i="4" s="1"/>
  <c r="Q2" i="5"/>
  <c r="F4" i="4" s="1"/>
  <c r="N2" i="5"/>
  <c r="B4" i="4" s="1"/>
  <c r="P4" i="5"/>
  <c r="D6" i="4" s="1"/>
  <c r="O4" i="5"/>
  <c r="C6" i="4" s="1"/>
  <c r="M4" i="5"/>
  <c r="Q5" i="5"/>
  <c r="F7" i="4" s="1"/>
  <c r="N5" i="5"/>
  <c r="B7" i="4" s="1"/>
  <c r="R5" i="5"/>
  <c r="G7" i="4" s="1"/>
  <c r="O5" i="5"/>
  <c r="C7" i="4" s="1"/>
  <c r="P5" i="5"/>
  <c r="D7" i="4" s="1"/>
  <c r="M5" i="5"/>
  <c r="I23" i="1" l="1"/>
  <c r="I24" i="1"/>
  <c r="I17" i="1"/>
  <c r="I25" i="1"/>
  <c r="I18" i="1"/>
  <c r="I26" i="1"/>
  <c r="I19" i="1"/>
  <c r="I27" i="1"/>
  <c r="I20" i="1"/>
  <c r="I28" i="1"/>
  <c r="I21" i="1"/>
  <c r="I29" i="1"/>
  <c r="I22" i="1"/>
</calcChain>
</file>

<file path=xl/sharedStrings.xml><?xml version="1.0" encoding="utf-8"?>
<sst xmlns="http://schemas.openxmlformats.org/spreadsheetml/2006/main" count="60" uniqueCount="31">
  <si>
    <t>Приложение</t>
  </si>
  <si>
    <t>Логин</t>
  </si>
  <si>
    <t>Пароль</t>
  </si>
  <si>
    <t>Пользователь</t>
  </si>
  <si>
    <t>Действует ДО</t>
  </si>
  <si>
    <t>УровеньДоступа</t>
  </si>
  <si>
    <t>Дата обновления</t>
  </si>
  <si>
    <t>им345</t>
  </si>
  <si>
    <t>м5243</t>
  </si>
  <si>
    <t>gmail</t>
  </si>
  <si>
    <t>WEB</t>
  </si>
  <si>
    <t>ВАСЯ</t>
  </si>
  <si>
    <t>File</t>
  </si>
  <si>
    <t>Юля</t>
  </si>
  <si>
    <t>Оля</t>
  </si>
  <si>
    <t>Николай</t>
  </si>
  <si>
    <t>yandex</t>
  </si>
  <si>
    <t>2fc4t234</t>
  </si>
  <si>
    <t>Осталось до срока</t>
  </si>
  <si>
    <t>ввввыый</t>
  </si>
  <si>
    <t>Действует До</t>
  </si>
  <si>
    <t>Маша</t>
  </si>
  <si>
    <t>Саша</t>
  </si>
  <si>
    <t>Рома</t>
  </si>
  <si>
    <t>Петя</t>
  </si>
  <si>
    <t>Дополнительно</t>
  </si>
  <si>
    <t>www1</t>
  </si>
  <si>
    <t>www11</t>
  </si>
  <si>
    <t>www2</t>
  </si>
  <si>
    <t>www22</t>
  </si>
  <si>
    <t>www3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</si>
</sst>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Protection="1">
      <protection hidden="1"/>
    </xf>
    <xf numFmtId="14" fontId="0" fillId="0" borderId="0" xfId="0" applyNumberFormat="1"/>
    <xf numFmtId="1" fontId="0" fillId="0" borderId="0" xfId="0" applyNumberFormat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Fill="1" applyBorder="1" applyProtection="1">
      <protection hidden="1"/>
    </xf>
    <xf numFmtId="0" fontId="0" fillId="0" borderId="0" xfId="0" applyBorder="1" applyProtection="1">
      <protection hidden="1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15"/>
  <sheetViews>
    <sheetView workbookViewId="0">
      <selection activeCell="E4" sqref="E4:E15"/>
    </sheetView>
  </sheetViews>
  <sheetFormatPr defaultRowHeight="15" x14ac:dyDescent="0.25"/>
  <cols>
    <col min="1" max="1" width="9.140625" style="17"/>
    <col min="2" max="2" width="15.42578125" style="17" bestFit="1" customWidth="1"/>
    <col min="3" max="3" width="16.28515625" style="17" bestFit="1" customWidth="1"/>
    <col min="4" max="4" width="13.85546875" style="17" bestFit="1" customWidth="1"/>
    <col min="5" max="5" width="9.5703125" style="17" customWidth="1"/>
    <col min="6" max="6" width="11.28515625" style="17" customWidth="1"/>
    <col min="7" max="7" width="13.85546875" style="18" bestFit="1" customWidth="1"/>
    <col min="8" max="12" width="9.140625" style="17"/>
    <col min="13" max="13" width="15.42578125" style="17" bestFit="1" customWidth="1"/>
    <col min="14" max="16384" width="9.140625" style="17"/>
  </cols>
  <sheetData>
    <row r="2" spans="2:7" ht="15.75" thickBot="1" x14ac:dyDescent="0.3"/>
    <row r="3" spans="2:7" ht="15.75" thickBot="1" x14ac:dyDescent="0.3">
      <c r="B3" s="19" t="s">
        <v>0</v>
      </c>
      <c r="C3" s="20" t="s">
        <v>5</v>
      </c>
      <c r="D3" s="20" t="s">
        <v>3</v>
      </c>
      <c r="E3" s="20" t="s">
        <v>1</v>
      </c>
      <c r="F3" s="20" t="s">
        <v>2</v>
      </c>
      <c r="G3" s="21" t="s">
        <v>4</v>
      </c>
    </row>
    <row r="4" spans="2:7" ht="15.75" thickBot="1" x14ac:dyDescent="0.3">
      <c r="B4" s="22" t="str">
        <f ca="1">IF(дополнение!N2="","",дополнение!N2)</f>
        <v>www11</v>
      </c>
      <c r="C4" s="23" t="str">
        <f ca="1">IF(дополнение!O2="","",дополнение!O2)</f>
        <v>WEB</v>
      </c>
      <c r="D4" s="23" t="str">
        <f ca="1">IF(дополнение!P2="","",дополнение!P2)</f>
        <v>Маша</v>
      </c>
      <c r="E4" s="23">
        <f ca="1">IF(дополнение!L2="","",дополнение!L2)</f>
        <v>234</v>
      </c>
      <c r="F4" s="23" t="str">
        <f ca="1">IF(дополнение!Q2="","",дополнение!Q2)</f>
        <v>ввввыый</v>
      </c>
      <c r="G4" s="24">
        <f ca="1">IF(дополнение!R2="","",дополнение!R2)</f>
        <v>41853</v>
      </c>
    </row>
    <row r="5" spans="2:7" ht="15.75" thickBot="1" x14ac:dyDescent="0.3">
      <c r="B5" s="22" t="str">
        <f ca="1">IF(дополнение!N3="","",дополнение!N3)</f>
        <v>www22</v>
      </c>
      <c r="C5" s="23" t="str">
        <f ca="1">IF(дополнение!O3="","",дополнение!O3)</f>
        <v>File</v>
      </c>
      <c r="D5" s="23" t="str">
        <f ca="1">IF(дополнение!P3="","",дополнение!P3)</f>
        <v>Рома</v>
      </c>
      <c r="E5" s="23">
        <f ca="1">IF(дополнение!L3="","",дополнение!L3)</f>
        <v>456</v>
      </c>
      <c r="F5" s="23" t="str">
        <f ca="1">IF(дополнение!Q3="","",дополнение!Q3)</f>
        <v>2fc4t234</v>
      </c>
      <c r="G5" s="24">
        <f ca="1">IF(дополнение!R3="","",дополнение!R3)</f>
        <v>41793</v>
      </c>
    </row>
    <row r="6" spans="2:7" ht="15.75" thickBot="1" x14ac:dyDescent="0.3">
      <c r="B6" s="22" t="str">
        <f ca="1">IF(дополнение!N4="","",дополнение!N4)</f>
        <v>www3</v>
      </c>
      <c r="C6" s="23" t="str">
        <f ca="1">IF(дополнение!O4="","",дополнение!O4)</f>
        <v>File</v>
      </c>
      <c r="D6" s="23" t="str">
        <f ca="1">IF(дополнение!P4="","",дополнение!P4)</f>
        <v>Петя</v>
      </c>
      <c r="E6" s="23">
        <f ca="1">IF(дополнение!L4="","",дополнение!L4)</f>
        <v>567</v>
      </c>
      <c r="F6" s="23" t="str">
        <f ca="1">IF(дополнение!Q4="","",дополнение!Q4)</f>
        <v>м5243</v>
      </c>
      <c r="G6" s="24">
        <f ca="1">IF(дополнение!R4="","",дополнение!R4)</f>
        <v>41855</v>
      </c>
    </row>
    <row r="7" spans="2:7" ht="15.75" thickBot="1" x14ac:dyDescent="0.3">
      <c r="B7" s="22" t="str">
        <f ca="1">IF(дополнение!N5="","",дополнение!N5)</f>
        <v>www1</v>
      </c>
      <c r="C7" s="23" t="str">
        <f ca="1">IF(дополнение!O5="","",дополнение!O5)</f>
        <v>WEB</v>
      </c>
      <c r="D7" s="23" t="str">
        <f ca="1">IF(дополнение!P5="","",дополнение!P5)</f>
        <v>Юля</v>
      </c>
      <c r="E7" s="23">
        <f ca="1">IF(дополнение!L5="","",дополнение!L5)</f>
        <v>123</v>
      </c>
      <c r="F7" s="23" t="str">
        <f ca="1">IF(дополнение!Q5="","",дополнение!Q5)</f>
        <v>им345</v>
      </c>
      <c r="G7" s="24">
        <f ca="1">IF(дополнение!R5="","",дополнение!R5)</f>
        <v>41856</v>
      </c>
    </row>
    <row r="8" spans="2:7" ht="15.75" thickBot="1" x14ac:dyDescent="0.3">
      <c r="B8" s="22" t="str">
        <f ca="1">IF(дополнение!N6="","",дополнение!N6)</f>
        <v/>
      </c>
      <c r="C8" s="23" t="str">
        <f ca="1">IF(дополнение!O6="","",дополнение!O6)</f>
        <v/>
      </c>
      <c r="D8" s="23" t="str">
        <f ca="1">IF(дополнение!P6="","",дополнение!P6)</f>
        <v/>
      </c>
      <c r="E8" s="23" t="str">
        <f ca="1">IF(дополнение!L6="","",дополнение!L6)</f>
        <v/>
      </c>
      <c r="F8" s="23" t="str">
        <f ca="1">IF(дополнение!Q6="","",дополнение!Q6)</f>
        <v/>
      </c>
      <c r="G8" s="24" t="str">
        <f ca="1">IF(дополнение!R6="","",дополнение!R6)</f>
        <v/>
      </c>
    </row>
    <row r="9" spans="2:7" ht="15.75" thickBot="1" x14ac:dyDescent="0.3">
      <c r="B9" s="22" t="str">
        <f>IF(дополнение!N7="","",дополнение!N7)</f>
        <v/>
      </c>
      <c r="C9" s="23" t="str">
        <f>IF(дополнение!O7="","",дополнение!O7)</f>
        <v/>
      </c>
      <c r="D9" s="23" t="str">
        <f>IF(дополнение!P7="","",дополнение!P7)</f>
        <v/>
      </c>
      <c r="E9" s="23" t="str">
        <f ca="1">IF(дополнение!L7="","",дополнение!L7)</f>
        <v/>
      </c>
      <c r="F9" s="23" t="str">
        <f>IF(дополнение!Q7="","",дополнение!Q7)</f>
        <v/>
      </c>
      <c r="G9" s="24" t="str">
        <f>IF(дополнение!R7="","",дополнение!R7)</f>
        <v/>
      </c>
    </row>
    <row r="10" spans="2:7" ht="15.75" thickBot="1" x14ac:dyDescent="0.3">
      <c r="B10" s="22" t="str">
        <f>IF(дополнение!N8="","",дополнение!N8)</f>
        <v/>
      </c>
      <c r="C10" s="23" t="str">
        <f>IF(дополнение!O8="","",дополнение!O8)</f>
        <v/>
      </c>
      <c r="D10" s="23" t="str">
        <f>IF(дополнение!P8="","",дополнение!P8)</f>
        <v/>
      </c>
      <c r="E10" s="23" t="str">
        <f>IF(дополнение!L8="","",дополнение!L8)</f>
        <v/>
      </c>
      <c r="F10" s="23" t="str">
        <f>IF(дополнение!Q8="","",дополнение!Q8)</f>
        <v/>
      </c>
      <c r="G10" s="24" t="str">
        <f>IF(дополнение!R8="","",дополнение!R8)</f>
        <v/>
      </c>
    </row>
    <row r="11" spans="2:7" ht="15.75" thickBot="1" x14ac:dyDescent="0.3">
      <c r="B11" s="22" t="str">
        <f>IF(дополнение!N9="","",дополнение!N9)</f>
        <v/>
      </c>
      <c r="C11" s="23" t="str">
        <f>IF(дополнение!O9="","",дополнение!O9)</f>
        <v/>
      </c>
      <c r="D11" s="23" t="str">
        <f>IF(дополнение!P9="","",дополнение!P9)</f>
        <v/>
      </c>
      <c r="E11" s="23" t="str">
        <f>IF(дополнение!L9="","",дополнение!L9)</f>
        <v/>
      </c>
      <c r="F11" s="23" t="str">
        <f>IF(дополнение!Q9="","",дополнение!Q9)</f>
        <v/>
      </c>
      <c r="G11" s="24" t="str">
        <f>IF(дополнение!R9="","",дополнение!R9)</f>
        <v/>
      </c>
    </row>
    <row r="12" spans="2:7" ht="15.75" thickBot="1" x14ac:dyDescent="0.3">
      <c r="B12" s="22" t="str">
        <f>IF(дополнение!N10="","",дополнение!N10)</f>
        <v/>
      </c>
      <c r="C12" s="23" t="str">
        <f>IF(дополнение!O10="","",дополнение!O10)</f>
        <v/>
      </c>
      <c r="D12" s="23" t="str">
        <f>IF(дополнение!P10="","",дополнение!P10)</f>
        <v/>
      </c>
      <c r="E12" s="23" t="str">
        <f>IF(дополнение!L10="","",дополнение!L10)</f>
        <v/>
      </c>
      <c r="F12" s="23" t="str">
        <f>IF(дополнение!Q10="","",дополнение!Q10)</f>
        <v/>
      </c>
      <c r="G12" s="24" t="str">
        <f>IF(дополнение!R10="","",дополнение!R10)</f>
        <v/>
      </c>
    </row>
    <row r="13" spans="2:7" ht="15.75" thickBot="1" x14ac:dyDescent="0.3">
      <c r="B13" s="22" t="str">
        <f>IF(дополнение!N11="","",дополнение!N11)</f>
        <v/>
      </c>
      <c r="C13" s="23" t="str">
        <f>IF(дополнение!O11="","",дополнение!O11)</f>
        <v/>
      </c>
      <c r="D13" s="23" t="str">
        <f>IF(дополнение!P11="","",дополнение!P11)</f>
        <v/>
      </c>
      <c r="E13" s="23" t="str">
        <f>IF(дополнение!L11="","",дополнение!L11)</f>
        <v/>
      </c>
      <c r="F13" s="23" t="str">
        <f>IF(дополнение!Q11="","",дополнение!Q11)</f>
        <v/>
      </c>
      <c r="G13" s="24" t="str">
        <f>IF(дополнение!R11="","",дополнение!R11)</f>
        <v/>
      </c>
    </row>
    <row r="14" spans="2:7" ht="15.75" thickBot="1" x14ac:dyDescent="0.3">
      <c r="B14" s="22" t="str">
        <f>IF(дополнение!N12="","",дополнение!N12)</f>
        <v/>
      </c>
      <c r="C14" s="23" t="str">
        <f>IF(дополнение!O12="","",дополнение!O12)</f>
        <v/>
      </c>
      <c r="D14" s="23" t="str">
        <f>IF(дополнение!P12="","",дополнение!P12)</f>
        <v/>
      </c>
      <c r="E14" s="23" t="str">
        <f>IF(дополнение!L12="","",дополнение!L12)</f>
        <v/>
      </c>
      <c r="F14" s="23" t="str">
        <f>IF(дополнение!Q12="","",дополнение!Q12)</f>
        <v/>
      </c>
      <c r="G14" s="24" t="str">
        <f>IF(дополнение!R12="","",дополнение!R12)</f>
        <v/>
      </c>
    </row>
    <row r="15" spans="2:7" x14ac:dyDescent="0.25">
      <c r="B15" s="22" t="str">
        <f>IF(дополнение!N13="","",дополнение!N13)</f>
        <v/>
      </c>
      <c r="C15" s="23" t="str">
        <f>IF(дополнение!O13="","",дополнение!O13)</f>
        <v/>
      </c>
      <c r="D15" s="23" t="str">
        <f>IF(дополнение!P13="","",дополнение!P13)</f>
        <v/>
      </c>
      <c r="E15" s="23" t="str">
        <f>IF(дополнение!L13="","",дополнение!L13)</f>
        <v/>
      </c>
      <c r="F15" s="23" t="str">
        <f>IF(дополнение!Q13="","",дополнение!Q13)</f>
        <v/>
      </c>
      <c r="G15" s="24" t="str">
        <f>IF(дополнение!R13="","",дополнение!R13)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37"/>
  <sheetViews>
    <sheetView tabSelected="1" workbookViewId="0">
      <selection activeCell="I3" sqref="I3"/>
    </sheetView>
  </sheetViews>
  <sheetFormatPr defaultRowHeight="15" x14ac:dyDescent="0.25"/>
  <cols>
    <col min="2" max="2" width="15.140625" bestFit="1" customWidth="1"/>
    <col min="3" max="3" width="18.5703125" bestFit="1" customWidth="1"/>
    <col min="4" max="4" width="16.140625" bestFit="1" customWidth="1"/>
    <col min="5" max="5" width="8.7109375" bestFit="1" customWidth="1"/>
    <col min="6" max="6" width="10" bestFit="1" customWidth="1"/>
    <col min="7" max="7" width="19.28515625" bestFit="1" customWidth="1"/>
    <col min="8" max="8" width="24" style="4" bestFit="1" customWidth="1"/>
    <col min="9" max="9" width="15.28515625" bestFit="1" customWidth="1"/>
    <col min="10" max="10" width="15.85546875" style="5" bestFit="1" customWidth="1"/>
  </cols>
  <sheetData>
    <row r="1" spans="2:10" x14ac:dyDescent="0.25">
      <c r="B1" s="11" t="s">
        <v>0</v>
      </c>
      <c r="C1" s="11" t="s">
        <v>5</v>
      </c>
      <c r="D1" s="11" t="s">
        <v>3</v>
      </c>
      <c r="E1" s="11" t="s">
        <v>1</v>
      </c>
      <c r="F1" s="11" t="s">
        <v>2</v>
      </c>
      <c r="G1" s="11" t="s">
        <v>6</v>
      </c>
      <c r="H1" s="13" t="s">
        <v>18</v>
      </c>
      <c r="I1" s="11" t="s">
        <v>20</v>
      </c>
      <c r="J1" s="7" t="s">
        <v>25</v>
      </c>
    </row>
    <row r="2" spans="2:10" x14ac:dyDescent="0.25">
      <c r="B2" s="14" t="s">
        <v>26</v>
      </c>
      <c r="C2" s="14" t="s">
        <v>10</v>
      </c>
      <c r="D2" s="14" t="s">
        <v>13</v>
      </c>
      <c r="E2" s="14">
        <v>123</v>
      </c>
      <c r="F2" s="14" t="s">
        <v>7</v>
      </c>
      <c r="G2" s="15">
        <v>41555</v>
      </c>
      <c r="H2" s="16">
        <f ca="1">IF(I2="","",IF(I2-TODAY()&gt;0,I2-TODAY(),""))</f>
        <v>53</v>
      </c>
      <c r="I2" s="15">
        <v>41883</v>
      </c>
      <c r="J2" s="7">
        <f>IF(B2="","",I2-1%/ROW())</f>
        <v>41882.995000000003</v>
      </c>
    </row>
    <row r="3" spans="2:10" x14ac:dyDescent="0.25">
      <c r="B3" s="14" t="s">
        <v>27</v>
      </c>
      <c r="C3" s="14" t="s">
        <v>10</v>
      </c>
      <c r="D3" s="14" t="s">
        <v>21</v>
      </c>
      <c r="E3" s="14">
        <v>234</v>
      </c>
      <c r="F3" s="14" t="s">
        <v>19</v>
      </c>
      <c r="G3" s="15">
        <v>41190</v>
      </c>
      <c r="H3" s="16">
        <f t="shared" ref="H3:H6" ca="1" si="0">IF(I3="","",IF(I3-TODAY()&gt;0,I3-TODAY(),""))</f>
        <v>23</v>
      </c>
      <c r="I3" s="15">
        <v>41853</v>
      </c>
      <c r="J3" s="7">
        <f t="shared" ref="J3:J6" si="1">IF(B3="","",I3-1%/ROW())</f>
        <v>41852.996666666666</v>
      </c>
    </row>
    <row r="4" spans="2:10" x14ac:dyDescent="0.25">
      <c r="B4" s="14" t="s">
        <v>28</v>
      </c>
      <c r="C4" s="14" t="s">
        <v>12</v>
      </c>
      <c r="D4" s="14" t="s">
        <v>22</v>
      </c>
      <c r="E4" s="14">
        <v>345</v>
      </c>
      <c r="F4" s="14" t="s">
        <v>8</v>
      </c>
      <c r="G4" s="15">
        <v>40756</v>
      </c>
      <c r="H4" s="16" t="str">
        <f t="shared" ca="1" si="0"/>
        <v/>
      </c>
      <c r="I4" s="15">
        <v>41793</v>
      </c>
      <c r="J4" s="7">
        <f t="shared" si="1"/>
        <v>41792.997499999998</v>
      </c>
    </row>
    <row r="5" spans="2:10" x14ac:dyDescent="0.25">
      <c r="B5" s="14" t="s">
        <v>29</v>
      </c>
      <c r="C5" s="14" t="s">
        <v>12</v>
      </c>
      <c r="D5" s="14" t="s">
        <v>23</v>
      </c>
      <c r="E5" s="14">
        <v>456</v>
      </c>
      <c r="F5" s="14" t="s">
        <v>17</v>
      </c>
      <c r="G5" s="15">
        <v>41470</v>
      </c>
      <c r="H5" s="16">
        <f t="shared" ca="1" si="0"/>
        <v>25</v>
      </c>
      <c r="I5" s="15">
        <v>41855</v>
      </c>
      <c r="J5" s="7">
        <f t="shared" si="1"/>
        <v>41854.998</v>
      </c>
    </row>
    <row r="6" spans="2:10" x14ac:dyDescent="0.25">
      <c r="B6" s="14" t="s">
        <v>30</v>
      </c>
      <c r="C6" s="14" t="s">
        <v>12</v>
      </c>
      <c r="D6" s="14" t="s">
        <v>24</v>
      </c>
      <c r="E6" s="14">
        <v>567</v>
      </c>
      <c r="F6" s="14" t="s">
        <v>8</v>
      </c>
      <c r="G6" s="15">
        <v>41487</v>
      </c>
      <c r="H6" s="16">
        <f t="shared" ca="1" si="0"/>
        <v>26</v>
      </c>
      <c r="I6" s="15">
        <v>41856</v>
      </c>
      <c r="J6" s="7">
        <f t="shared" si="1"/>
        <v>41855.998333333337</v>
      </c>
    </row>
    <row r="7" spans="2:10" s="25" customFormat="1" x14ac:dyDescent="0.25">
      <c r="G7" s="26"/>
      <c r="H7" s="27"/>
      <c r="I7" s="26"/>
      <c r="J7" s="26"/>
    </row>
    <row r="8" spans="2:10" s="25" customFormat="1" x14ac:dyDescent="0.25">
      <c r="G8" s="26"/>
      <c r="H8" s="27"/>
      <c r="I8" s="26"/>
      <c r="J8" s="26"/>
    </row>
    <row r="9" spans="2:10" s="25" customFormat="1" x14ac:dyDescent="0.25">
      <c r="G9" s="26"/>
      <c r="H9" s="27"/>
      <c r="I9" s="26"/>
      <c r="J9" s="26"/>
    </row>
    <row r="10" spans="2:10" s="25" customFormat="1" x14ac:dyDescent="0.25">
      <c r="G10" s="26"/>
      <c r="H10" s="27"/>
      <c r="I10" s="26"/>
      <c r="J10" s="26"/>
    </row>
    <row r="11" spans="2:10" s="25" customFormat="1" x14ac:dyDescent="0.25">
      <c r="G11" s="26"/>
      <c r="H11" s="27"/>
      <c r="I11" s="26"/>
      <c r="J11" s="26"/>
    </row>
    <row r="12" spans="2:10" s="25" customFormat="1" x14ac:dyDescent="0.25">
      <c r="G12" s="26"/>
      <c r="H12" s="27"/>
      <c r="I12" s="26"/>
      <c r="J12" s="26"/>
    </row>
    <row r="13" spans="2:10" s="25" customFormat="1" x14ac:dyDescent="0.25">
      <c r="G13" s="26"/>
      <c r="H13" s="27"/>
      <c r="I13" s="26"/>
      <c r="J13" s="26"/>
    </row>
    <row r="14" spans="2:10" s="25" customFormat="1" x14ac:dyDescent="0.25">
      <c r="G14" s="26"/>
      <c r="H14" s="27"/>
      <c r="I14" s="26"/>
      <c r="J14" s="26"/>
    </row>
    <row r="15" spans="2:10" s="25" customFormat="1" x14ac:dyDescent="0.25">
      <c r="G15" s="26"/>
      <c r="H15" s="27"/>
      <c r="I15" s="26"/>
      <c r="J15" s="26"/>
    </row>
    <row r="16" spans="2:10" s="25" customFormat="1" x14ac:dyDescent="0.25">
      <c r="G16" s="26"/>
      <c r="H16" s="27"/>
      <c r="I16" s="26"/>
      <c r="J16" s="26"/>
    </row>
    <row r="17" spans="7:10" s="25" customFormat="1" x14ac:dyDescent="0.25">
      <c r="G17" s="26"/>
      <c r="H17" s="27" t="str">
        <f t="shared" ref="H17:H29" ca="1" si="2">IF(G17="","",IF((360-DAYS360(G17,NOW(),TRUE))&lt;0,"Просрочен",360-DAYS360(G17,NOW(),TRUE)))</f>
        <v/>
      </c>
      <c r="I17" s="26" t="str">
        <f t="shared" ref="I17:I29" ca="1" si="3">IF(OR(H17="Просрочен",H17=""),"",DATE(YEAR(G17)+1,MONTH(G17),DAY(G17)))</f>
        <v/>
      </c>
      <c r="J17" s="26"/>
    </row>
    <row r="18" spans="7:10" s="25" customFormat="1" x14ac:dyDescent="0.25">
      <c r="G18" s="26"/>
      <c r="H18" s="27" t="str">
        <f t="shared" ca="1" si="2"/>
        <v/>
      </c>
      <c r="I18" s="26" t="str">
        <f t="shared" ca="1" si="3"/>
        <v/>
      </c>
      <c r="J18" s="26"/>
    </row>
    <row r="19" spans="7:10" s="25" customFormat="1" x14ac:dyDescent="0.25">
      <c r="G19" s="26"/>
      <c r="H19" s="27" t="str">
        <f t="shared" ca="1" si="2"/>
        <v/>
      </c>
      <c r="I19" s="26" t="str">
        <f t="shared" ca="1" si="3"/>
        <v/>
      </c>
      <c r="J19" s="26"/>
    </row>
    <row r="20" spans="7:10" s="25" customFormat="1" x14ac:dyDescent="0.25">
      <c r="G20" s="26"/>
      <c r="H20" s="27" t="str">
        <f t="shared" ca="1" si="2"/>
        <v/>
      </c>
      <c r="I20" s="26" t="str">
        <f t="shared" ca="1" si="3"/>
        <v/>
      </c>
      <c r="J20" s="26"/>
    </row>
    <row r="21" spans="7:10" s="25" customFormat="1" x14ac:dyDescent="0.25">
      <c r="G21" s="26"/>
      <c r="H21" s="27" t="str">
        <f t="shared" ca="1" si="2"/>
        <v/>
      </c>
      <c r="I21" s="26" t="str">
        <f t="shared" ca="1" si="3"/>
        <v/>
      </c>
      <c r="J21" s="26"/>
    </row>
    <row r="22" spans="7:10" s="25" customFormat="1" x14ac:dyDescent="0.25">
      <c r="G22" s="26"/>
      <c r="H22" s="27" t="str">
        <f t="shared" ca="1" si="2"/>
        <v/>
      </c>
      <c r="I22" s="26" t="str">
        <f t="shared" ca="1" si="3"/>
        <v/>
      </c>
      <c r="J22" s="26"/>
    </row>
    <row r="23" spans="7:10" s="25" customFormat="1" x14ac:dyDescent="0.25">
      <c r="G23" s="26"/>
      <c r="H23" s="27" t="str">
        <f t="shared" ca="1" si="2"/>
        <v/>
      </c>
      <c r="I23" s="26" t="str">
        <f t="shared" ca="1" si="3"/>
        <v/>
      </c>
      <c r="J23" s="26"/>
    </row>
    <row r="24" spans="7:10" s="25" customFormat="1" x14ac:dyDescent="0.25">
      <c r="G24" s="26"/>
      <c r="H24" s="27" t="str">
        <f t="shared" ca="1" si="2"/>
        <v/>
      </c>
      <c r="I24" s="26" t="str">
        <f t="shared" ca="1" si="3"/>
        <v/>
      </c>
      <c r="J24" s="26"/>
    </row>
    <row r="25" spans="7:10" s="25" customFormat="1" x14ac:dyDescent="0.25">
      <c r="G25" s="26"/>
      <c r="H25" s="27" t="str">
        <f t="shared" ca="1" si="2"/>
        <v/>
      </c>
      <c r="I25" s="26" t="str">
        <f t="shared" ca="1" si="3"/>
        <v/>
      </c>
      <c r="J25" s="26"/>
    </row>
    <row r="26" spans="7:10" s="25" customFormat="1" x14ac:dyDescent="0.25">
      <c r="G26" s="26"/>
      <c r="H26" s="27" t="str">
        <f t="shared" ca="1" si="2"/>
        <v/>
      </c>
      <c r="I26" s="26" t="str">
        <f t="shared" ca="1" si="3"/>
        <v/>
      </c>
      <c r="J26" s="26"/>
    </row>
    <row r="27" spans="7:10" s="25" customFormat="1" x14ac:dyDescent="0.25">
      <c r="G27" s="26"/>
      <c r="H27" s="27" t="str">
        <f t="shared" ca="1" si="2"/>
        <v/>
      </c>
      <c r="I27" s="26" t="str">
        <f t="shared" ca="1" si="3"/>
        <v/>
      </c>
      <c r="J27" s="26"/>
    </row>
    <row r="28" spans="7:10" s="25" customFormat="1" x14ac:dyDescent="0.25">
      <c r="G28" s="26"/>
      <c r="H28" s="27" t="str">
        <f t="shared" ca="1" si="2"/>
        <v/>
      </c>
      <c r="I28" s="26" t="str">
        <f t="shared" ca="1" si="3"/>
        <v/>
      </c>
      <c r="J28" s="26"/>
    </row>
    <row r="29" spans="7:10" s="25" customFormat="1" x14ac:dyDescent="0.25">
      <c r="G29" s="26"/>
      <c r="H29" s="27" t="str">
        <f t="shared" ca="1" si="2"/>
        <v/>
      </c>
      <c r="I29" s="26" t="str">
        <f t="shared" ca="1" si="3"/>
        <v/>
      </c>
      <c r="J29" s="26"/>
    </row>
    <row r="30" spans="7:10" s="25" customFormat="1" x14ac:dyDescent="0.25">
      <c r="H30" s="28"/>
      <c r="J30" s="26"/>
    </row>
    <row r="31" spans="7:10" s="25" customFormat="1" x14ac:dyDescent="0.25">
      <c r="H31" s="28"/>
      <c r="J31" s="26"/>
    </row>
    <row r="32" spans="7:10" s="25" customFormat="1" x14ac:dyDescent="0.25">
      <c r="H32" s="28"/>
      <c r="J32" s="26"/>
    </row>
    <row r="33" spans="8:10" s="25" customFormat="1" x14ac:dyDescent="0.25">
      <c r="H33" s="28"/>
      <c r="J33" s="26"/>
    </row>
    <row r="34" spans="8:10" s="25" customFormat="1" x14ac:dyDescent="0.25">
      <c r="H34" s="28"/>
      <c r="J34" s="26"/>
    </row>
    <row r="35" spans="8:10" s="25" customFormat="1" x14ac:dyDescent="0.25">
      <c r="H35" s="28"/>
      <c r="J35" s="26"/>
    </row>
    <row r="36" spans="8:10" s="25" customFormat="1" x14ac:dyDescent="0.25">
      <c r="H36" s="28"/>
      <c r="J36" s="26"/>
    </row>
    <row r="37" spans="8:10" s="25" customFormat="1" x14ac:dyDescent="0.25">
      <c r="H37" s="28"/>
      <c r="J37" s="26"/>
    </row>
  </sheetData>
  <autoFilter ref="B1:G31"/>
  <dataValidations count="3">
    <dataValidation type="list" allowBlank="1" showInputMessage="1" showErrorMessage="1" sqref="B2:B29">
      <formula1>Aplication</formula1>
    </dataValidation>
    <dataValidation type="list" allowBlank="1" showInputMessage="1" showErrorMessage="1" sqref="D2:D29">
      <formula1>User</formula1>
    </dataValidation>
    <dataValidation type="list" allowBlank="1" showInputMessage="1" showErrorMessage="1" sqref="C2:C1048576">
      <formula1>AccLvl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workbookViewId="0">
      <selection activeCell="D31" sqref="D31"/>
    </sheetView>
  </sheetViews>
  <sheetFormatPr defaultRowHeight="15" x14ac:dyDescent="0.25"/>
  <cols>
    <col min="2" max="2" width="16.28515625" bestFit="1" customWidth="1"/>
    <col min="4" max="4" width="15.42578125" bestFit="1" customWidth="1"/>
    <col min="6" max="6" width="14.7109375" bestFit="1" customWidth="1"/>
  </cols>
  <sheetData>
    <row r="3" spans="2:6" x14ac:dyDescent="0.25">
      <c r="B3" t="s">
        <v>5</v>
      </c>
      <c r="D3" t="s">
        <v>0</v>
      </c>
      <c r="F3" t="s">
        <v>3</v>
      </c>
    </row>
    <row r="4" spans="2:6" x14ac:dyDescent="0.25">
      <c r="B4" s="1" t="s">
        <v>10</v>
      </c>
      <c r="D4" s="1" t="s">
        <v>9</v>
      </c>
      <c r="F4" s="1" t="s">
        <v>11</v>
      </c>
    </row>
    <row r="5" spans="2:6" x14ac:dyDescent="0.25">
      <c r="B5" s="3" t="s">
        <v>12</v>
      </c>
      <c r="D5" s="2" t="s">
        <v>16</v>
      </c>
      <c r="F5" s="2" t="s">
        <v>13</v>
      </c>
    </row>
    <row r="6" spans="2:6" x14ac:dyDescent="0.25">
      <c r="D6" s="3"/>
      <c r="F6" s="2" t="s">
        <v>14</v>
      </c>
    </row>
    <row r="7" spans="2:6" x14ac:dyDescent="0.25">
      <c r="F7" s="2" t="s">
        <v>15</v>
      </c>
    </row>
    <row r="8" spans="2:6" x14ac:dyDescent="0.25">
      <c r="F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7"/>
  <sheetViews>
    <sheetView zoomScale="90" zoomScaleNormal="90" workbookViewId="0">
      <selection activeCell="E15" sqref="E15"/>
    </sheetView>
  </sheetViews>
  <sheetFormatPr defaultColWidth="8.85546875" defaultRowHeight="15" x14ac:dyDescent="0.25"/>
  <cols>
    <col min="1" max="1" width="11" style="5" bestFit="1" customWidth="1"/>
    <col min="2" max="2" width="6.42578125" bestFit="1" customWidth="1"/>
    <col min="3" max="3" width="18.140625" style="6" bestFit="1" customWidth="1"/>
    <col min="4" max="4" width="12.85546875" style="6" bestFit="1" customWidth="1"/>
    <col min="5" max="5" width="16.28515625" style="6" bestFit="1" customWidth="1"/>
    <col min="6" max="6" width="13.85546875" style="6" bestFit="1" customWidth="1"/>
    <col min="7" max="7" width="9" style="6" bestFit="1" customWidth="1"/>
    <col min="8" max="8" width="13.85546875" style="5" bestFit="1" customWidth="1"/>
    <col min="9" max="9" width="8.85546875" style="6"/>
    <col min="12" max="12" width="6.42578125" bestFit="1" customWidth="1"/>
    <col min="13" max="13" width="18.140625" bestFit="1" customWidth="1"/>
    <col min="14" max="14" width="12.85546875" bestFit="1" customWidth="1"/>
    <col min="15" max="15" width="16.28515625" bestFit="1" customWidth="1"/>
    <col min="16" max="16" width="13.85546875" bestFit="1" customWidth="1"/>
    <col min="18" max="18" width="13.85546875" style="5" bestFit="1" customWidth="1"/>
  </cols>
  <sheetData>
    <row r="1" spans="1:18" x14ac:dyDescent="0.25">
      <c r="A1" s="7"/>
      <c r="B1" s="8" t="s">
        <v>1</v>
      </c>
      <c r="C1" s="9" t="s">
        <v>18</v>
      </c>
      <c r="D1" s="9" t="s">
        <v>0</v>
      </c>
      <c r="E1" s="9" t="s">
        <v>5</v>
      </c>
      <c r="F1" s="9" t="s">
        <v>3</v>
      </c>
      <c r="G1" s="9" t="s">
        <v>2</v>
      </c>
      <c r="H1" s="10" t="s">
        <v>4</v>
      </c>
      <c r="L1" s="11" t="s">
        <v>1</v>
      </c>
      <c r="M1" s="11" t="s">
        <v>18</v>
      </c>
      <c r="N1" s="11" t="s">
        <v>0</v>
      </c>
      <c r="O1" s="11" t="s">
        <v>5</v>
      </c>
      <c r="P1" s="11" t="s">
        <v>3</v>
      </c>
      <c r="Q1" s="11" t="s">
        <v>2</v>
      </c>
      <c r="R1" s="12" t="s">
        <v>4</v>
      </c>
    </row>
    <row r="2" spans="1:18" x14ac:dyDescent="0.25">
      <c r="A2" s="7">
        <f>IF(История!B2="","",SMALL(История!$J$2:$J$6,ROW(A1)))</f>
        <v>41792.997499999998</v>
      </c>
      <c r="B2" s="8">
        <f>IF(A2="","",INDEX(История!$E$2:$E$6,MATCH($A2,История!$J$2:$J$6,)))</f>
        <v>345</v>
      </c>
      <c r="C2" s="9" t="str">
        <f ca="1">IF(A2="","",INDEX(История!$H$2:$H$6,MATCH($A2,История!$J$2:$J$6,)))</f>
        <v/>
      </c>
      <c r="D2" s="9" t="str">
        <f>IF(A2="","",INDEX(История!$B$2:$B$6,MATCH($A2,История!$J$2:$J$6,)))</f>
        <v>www2</v>
      </c>
      <c r="E2" s="9" t="str">
        <f>IF(A2="","",INDEX(История!$C$2:$C$6,MATCH($A2,История!$J$2:$J$6,)))</f>
        <v>File</v>
      </c>
      <c r="F2" s="9" t="str">
        <f>IF(A2="","",INDEX(История!$D$2:$D$6,MATCH($A2,История!$J$2:$J$6,)))</f>
        <v>Саша</v>
      </c>
      <c r="G2" s="9" t="str">
        <f>IF(A2="","",INDEX(История!$F$2:$F$6,MATCH($A2,История!$J$2:$J$6,)))</f>
        <v>м5243</v>
      </c>
      <c r="H2" s="10">
        <f>IF(A2="","",INDEX(История!$I$2:$I$6,MATCH($A2,История!$J$2:$J$6,)))</f>
        <v>41793</v>
      </c>
      <c r="L2" s="11">
        <f t="array" aca="1" ref="L2" ca="1">IFERROR(INDEX($B$2:$B$13,SMALL(IF(ISNUMBER($C$2:$C$13),ROW($B$2:$B$13)-1),ROW(B1))),"")</f>
        <v>234</v>
      </c>
      <c r="M2" s="11">
        <f ca="1">IFERROR(VLOOKUP($L2,$B$2:$C$6,2,0),"")</f>
        <v>23</v>
      </c>
      <c r="N2" s="11" t="str">
        <f ca="1">IFERROR(VLOOKUP($L2,$B$2:$D$6,3,0),"")</f>
        <v>www11</v>
      </c>
      <c r="O2" s="11" t="str">
        <f ca="1">IFERROR(VLOOKUP($L2,$B$2:$E$6,4,0),"")</f>
        <v>WEB</v>
      </c>
      <c r="P2" s="11" t="str">
        <f ca="1">IFERROR(VLOOKUP($L2,$B$2:$F$6,5,0),"")</f>
        <v>Маша</v>
      </c>
      <c r="Q2" s="11" t="str">
        <f ca="1">IFERROR(VLOOKUP($L2,$B$2:$G$6,6,0),"")</f>
        <v>ввввыый</v>
      </c>
      <c r="R2" s="12">
        <f ca="1">IFERROR(VLOOKUP($L2,$B$2:$H$6,7,0),"")</f>
        <v>41853</v>
      </c>
    </row>
    <row r="3" spans="1:18" x14ac:dyDescent="0.25">
      <c r="A3" s="7">
        <f>IF(История!B3="","",SMALL(История!$J$2:$J$6,ROW(A2)))</f>
        <v>41852.996666666666</v>
      </c>
      <c r="B3" s="8">
        <f>IF(A3="","",INDEX(История!$E$2:$E$6,MATCH($A3,История!$J$2:$J$6,)))</f>
        <v>234</v>
      </c>
      <c r="C3" s="9">
        <f ca="1">IF(A3="","",INDEX(История!$H$2:$H$6,MATCH($A3,История!$J$2:$J$6,)))</f>
        <v>23</v>
      </c>
      <c r="D3" s="9" t="str">
        <f>IF(A3="","",INDEX(История!$B$2:$B$6,MATCH($A3,История!$J$2:$J$6,)))</f>
        <v>www11</v>
      </c>
      <c r="E3" s="9" t="str">
        <f>IF(A3="","",INDEX(История!$C$2:$C$6,MATCH($A3,История!$J$2:$J$6,)))</f>
        <v>WEB</v>
      </c>
      <c r="F3" s="9" t="str">
        <f>IF(A3="","",INDEX(История!$D$2:$D$6,MATCH($A3,История!$J$2:$J$6,)))</f>
        <v>Маша</v>
      </c>
      <c r="G3" s="9" t="str">
        <f>IF(A3="","",INDEX(История!$F$2:$F$6,MATCH($A3,История!$J$2:$J$6,)))</f>
        <v>ввввыый</v>
      </c>
      <c r="H3" s="10">
        <f>История!I3</f>
        <v>41853</v>
      </c>
      <c r="L3" s="11">
        <f t="array" aca="1" ref="L3" ca="1">IFERROR(INDEX($B$2:$B$13,SMALL(IF(ISNUMBER($C$2:$C$13),ROW($B$2:$B$13)-1),ROW(B2))),"")</f>
        <v>456</v>
      </c>
      <c r="M3" s="11">
        <f t="shared" ref="M3:M7" ca="1" si="0">IFERROR(VLOOKUP($L3,$B$2:$C$6,2,0),"")</f>
        <v>25</v>
      </c>
      <c r="N3" s="11" t="str">
        <f t="shared" ref="N3:N6" ca="1" si="1">IFERROR(VLOOKUP($L3,$B$2:$D$6,3,0),"")</f>
        <v>www22</v>
      </c>
      <c r="O3" s="11" t="str">
        <f t="shared" ref="O3:O6" ca="1" si="2">IFERROR(VLOOKUP($L3,$B$2:$E$6,4,0),"")</f>
        <v>File</v>
      </c>
      <c r="P3" s="11" t="str">
        <f t="shared" ref="P3:P6" ca="1" si="3">IFERROR(VLOOKUP($L3,$B$2:$F$6,5,0),"")</f>
        <v>Рома</v>
      </c>
      <c r="Q3" s="11" t="str">
        <f t="shared" ref="Q3:Q6" ca="1" si="4">IFERROR(VLOOKUP($L3,$B$2:$G$6,6,0),"")</f>
        <v>2fc4t234</v>
      </c>
      <c r="R3" s="12">
        <f t="shared" ref="R3:R6" ca="1" si="5">IFERROR(VLOOKUP($L3,$B$2:$H$6,7,0),"")</f>
        <v>41793</v>
      </c>
    </row>
    <row r="4" spans="1:18" x14ac:dyDescent="0.25">
      <c r="A4" s="7">
        <f>IF(История!B4="","",SMALL(История!$J$2:$J$6,ROW(A3)))</f>
        <v>41854.998</v>
      </c>
      <c r="B4" s="8">
        <f>IF(A4="","",INDEX(История!$E$2:$E$6,MATCH($A4,История!$J$2:$J$6,)))</f>
        <v>456</v>
      </c>
      <c r="C4" s="9">
        <f ca="1">IF(A4="","",INDEX(История!$H$2:$H$6,MATCH($A4,История!$J$2:$J$6,)))</f>
        <v>25</v>
      </c>
      <c r="D4" s="9" t="str">
        <f>IF(A4="","",INDEX(История!$B$2:$B$6,MATCH($A4,История!$J$2:$J$6,)))</f>
        <v>www22</v>
      </c>
      <c r="E4" s="9" t="str">
        <f>IF(A4="","",INDEX(История!$C$2:$C$6,MATCH($A4,История!$J$2:$J$6,)))</f>
        <v>File</v>
      </c>
      <c r="F4" s="9" t="str">
        <f>IF(A4="","",INDEX(История!$D$2:$D$6,MATCH($A4,История!$J$2:$J$6,)))</f>
        <v>Рома</v>
      </c>
      <c r="G4" s="9" t="str">
        <f>IF(A4="","",INDEX(История!$F$2:$F$6,MATCH($A4,История!$J$2:$J$6,)))</f>
        <v>2fc4t234</v>
      </c>
      <c r="H4" s="10">
        <f>История!I4</f>
        <v>41793</v>
      </c>
      <c r="L4" s="11">
        <f t="array" aca="1" ref="L4" ca="1">IFERROR(INDEX($B$2:$B$13,SMALL(IF(ISNUMBER($C$2:$C$13),ROW($B$2:$B$13)-1),ROW(B3))),"")</f>
        <v>567</v>
      </c>
      <c r="M4" s="11">
        <f t="shared" ca="1" si="0"/>
        <v>26</v>
      </c>
      <c r="N4" s="11" t="str">
        <f t="shared" ca="1" si="1"/>
        <v>www3</v>
      </c>
      <c r="O4" s="11" t="str">
        <f t="shared" ca="1" si="2"/>
        <v>File</v>
      </c>
      <c r="P4" s="11" t="str">
        <f t="shared" ca="1" si="3"/>
        <v>Петя</v>
      </c>
      <c r="Q4" s="11" t="str">
        <f t="shared" ca="1" si="4"/>
        <v>м5243</v>
      </c>
      <c r="R4" s="12">
        <f t="shared" ca="1" si="5"/>
        <v>41855</v>
      </c>
    </row>
    <row r="5" spans="1:18" x14ac:dyDescent="0.25">
      <c r="A5" s="7">
        <f>IF(История!B5="","",SMALL(История!$J$2:$J$6,ROW(A4)))</f>
        <v>41855.998333333337</v>
      </c>
      <c r="B5" s="8">
        <f>IF(A5="","",INDEX(История!$E$2:$E$6,MATCH($A5,История!$J$2:$J$6,)))</f>
        <v>567</v>
      </c>
      <c r="C5" s="9">
        <f ca="1">IF(A5="","",INDEX(История!$H$2:$H$6,MATCH($A5,История!$J$2:$J$6,)))</f>
        <v>26</v>
      </c>
      <c r="D5" s="9" t="str">
        <f>IF(A5="","",INDEX(История!$B$2:$B$6,MATCH($A5,История!$J$2:$J$6,)))</f>
        <v>www3</v>
      </c>
      <c r="E5" s="9" t="str">
        <f>IF(A5="","",INDEX(История!$C$2:$C$6,MATCH($A5,История!$J$2:$J$6,)))</f>
        <v>File</v>
      </c>
      <c r="F5" s="9" t="str">
        <f>IF(A5="","",INDEX(История!$D$2:$D$6,MATCH($A5,История!$J$2:$J$6,)))</f>
        <v>Петя</v>
      </c>
      <c r="G5" s="9" t="str">
        <f>IF(A5="","",INDEX(История!$F$2:$F$6,MATCH($A5,История!$J$2:$J$6,)))</f>
        <v>м5243</v>
      </c>
      <c r="H5" s="10">
        <f>История!I5</f>
        <v>41855</v>
      </c>
      <c r="L5" s="11">
        <f t="array" aca="1" ref="L5" ca="1">IFERROR(INDEX($B$2:$B$13,SMALL(IF(ISNUMBER($C$2:$C$13),ROW($B$2:$B$13)-1),ROW(B4))),"")</f>
        <v>123</v>
      </c>
      <c r="M5" s="11">
        <f t="shared" ca="1" si="0"/>
        <v>53</v>
      </c>
      <c r="N5" s="11" t="str">
        <f t="shared" ca="1" si="1"/>
        <v>www1</v>
      </c>
      <c r="O5" s="11" t="str">
        <f t="shared" ca="1" si="2"/>
        <v>WEB</v>
      </c>
      <c r="P5" s="11" t="str">
        <f t="shared" ca="1" si="3"/>
        <v>Юля</v>
      </c>
      <c r="Q5" s="11" t="str">
        <f t="shared" ca="1" si="4"/>
        <v>им345</v>
      </c>
      <c r="R5" s="12">
        <f t="shared" ca="1" si="5"/>
        <v>41856</v>
      </c>
    </row>
    <row r="6" spans="1:18" x14ac:dyDescent="0.25">
      <c r="A6" s="7">
        <f>IF(История!B6="","",SMALL(История!$J$2:$J$6,ROW(A5)))</f>
        <v>41882.995000000003</v>
      </c>
      <c r="B6" s="8">
        <f>IF(A6="","",INDEX(История!$E$2:$E$6,MATCH($A6,История!$J$2:$J$6,)))</f>
        <v>123</v>
      </c>
      <c r="C6" s="9">
        <f ca="1">IF(A6="","",INDEX(История!$H$2:$H$6,MATCH($A6,История!$J$2:$J$6,)))</f>
        <v>53</v>
      </c>
      <c r="D6" s="9" t="str">
        <f>IF(A6="","",INDEX(История!$B$2:$B$6,MATCH($A6,История!$J$2:$J$6,)))</f>
        <v>www1</v>
      </c>
      <c r="E6" s="9" t="str">
        <f>IF(A6="","",INDEX(История!$C$2:$C$6,MATCH($A6,История!$J$2:$J$6,)))</f>
        <v>WEB</v>
      </c>
      <c r="F6" s="9" t="str">
        <f>IF(A6="","",INDEX(История!$D$2:$D$6,MATCH($A6,История!$J$2:$J$6,)))</f>
        <v>Юля</v>
      </c>
      <c r="G6" s="9" t="str">
        <f>IF(A6="","",INDEX(История!$F$2:$F$6,MATCH($A6,История!$J$2:$J$6,)))</f>
        <v>им345</v>
      </c>
      <c r="H6" s="10">
        <f>История!I6</f>
        <v>41856</v>
      </c>
      <c r="L6" s="11" t="str">
        <f t="array" aca="1" ref="L6" ca="1">IFERROR(INDEX($B$2:$B$13,SMALL(IF(ISNUMBER($C$2:$C$13),ROW($B$2:$B$13)-1),ROW(B5))),"")</f>
        <v/>
      </c>
      <c r="M6" s="11" t="str">
        <f t="shared" ca="1" si="0"/>
        <v/>
      </c>
      <c r="N6" s="11" t="str">
        <f t="shared" ca="1" si="1"/>
        <v/>
      </c>
      <c r="O6" s="11" t="str">
        <f t="shared" ca="1" si="2"/>
        <v/>
      </c>
      <c r="P6" s="11" t="str">
        <f t="shared" ca="1" si="3"/>
        <v/>
      </c>
      <c r="Q6" s="11" t="str">
        <f t="shared" ca="1" si="4"/>
        <v/>
      </c>
      <c r="R6" s="12" t="str">
        <f t="shared" ca="1" si="5"/>
        <v/>
      </c>
    </row>
    <row r="7" spans="1:18" x14ac:dyDescent="0.25">
      <c r="L7" t="str">
        <f t="array" aca="1" ref="L7" ca="1">IFERROR(INDEX($B$2:$B$13,SMALL(IF(ISNUMBER($C$2:$C$13),ROW($B$2:$B$13)-1),ROW(B6))),"")</f>
        <v/>
      </c>
      <c r="M7" t="str">
        <f t="shared" ca="1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Актуальные ДАННЫЕ</vt:lpstr>
      <vt:lpstr>История</vt:lpstr>
      <vt:lpstr>Настройки</vt:lpstr>
      <vt:lpstr>дополнение</vt:lpstr>
      <vt:lpstr>AccLvl</vt:lpstr>
      <vt:lpstr>Aplication</vt:lpstr>
      <vt:lpstr>User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Malahov</dc:creator>
  <cp:lastModifiedBy>Руслан</cp:lastModifiedBy>
  <dcterms:created xsi:type="dcterms:W3CDTF">2014-07-09T11:13:47Z</dcterms:created>
  <dcterms:modified xsi:type="dcterms:W3CDTF">2014-07-10T08:07:28Z</dcterms:modified>
</cp:coreProperties>
</file>