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45" windowWidth="19230" windowHeight="11655" tabRatio="842"/>
  </bookViews>
  <sheets>
    <sheet name="опоздания водит" sheetId="1" r:id="rId1"/>
    <sheet name="Лист1" sheetId="2" r:id="rId2"/>
    <sheet name="Лист2" sheetId="3" r:id="rId3"/>
  </sheets>
  <externalReferences>
    <externalReference r:id="rId4"/>
  </externalReferences>
  <definedNames>
    <definedName name="_xlnm._FilterDatabase" localSheetId="0" hidden="1">'опоздания водит'!$A$1:$O$794</definedName>
    <definedName name="Z_0DFC2126_50BD_4235_B0F9_D0E239C1022D_.wvu.FilterData" localSheetId="0" hidden="1">'опоздания водит'!$A$1:$N$1</definedName>
    <definedName name="Z_243141F8_41D0_4636_8EB5_5B0454131A15_.wvu.PrintArea" localSheetId="1" hidden="1">Лист1!$A$2:$R$28</definedName>
    <definedName name="Z_2A26939D_6D85_41ED_A175_D29D10D9FC77_.wvu.PrintArea" localSheetId="1" hidden="1">Лист1!$A$2:$R$28</definedName>
    <definedName name="Z_414C4DC4_0E01_4151_A712_7407CD5E13B8_.wvu.FilterData" localSheetId="0" hidden="1">'опоздания водит'!$A$1:$N$1</definedName>
    <definedName name="Z_44B0B5FD_0728_4DC4_B82B_3D2EEEC65193_.wvu.Cols" localSheetId="0" hidden="1">'опоздания водит'!$H:$H</definedName>
    <definedName name="Z_44B0B5FD_0728_4DC4_B82B_3D2EEEC65193_.wvu.FilterData" localSheetId="0" hidden="1">'опоздания водит'!$A$1:$O$742</definedName>
    <definedName name="Z_44B0B5FD_0728_4DC4_B82B_3D2EEEC65193_.wvu.PrintArea" localSheetId="1" hidden="1">Лист1!$A$2:$R$28</definedName>
    <definedName name="Z_5C160F52_5D20_4226_941C_73AC8876F5DB_.wvu.FilterData" localSheetId="0" hidden="1">'опоздания водит'!$A$1:$N$1</definedName>
    <definedName name="Z_6F5504C3_6500_4B61_A9B7_072B055C39E0_.wvu.FilterData" localSheetId="0" hidden="1">'опоздания водит'!$A$1:$N$1</definedName>
    <definedName name="Z_6F5504C3_6500_4B61_A9B7_072B055C39E0_.wvu.Rows" localSheetId="0" hidden="1">'опоздания водит'!#REF!</definedName>
    <definedName name="Z_7089037B_7BB0_4252_BCE8_FF1D19A595CE_.wvu.PrintArea" localSheetId="1" hidden="1">Лист1!$A$2:$R$28</definedName>
    <definedName name="Z_743DA2B1_58B8_472C_9044_F9C31914AA32_.wvu.PrintArea" localSheetId="1" hidden="1">Лист1!$A$2:$R$28</definedName>
    <definedName name="Z_84AFF44A_F8F0_43F4_8612_296768344559_.wvu.FilterData" localSheetId="0" hidden="1">'опоздания водит'!$A$1:$N$1</definedName>
    <definedName name="Z_89A34D5C_FC7D_49EB_B42A_9DA9A46FD4D5_.wvu.PrintArea" localSheetId="1" hidden="1">Лист1!$A$2:$R$28</definedName>
    <definedName name="Z_93CB8563_6A80_4F07_A2F2_A898EA4975B3_.wvu.PrintArea" localSheetId="1" hidden="1">Лист1!$A$2:$R$28</definedName>
    <definedName name="Z_9B9E8982_E631_4821_8402_B6C8F43B620D_.wvu.FilterData" localSheetId="0" hidden="1">'опоздания водит'!$A$1:$N$1</definedName>
    <definedName name="Z_9C2012C7_29D4_4BD0_AC66_4E26C83BDAD1_.wvu.PrintArea" localSheetId="1" hidden="1">Лист1!$A$2:$R$28</definedName>
    <definedName name="Z_A9897EF4_2E59_4EAC_861D_BCAC6A121960_.wvu.FilterData" localSheetId="0" hidden="1">'опоздания водит'!$A$1:$N$1</definedName>
    <definedName name="Z_C80C80AB_AB8A_4C2C_8066_E845E539EEB0_.wvu.FilterData" localSheetId="0" hidden="1">'опоздания водит'!$A$1:$O$691</definedName>
    <definedName name="Z_D932F6CB_F8C5_4AD1_ADEE_FAF382B8E638_.wvu.PrintArea" localSheetId="1" hidden="1">Лист1!$A$2:$R$28</definedName>
    <definedName name="Z_EE2CFB33_E0F0_4887_8320_4808EB004EB9_.wvu.PrintArea" localSheetId="1" hidden="1">Лист1!$A$2:$R$28</definedName>
    <definedName name="Z_F92F671B_8D7E_4211_A945_B4E816DD9CC5_.wvu.PrintArea" localSheetId="1" hidden="1">Лист1!$A$2:$R$28</definedName>
    <definedName name="_xlnm.Print_Area" localSheetId="1">Лист1!$A$2:$R$28</definedName>
  </definedNames>
  <calcPr calcId="145621" iterate="1"/>
  <customWorkbookViews>
    <customWorkbookView name="Терентьева Ирина - Личное представление" guid="{44B0B5FD-0728-4DC4-B82B-3D2EEEC65193}" mergeInterval="0" personalView="1" maximized="1" windowWidth="1916" windowHeight="855" tabRatio="842" activeSheetId="1"/>
    <customWorkbookView name="Переплетчиков Дмитрий - Личное представление" guid="{C80C80AB-AB8A-4C2C-8066-E845E539EEB0}" mergeInterval="0" personalView="1" maximized="1" windowWidth="1904" windowHeight="841" tabRatio="842" activeSheetId="1"/>
    <customWorkbookView name="Каменева Вера - Личное представление" guid="{84AFF44A-F8F0-43F4-8612-296768344559}" mergeInterval="0" personalView="1" maximized="1" windowWidth="1920" windowHeight="826" tabRatio="842" activeSheetId="1"/>
    <customWorkbookView name="Журавлева Евгения - Личное представление" guid="{6F5504C3-6500-4B61-A9B7-072B055C39E0}" mergeInterval="0" personalView="1" maximized="1" windowWidth="1916" windowHeight="826" tabRatio="842" activeSheetId="1"/>
  </customWorkbookViews>
</workbook>
</file>

<file path=xl/calcChain.xml><?xml version="1.0" encoding="utf-8"?>
<calcChain xmlns="http://schemas.openxmlformats.org/spreadsheetml/2006/main">
  <c r="A5" i="2" l="1"/>
  <c r="D8" i="2"/>
  <c r="B18" i="2"/>
  <c r="D18" i="2" l="1"/>
  <c r="A26" i="2"/>
  <c r="J9" i="2"/>
  <c r="J8" i="2"/>
  <c r="H9" i="2"/>
  <c r="L9" i="2" s="1"/>
  <c r="F9" i="2"/>
  <c r="F8" i="2"/>
  <c r="L2" i="2"/>
  <c r="Q19" i="2"/>
  <c r="H8" i="2"/>
  <c r="L8" i="2" s="1"/>
  <c r="D9" i="2"/>
  <c r="E18" i="2" l="1"/>
  <c r="Q20" i="2"/>
  <c r="D19" i="2" l="1"/>
  <c r="D21" i="2"/>
  <c r="D20" i="2"/>
  <c r="B16" i="2"/>
  <c r="B15" i="2"/>
  <c r="B14" i="2"/>
  <c r="B20" i="2"/>
  <c r="B19" i="2"/>
  <c r="B21" i="2"/>
  <c r="F18" i="2"/>
  <c r="E19" i="2"/>
  <c r="E20" i="2"/>
  <c r="E21" i="2"/>
  <c r="G18" i="2" l="1"/>
  <c r="F21" i="2"/>
  <c r="F19" i="2"/>
  <c r="F20" i="2"/>
  <c r="H18" i="2" l="1"/>
  <c r="G20" i="2"/>
  <c r="G21" i="2"/>
  <c r="G19" i="2"/>
  <c r="I18" i="2" l="1"/>
  <c r="H19" i="2"/>
  <c r="H20" i="2"/>
  <c r="H21" i="2"/>
  <c r="J18" i="2" l="1"/>
  <c r="I19" i="2"/>
  <c r="I20" i="2"/>
  <c r="I21" i="2"/>
  <c r="K18" i="2" l="1"/>
  <c r="J21" i="2"/>
  <c r="J19" i="2"/>
  <c r="J20" i="2"/>
  <c r="L18" i="2" l="1"/>
  <c r="K20" i="2"/>
  <c r="K21" i="2"/>
  <c r="K19" i="2"/>
  <c r="M18" i="2" l="1"/>
  <c r="L19" i="2"/>
  <c r="L20" i="2"/>
  <c r="L21" i="2"/>
  <c r="N18" i="2" l="1"/>
  <c r="M19" i="2"/>
  <c r="M20" i="2"/>
  <c r="M21" i="2"/>
  <c r="O18" i="2" l="1"/>
  <c r="N21" i="2"/>
  <c r="N19" i="2"/>
  <c r="N20" i="2"/>
  <c r="P18" i="2" l="1"/>
  <c r="O20" i="2"/>
  <c r="O21" i="2"/>
  <c r="O19" i="2"/>
  <c r="Q18" i="2" l="1"/>
  <c r="P19" i="2"/>
  <c r="P20" i="2"/>
  <c r="P21" i="2"/>
  <c r="C14" i="2" l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A22" i="2" l="1"/>
</calcChain>
</file>

<file path=xl/sharedStrings.xml><?xml version="1.0" encoding="utf-8"?>
<sst xmlns="http://schemas.openxmlformats.org/spreadsheetml/2006/main" count="579" uniqueCount="330">
  <si>
    <t xml:space="preserve"> ФИО </t>
  </si>
  <si>
    <t xml:space="preserve">Время выезда </t>
  </si>
  <si>
    <t xml:space="preserve"> Время возврата </t>
  </si>
  <si>
    <t>23:00</t>
  </si>
  <si>
    <t>11:00</t>
  </si>
  <si>
    <t>7:00</t>
  </si>
  <si>
    <t>6:00</t>
  </si>
  <si>
    <t>№Борта</t>
  </si>
  <si>
    <t>67-К</t>
  </si>
  <si>
    <t>71-К</t>
  </si>
  <si>
    <t>27-К</t>
  </si>
  <si>
    <t>23-К</t>
  </si>
  <si>
    <t>28-К</t>
  </si>
  <si>
    <t>25-К</t>
  </si>
  <si>
    <t>29-К</t>
  </si>
  <si>
    <t>График работы</t>
  </si>
  <si>
    <t>32-К</t>
  </si>
  <si>
    <t>НЕ РАБОТАЕТ</t>
  </si>
  <si>
    <t>Время логина</t>
  </si>
  <si>
    <t>Время нахождения на ТТК</t>
  </si>
  <si>
    <t>Комментарии</t>
  </si>
  <si>
    <t>штраф</t>
  </si>
  <si>
    <t>Дима</t>
  </si>
  <si>
    <t>Дата</t>
  </si>
  <si>
    <t>21:00</t>
  </si>
  <si>
    <t>Опоздание по ТТК</t>
  </si>
  <si>
    <t>26-К</t>
  </si>
  <si>
    <t>34-К</t>
  </si>
  <si>
    <t>Опоздание по логину</t>
  </si>
  <si>
    <t>5:30</t>
  </si>
  <si>
    <t>8:00</t>
  </si>
  <si>
    <t>31-К</t>
  </si>
  <si>
    <t>н/д</t>
  </si>
  <si>
    <t>6:30</t>
  </si>
  <si>
    <t>19:00</t>
  </si>
  <si>
    <t>Лепешкин Н.Н.</t>
  </si>
  <si>
    <t>15;с/с</t>
  </si>
  <si>
    <t>14;с/с</t>
  </si>
  <si>
    <t>ТТК 20:13</t>
  </si>
  <si>
    <t>2/2</t>
  </si>
  <si>
    <t>18:00</t>
  </si>
  <si>
    <t>15:00</t>
  </si>
  <si>
    <t>Шляпкин С.А. Фили</t>
  </si>
  <si>
    <t>Авдюшин С.А. Домодедовская</t>
  </si>
  <si>
    <t>Атаев Э.А. Алтуфьево</t>
  </si>
  <si>
    <t>3/3 по 12</t>
  </si>
  <si>
    <t>Косинцев Е.А. Окт. Поле</t>
  </si>
  <si>
    <t>Лесюк О.Н. Речной Вокзал</t>
  </si>
  <si>
    <t>Карпов А.С. Чертановская</t>
  </si>
  <si>
    <t>Гревцев А.В. Строгино</t>
  </si>
  <si>
    <t>Садаев Р.Ш. Братиславская</t>
  </si>
  <si>
    <t>Чурякеев Р.Г. Щербинка</t>
  </si>
  <si>
    <t>Коняев А.И. Люберцы</t>
  </si>
  <si>
    <t>Пронин А.Л. ВДНХ</t>
  </si>
  <si>
    <t>Никулич Д.П. Люберцы</t>
  </si>
  <si>
    <t>Комаров В.Ю. Бабушкинская</t>
  </si>
  <si>
    <t>Рувинов И.Я. Нахим. Пр-т</t>
  </si>
  <si>
    <t>Калинин А.Ю. Петр.-Разумовская</t>
  </si>
  <si>
    <t>Новиков О.А. Коломенская</t>
  </si>
  <si>
    <t>Дементьев Д.А. Домодедовская</t>
  </si>
  <si>
    <t>Парамонов В.В. Крылатское</t>
  </si>
  <si>
    <t>Бочаров А.В. Белорусская</t>
  </si>
  <si>
    <t>Голубев Р.А. Новогиреево</t>
  </si>
  <si>
    <t>Ненахов В.М. Егорьевск</t>
  </si>
  <si>
    <t>Погребной О.Г. Краснопресненская</t>
  </si>
  <si>
    <t>Пилипюк А.В. Алтуфьево</t>
  </si>
  <si>
    <t>Нестеров англ А.С. Бутово</t>
  </si>
  <si>
    <t>Карасев англ М.В. Пл. Подбельского</t>
  </si>
  <si>
    <t>Коземаслов Ф.Е. Железнодорожный</t>
  </si>
  <si>
    <t>Карабаев  Д.Д. Марьино</t>
  </si>
  <si>
    <t>Митькин В.В. Алтуфьево</t>
  </si>
  <si>
    <t>Ивашевская Я.С. Коломенская</t>
  </si>
  <si>
    <t>Кистанов А.А. Одинцово</t>
  </si>
  <si>
    <t>Диковенко В.О Щелковская</t>
  </si>
  <si>
    <t>Васильев Д.Н. Пражская</t>
  </si>
  <si>
    <t>Лебедев Д.Г. Перово</t>
  </si>
  <si>
    <t>Ральченко Е.В. Химки</t>
  </si>
  <si>
    <t>Нестеров-2 С.Е. Перово</t>
  </si>
  <si>
    <t>Самарцев С.П. Аннино</t>
  </si>
  <si>
    <t>Меньшиков А.А. Чистые Пруды</t>
  </si>
  <si>
    <t>Корнилаев В.И. Пражская</t>
  </si>
  <si>
    <t>Соколов В.С. Алтуфьево</t>
  </si>
  <si>
    <t>Добрынин А.В. Митино</t>
  </si>
  <si>
    <t>Ларюков Д.А. Жуковский</t>
  </si>
  <si>
    <t>Подшивалин англ И.В. Чехов</t>
  </si>
  <si>
    <t>Демкин Н.Н. Орехово</t>
  </si>
  <si>
    <t>Родионов П.С. Царицыно</t>
  </si>
  <si>
    <t>Самарский С.В. Планерная</t>
  </si>
  <si>
    <t>Лиманский В.С. Речной Вокзал</t>
  </si>
  <si>
    <t>Васьков В.А. Фили</t>
  </si>
  <si>
    <t>Шамаев Ф.З. Петр.-Разумовская</t>
  </si>
  <si>
    <t>Томилин Г.В. Щелковская</t>
  </si>
  <si>
    <t>Богомолов В.А. Окт. Поле</t>
  </si>
  <si>
    <t>Мельников С.А. Люберцы</t>
  </si>
  <si>
    <t>Люсьо В.Б. Шипиловская</t>
  </si>
  <si>
    <t>Оджубейский В.М. Строгино</t>
  </si>
  <si>
    <t>Попов А.О. Павелецкая</t>
  </si>
  <si>
    <t>Дорняк А.С. Митино</t>
  </si>
  <si>
    <t>01-С</t>
  </si>
  <si>
    <t>02-С</t>
  </si>
  <si>
    <t>03-С</t>
  </si>
  <si>
    <t>05-С</t>
  </si>
  <si>
    <t>08-Ф</t>
  </si>
  <si>
    <t>09-Ф</t>
  </si>
  <si>
    <t>10-Ф</t>
  </si>
  <si>
    <t>12-С</t>
  </si>
  <si>
    <t>14-С</t>
  </si>
  <si>
    <t>15-С</t>
  </si>
  <si>
    <t>16-С</t>
  </si>
  <si>
    <t>17-С</t>
  </si>
  <si>
    <t>18-С</t>
  </si>
  <si>
    <t>20-С</t>
  </si>
  <si>
    <t>21-М</t>
  </si>
  <si>
    <t>22-С</t>
  </si>
  <si>
    <t>30-С</t>
  </si>
  <si>
    <t>38-С</t>
  </si>
  <si>
    <t>40-С</t>
  </si>
  <si>
    <t>50-М</t>
  </si>
  <si>
    <t>51-Т</t>
  </si>
  <si>
    <t>53-С</t>
  </si>
  <si>
    <t>54-С</t>
  </si>
  <si>
    <t>58-С</t>
  </si>
  <si>
    <t>61-С</t>
  </si>
  <si>
    <t>62-С</t>
  </si>
  <si>
    <t>64-С</t>
  </si>
  <si>
    <t>65-С</t>
  </si>
  <si>
    <t>74-М</t>
  </si>
  <si>
    <t>06-С</t>
  </si>
  <si>
    <t>Ф</t>
  </si>
  <si>
    <t>59-С</t>
  </si>
  <si>
    <t>66-С</t>
  </si>
  <si>
    <t>07-С</t>
  </si>
  <si>
    <t>52-Т</t>
  </si>
  <si>
    <t>04-С</t>
  </si>
  <si>
    <t>Артемьев А.В.Выхино</t>
  </si>
  <si>
    <t>Рыжков С.Г. Новослободская</t>
  </si>
  <si>
    <t>УС-340</t>
  </si>
  <si>
    <t>УВ-344</t>
  </si>
  <si>
    <t>УВ-348</t>
  </si>
  <si>
    <t>Лещук А.В.</t>
  </si>
  <si>
    <t>УН-374</t>
  </si>
  <si>
    <t>3/3 по 16-480</t>
  </si>
  <si>
    <t>НУ-344</t>
  </si>
  <si>
    <t>УС-335</t>
  </si>
  <si>
    <t>УС-271</t>
  </si>
  <si>
    <t>УС-348</t>
  </si>
  <si>
    <t>ТТК 21:50</t>
  </si>
  <si>
    <t>30.06 20:04;</t>
  </si>
  <si>
    <t>30.06 21:30;</t>
  </si>
  <si>
    <t>30.06 20:29;</t>
  </si>
  <si>
    <t>30.06 18:29;</t>
  </si>
  <si>
    <t>ТТК 19:34</t>
  </si>
  <si>
    <t>ТТК 21:53</t>
  </si>
  <si>
    <t>Начало трека в 21:17</t>
  </si>
  <si>
    <t>Начало трека в 18:51</t>
  </si>
  <si>
    <t>д/д-301</t>
  </si>
  <si>
    <t>д/д-320</t>
  </si>
  <si>
    <t>д/д-340</t>
  </si>
  <si>
    <t>д/д-288</t>
  </si>
  <si>
    <t>д/д-322</t>
  </si>
  <si>
    <t>д/д-270</t>
  </si>
  <si>
    <t>д/д-310</t>
  </si>
  <si>
    <t>д/д-376</t>
  </si>
  <si>
    <t>Аксенов англ В.А. Железнодорожный</t>
  </si>
  <si>
    <t>д/д-344</t>
  </si>
  <si>
    <t>д/д-283</t>
  </si>
  <si>
    <t>д/д-409</t>
  </si>
  <si>
    <t>д/д-258</t>
  </si>
  <si>
    <t>д/д-375</t>
  </si>
  <si>
    <t>01.07 07:06;</t>
  </si>
  <si>
    <t>01.07 06:02;</t>
  </si>
  <si>
    <t>01.07 05:35;</t>
  </si>
  <si>
    <t>01.07 07:11;</t>
  </si>
  <si>
    <t>01.07 08:38;</t>
  </si>
  <si>
    <t>01.07 06:46;</t>
  </si>
  <si>
    <t>01.07 06:43;</t>
  </si>
  <si>
    <t>01.07 07:21;</t>
  </si>
  <si>
    <t>01.07 05:36;</t>
  </si>
  <si>
    <t>01.07 06:22;</t>
  </si>
  <si>
    <t>01.07 06:56;</t>
  </si>
  <si>
    <t>01.07 06:39;</t>
  </si>
  <si>
    <t>01.07 05:41;</t>
  </si>
  <si>
    <t>01.07 05:56;</t>
  </si>
  <si>
    <t>01.07 06:33;</t>
  </si>
  <si>
    <t>01.07 06:34;</t>
  </si>
  <si>
    <t>01.07 11:19;</t>
  </si>
  <si>
    <t>01.07 08:57;</t>
  </si>
  <si>
    <t>01.07 08:23;</t>
  </si>
  <si>
    <t>01.07 05:59;</t>
  </si>
  <si>
    <t>01.07 06:21;</t>
  </si>
  <si>
    <t>01.07 09:53;</t>
  </si>
  <si>
    <t>01.07 05:46;</t>
  </si>
  <si>
    <t>01.07 06:40;</t>
  </si>
  <si>
    <t>01.07 06:59;</t>
  </si>
  <si>
    <t>01.07 08:04;</t>
  </si>
  <si>
    <t>01.07 06:12;</t>
  </si>
  <si>
    <t>01.07 07:08;</t>
  </si>
  <si>
    <t>Трек в пределах ТТК</t>
  </si>
  <si>
    <t>Заказ на 6:30</t>
  </si>
  <si>
    <t>ТТК 7:52</t>
  </si>
  <si>
    <t>ТТК 6:17</t>
  </si>
  <si>
    <t>ТТК 8:56</t>
  </si>
  <si>
    <t>ТТК 6:55</t>
  </si>
  <si>
    <t>ТТК 7:08</t>
  </si>
  <si>
    <t>ТТК 8:05</t>
  </si>
  <si>
    <t>Заказ на 6:40</t>
  </si>
  <si>
    <t>ТТК 6:28</t>
  </si>
  <si>
    <t>Заказ на 9:00</t>
  </si>
  <si>
    <t>Проверить, возможно заправлялся</t>
  </si>
  <si>
    <t>ТТК 6:49</t>
  </si>
  <si>
    <t>ТТК 6:25</t>
  </si>
  <si>
    <t>ТТК 7:17</t>
  </si>
  <si>
    <t>ТТК 7:18</t>
  </si>
  <si>
    <t>Трек в пределах ТТК 11:46</t>
  </si>
  <si>
    <t>Трек в пределах ТТК 9:28</t>
  </si>
  <si>
    <t>Заказ на 7:00</t>
  </si>
  <si>
    <t>ТТК 9:16</t>
  </si>
  <si>
    <t>ТТК 7:07</t>
  </si>
  <si>
    <t>Трек в пределах ТТК 10:15</t>
  </si>
  <si>
    <t>ТТК 6:30</t>
  </si>
  <si>
    <t>ТТК 6:44</t>
  </si>
  <si>
    <t>ТТК 7:12</t>
  </si>
  <si>
    <t>ТТК 5:45</t>
  </si>
  <si>
    <t>ТТК 9:10</t>
  </si>
  <si>
    <t>ТТК 5:02</t>
  </si>
  <si>
    <t>ТТК 7:15</t>
  </si>
  <si>
    <t>ТТК 7:37</t>
  </si>
  <si>
    <t>ТТК 7:02</t>
  </si>
  <si>
    <t>УС-430</t>
  </si>
  <si>
    <t>0:00</t>
  </si>
  <si>
    <t>Молостов А.Г. Б-р Дм. Донского</t>
  </si>
  <si>
    <t>Созонов В.В. Бабушкинская</t>
  </si>
  <si>
    <t>Гофман Д.В. Шипиловская</t>
  </si>
  <si>
    <t>Борзенков Д.В. Свиблово</t>
  </si>
  <si>
    <t>02.07 06:31;</t>
  </si>
  <si>
    <t>02.07 06:56;</t>
  </si>
  <si>
    <t>02.07 08:11;</t>
  </si>
  <si>
    <t>02.07 06:50;</t>
  </si>
  <si>
    <t>02.07 07:57;</t>
  </si>
  <si>
    <t>02.07 07:23;</t>
  </si>
  <si>
    <t>02.07 06:16;</t>
  </si>
  <si>
    <t>02.07 11:06;</t>
  </si>
  <si>
    <t>02.07 04:03;</t>
  </si>
  <si>
    <t>02.07 06:30;</t>
  </si>
  <si>
    <t>02.07 05:57;</t>
  </si>
  <si>
    <t>02.07 06:04;</t>
  </si>
  <si>
    <t>02.07 06:01;</t>
  </si>
  <si>
    <t>02.07 05:38;</t>
  </si>
  <si>
    <t>02.07 04:40;</t>
  </si>
  <si>
    <t>ТТК 7:06</t>
  </si>
  <si>
    <t>ТТК 6:43</t>
  </si>
  <si>
    <t>ТТК 8:07</t>
  </si>
  <si>
    <t>Трек в пределах ТТК 11:27</t>
  </si>
  <si>
    <t>ТТК 5:01</t>
  </si>
  <si>
    <t>ТТК 5:23</t>
  </si>
  <si>
    <t>ТТК 6:35</t>
  </si>
  <si>
    <t>Проверить трек Пражская-Южная</t>
  </si>
  <si>
    <t>ТТК 6:54</t>
  </si>
  <si>
    <t>Трек в пределах ТТК 6:01</t>
  </si>
  <si>
    <t>Проверить трек</t>
  </si>
  <si>
    <t>ТТК 6:02</t>
  </si>
  <si>
    <t>ТТК 8:24</t>
  </si>
  <si>
    <t>ТТК 7:11</t>
  </si>
  <si>
    <t>ТТК 9:23</t>
  </si>
  <si>
    <t>Проверить трек, возможно заправлялся</t>
  </si>
  <si>
    <t>ТТК 7:35</t>
  </si>
  <si>
    <t>02.07 06:23;</t>
  </si>
  <si>
    <t>ТТК 6:47</t>
  </si>
  <si>
    <t>03.07 08:13;</t>
  </si>
  <si>
    <t>03.07 06:49;</t>
  </si>
  <si>
    <t>03.07 06:48;</t>
  </si>
  <si>
    <t>03.07 06:45;</t>
  </si>
  <si>
    <t>03.07 06:12;</t>
  </si>
  <si>
    <t>03.07 06:23;</t>
  </si>
  <si>
    <t>03.07 06:51;</t>
  </si>
  <si>
    <t>03.07 05:48;</t>
  </si>
  <si>
    <t>03.07 05:52;</t>
  </si>
  <si>
    <t>03.07 06:14;</t>
  </si>
  <si>
    <t>03.07 06:44;</t>
  </si>
  <si>
    <t>03.07 05:50;</t>
  </si>
  <si>
    <t>03.07 08:08;</t>
  </si>
  <si>
    <t>03.07 07:10;</t>
  </si>
  <si>
    <t>03.07 06:00;</t>
  </si>
  <si>
    <t>03.07 05:37;</t>
  </si>
  <si>
    <t>03.07 08:11;</t>
  </si>
  <si>
    <t>03.07 07:28;</t>
  </si>
  <si>
    <t>ОПАЗДЫВАЕТ</t>
  </si>
  <si>
    <t>ТТК 8:28</t>
  </si>
  <si>
    <t>ТТК 9:51</t>
  </si>
  <si>
    <t>ТТК 8:14</t>
  </si>
  <si>
    <t>ТТК 7:28</t>
  </si>
  <si>
    <t>ТТК 8:22</t>
  </si>
  <si>
    <t>ТТК 6:53</t>
  </si>
  <si>
    <t>Заказ на 8:40</t>
  </si>
  <si>
    <t>ТТК 9:49</t>
  </si>
  <si>
    <t>Заказ на 7:20</t>
  </si>
  <si>
    <t>ТТК 6:46</t>
  </si>
  <si>
    <t>ТТК 6:18</t>
  </si>
  <si>
    <t>ТТК 7:38</t>
  </si>
  <si>
    <t>ТТК 5:54</t>
  </si>
  <si>
    <t>ТТК 8:18</t>
  </si>
  <si>
    <t>ТТК 7:49</t>
  </si>
  <si>
    <t>Заказ на 7:40</t>
  </si>
  <si>
    <t>ТТК 5:46</t>
  </si>
  <si>
    <t>ТТК 10:11</t>
  </si>
  <si>
    <t>03.07 09:50;</t>
  </si>
  <si>
    <t>03.07 11:21;</t>
  </si>
  <si>
    <t>Время разлогина на 9:30</t>
  </si>
  <si>
    <t>06.07 06:01;</t>
  </si>
  <si>
    <t>ТТК 6:37</t>
  </si>
  <si>
    <t>07.07 09:50;</t>
  </si>
  <si>
    <t>ТТК 10:29</t>
  </si>
  <si>
    <t>7;24</t>
  </si>
  <si>
    <t>72-К</t>
  </si>
  <si>
    <t>10.07 06:08;</t>
  </si>
  <si>
    <t>11.07 05:53;</t>
  </si>
  <si>
    <t>ТТК 9:07</t>
  </si>
  <si>
    <t>14.07 06:01;</t>
  </si>
  <si>
    <t>15.07 08:25;</t>
  </si>
  <si>
    <t>Вариант</t>
  </si>
  <si>
    <t>Примечание</t>
  </si>
  <si>
    <t>График</t>
  </si>
  <si>
    <t>часы на линии</t>
  </si>
  <si>
    <t>Время возврата</t>
  </si>
  <si>
    <t>Время выезда</t>
  </si>
  <si>
    <t>Время выхода по графику</t>
  </si>
  <si>
    <t>Время логина по факту</t>
  </si>
  <si>
    <t>Опоздание</t>
  </si>
  <si>
    <t>Смена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</si>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</sst>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F800]dddd\,\ mmmm\ dd\,\ yyyy"/>
    <numFmt numFmtId="165" formatCode="h:mm;@"/>
    <numFmt numFmtId="168" formatCode="dd/mm/yy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u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9"/>
      <color theme="1"/>
      <name val="Verdana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</cellStyleXfs>
  <cellXfs count="222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2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2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20" fontId="0" fillId="0" borderId="1" xfId="0" applyNumberFormat="1" applyBorder="1"/>
    <xf numFmtId="0" fontId="5" fillId="0" borderId="1" xfId="3" quotePrefix="1" applyFill="1" applyBorder="1" applyAlignment="1">
      <alignment horizontal="left"/>
    </xf>
    <xf numFmtId="0" fontId="0" fillId="3" borderId="1" xfId="0" applyFill="1" applyBorder="1"/>
    <xf numFmtId="20" fontId="0" fillId="3" borderId="1" xfId="0" applyNumberForma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20" fontId="5" fillId="0" borderId="1" xfId="3" quotePrefix="1" applyNumberFormat="1" applyBorder="1" applyAlignment="1">
      <alignment horizontal="left"/>
    </xf>
    <xf numFmtId="0" fontId="0" fillId="6" borderId="1" xfId="0" applyFill="1" applyBorder="1"/>
    <xf numFmtId="0" fontId="5" fillId="6" borderId="1" xfId="3" quotePrefix="1" applyFill="1" applyBorder="1" applyAlignment="1">
      <alignment horizontal="left"/>
    </xf>
    <xf numFmtId="14" fontId="0" fillId="6" borderId="1" xfId="0" applyNumberFormat="1" applyFill="1" applyBorder="1"/>
    <xf numFmtId="1" fontId="3" fillId="6" borderId="1" xfId="1" applyNumberFormat="1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left" vertical="center" wrapText="1"/>
    </xf>
    <xf numFmtId="43" fontId="2" fillId="6" borderId="1" xfId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/>
    <xf numFmtId="20" fontId="0" fillId="6" borderId="1" xfId="0" applyNumberFormat="1" applyFill="1" applyBorder="1"/>
    <xf numFmtId="22" fontId="0" fillId="6" borderId="1" xfId="0" applyNumberFormat="1" applyFill="1" applyBorder="1"/>
    <xf numFmtId="0" fontId="0" fillId="6" borderId="1" xfId="0" applyFont="1" applyFill="1" applyBorder="1"/>
    <xf numFmtId="20" fontId="2" fillId="7" borderId="1" xfId="0" applyNumberFormat="1" applyFont="1" applyFill="1" applyBorder="1" applyAlignment="1">
      <alignment horizontal="center" vertical="center" wrapText="1"/>
    </xf>
    <xf numFmtId="22" fontId="0" fillId="6" borderId="1" xfId="0" applyNumberFormat="1" applyFont="1" applyFill="1" applyBorder="1" applyAlignment="1">
      <alignment horizontal="left"/>
    </xf>
    <xf numFmtId="20" fontId="5" fillId="6" borderId="1" xfId="3" quotePrefix="1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20" fontId="2" fillId="6" borderId="1" xfId="0" applyNumberFormat="1" applyFont="1" applyFill="1" applyBorder="1" applyAlignment="1">
      <alignment horizontal="left" vertical="center" wrapText="1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6" borderId="1" xfId="0" applyNumberFormat="1" applyFill="1" applyBorder="1" applyAlignment="1"/>
    <xf numFmtId="1" fontId="3" fillId="6" borderId="1" xfId="1" applyNumberFormat="1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horizontal="left" vertical="center"/>
    </xf>
    <xf numFmtId="43" fontId="2" fillId="6" borderId="1" xfId="1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5" fillId="6" borderId="1" xfId="4" quotePrefix="1" applyFill="1" applyBorder="1" applyAlignment="1">
      <alignment horizontal="left"/>
    </xf>
    <xf numFmtId="14" fontId="0" fillId="0" borderId="1" xfId="0" applyNumberFormat="1" applyBorder="1" applyAlignment="1"/>
    <xf numFmtId="1" fontId="3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5" fillId="0" borderId="1" xfId="4" quotePrefix="1" applyBorder="1" applyAlignment="1">
      <alignment horizontal="left"/>
    </xf>
    <xf numFmtId="0" fontId="3" fillId="0" borderId="1" xfId="1" applyNumberFormat="1" applyFont="1" applyFill="1" applyBorder="1" applyAlignment="1">
      <alignment horizontal="center" vertical="center"/>
    </xf>
    <xf numFmtId="12" fontId="2" fillId="0" borderId="1" xfId="1" applyNumberFormat="1" applyFont="1" applyFill="1" applyBorder="1" applyAlignment="1">
      <alignment horizontal="center" vertical="center"/>
    </xf>
    <xf numFmtId="22" fontId="0" fillId="0" borderId="1" xfId="0" applyNumberFormat="1" applyFill="1" applyBorder="1"/>
    <xf numFmtId="0" fontId="5" fillId="0" borderId="1" xfId="3" applyFill="1" applyBorder="1" applyAlignment="1">
      <alignment horizontal="left"/>
    </xf>
    <xf numFmtId="0" fontId="0" fillId="6" borderId="1" xfId="0" applyFill="1" applyBorder="1" applyAlignment="1"/>
    <xf numFmtId="0" fontId="0" fillId="0" borderId="1" xfId="0" applyFill="1" applyBorder="1" applyAlignment="1"/>
    <xf numFmtId="20" fontId="5" fillId="0" borderId="1" xfId="4" quotePrefix="1" applyNumberFormat="1" applyBorder="1" applyAlignment="1">
      <alignment horizontal="left"/>
    </xf>
    <xf numFmtId="14" fontId="0" fillId="3" borderId="1" xfId="0" applyNumberFormat="1" applyFill="1" applyBorder="1"/>
    <xf numFmtId="0" fontId="0" fillId="3" borderId="0" xfId="0" applyFill="1"/>
    <xf numFmtId="0" fontId="5" fillId="0" borderId="1" xfId="3" quotePrefix="1" applyBorder="1" applyAlignment="1">
      <alignment horizontal="left"/>
    </xf>
    <xf numFmtId="0" fontId="5" fillId="6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6" borderId="2" xfId="3" quotePrefix="1" applyFill="1" applyBorder="1" applyAlignment="1">
      <alignment horizontal="left"/>
    </xf>
    <xf numFmtId="0" fontId="5" fillId="6" borderId="2" xfId="3" quotePrefix="1" applyFont="1" applyFill="1" applyBorder="1" applyAlignment="1">
      <alignment horizontal="left"/>
    </xf>
    <xf numFmtId="0" fontId="5" fillId="6" borderId="1" xfId="3" quotePrefix="1" applyFill="1" applyBorder="1" applyAlignment="1">
      <alignment horizontal="left" wrapText="1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6" fillId="0" borderId="0" xfId="5"/>
    <xf numFmtId="0" fontId="12" fillId="0" borderId="0" xfId="5" applyFont="1"/>
    <xf numFmtId="1" fontId="13" fillId="0" borderId="0" xfId="5" applyNumberFormat="1" applyFont="1"/>
    <xf numFmtId="0" fontId="13" fillId="0" borderId="0" xfId="5" applyFont="1"/>
    <xf numFmtId="164" fontId="6" fillId="0" borderId="0" xfId="5" applyNumberFormat="1"/>
    <xf numFmtId="0" fontId="9" fillId="9" borderId="0" xfId="5" applyFont="1" applyFill="1" applyAlignment="1">
      <alignment horizontal="center"/>
    </xf>
    <xf numFmtId="0" fontId="15" fillId="5" borderId="1" xfId="5" applyFont="1" applyFill="1" applyBorder="1"/>
    <xf numFmtId="165" fontId="0" fillId="0" borderId="1" xfId="0" applyNumberFormat="1" applyBorder="1"/>
    <xf numFmtId="43" fontId="2" fillId="0" borderId="0" xfId="1" applyFont="1" applyFill="1" applyBorder="1" applyAlignment="1">
      <alignment horizontal="left" vertical="center" wrapText="1"/>
    </xf>
    <xf numFmtId="16" fontId="0" fillId="6" borderId="1" xfId="0" applyNumberFormat="1" applyFill="1" applyBorder="1"/>
    <xf numFmtId="49" fontId="0" fillId="6" borderId="1" xfId="0" applyNumberForma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/>
    <xf numFmtId="0" fontId="0" fillId="4" borderId="1" xfId="0" applyNumberFormat="1" applyFill="1" applyBorder="1"/>
    <xf numFmtId="0" fontId="0" fillId="0" borderId="1" xfId="0" applyNumberFormat="1" applyBorder="1"/>
    <xf numFmtId="0" fontId="5" fillId="3" borderId="1" xfId="3" quotePrefix="1" applyNumberFormat="1" applyFill="1" applyBorder="1" applyAlignment="1">
      <alignment horizontal="left"/>
    </xf>
    <xf numFmtId="0" fontId="5" fillId="0" borderId="1" xfId="3" quotePrefix="1" applyNumberFormat="1" applyBorder="1" applyAlignment="1">
      <alignment horizontal="left"/>
    </xf>
    <xf numFmtId="0" fontId="5" fillId="0" borderId="1" xfId="3" quotePrefix="1" applyNumberFormat="1" applyFont="1" applyFill="1" applyBorder="1" applyAlignment="1">
      <alignment horizontal="left"/>
    </xf>
    <xf numFmtId="0" fontId="0" fillId="6" borderId="1" xfId="0" applyNumberFormat="1" applyFill="1" applyBorder="1"/>
    <xf numFmtId="0" fontId="0" fillId="5" borderId="1" xfId="0" applyNumberFormat="1" applyFill="1" applyBorder="1"/>
    <xf numFmtId="0" fontId="0" fillId="0" borderId="1" xfId="0" applyNumberFormat="1" applyFill="1" applyBorder="1"/>
    <xf numFmtId="0" fontId="5" fillId="5" borderId="1" xfId="3" quotePrefix="1" applyNumberFormat="1" applyFill="1" applyBorder="1" applyAlignment="1">
      <alignment horizontal="left"/>
    </xf>
    <xf numFmtId="0" fontId="5" fillId="6" borderId="1" xfId="3" quotePrefix="1" applyNumberFormat="1" applyFill="1" applyBorder="1" applyAlignment="1">
      <alignment horizontal="left"/>
    </xf>
    <xf numFmtId="0" fontId="5" fillId="0" borderId="1" xfId="3" quotePrefix="1" applyNumberFormat="1" applyFill="1" applyBorder="1" applyAlignment="1">
      <alignment horizontal="left"/>
    </xf>
    <xf numFmtId="0" fontId="0" fillId="6" borderId="1" xfId="0" applyNumberFormat="1" applyFont="1" applyFill="1" applyBorder="1"/>
    <xf numFmtId="0" fontId="0" fillId="6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wrapText="1"/>
    </xf>
    <xf numFmtId="0" fontId="2" fillId="6" borderId="1" xfId="0" applyNumberFormat="1" applyFont="1" applyFill="1" applyBorder="1" applyAlignment="1">
      <alignment horizontal="left" vertical="center" wrapText="1"/>
    </xf>
    <xf numFmtId="0" fontId="5" fillId="6" borderId="1" xfId="4" quotePrefix="1" applyNumberFormat="1" applyFill="1" applyBorder="1" applyAlignment="1">
      <alignment horizontal="left"/>
    </xf>
    <xf numFmtId="0" fontId="5" fillId="0" borderId="1" xfId="4" quotePrefix="1" applyNumberFormat="1" applyBorder="1" applyAlignment="1">
      <alignment horizontal="left"/>
    </xf>
    <xf numFmtId="0" fontId="5" fillId="0" borderId="1" xfId="4" quotePrefix="1" applyNumberFormat="1" applyFont="1" applyFill="1" applyBorder="1" applyAlignment="1">
      <alignment horizontal="left"/>
    </xf>
    <xf numFmtId="0" fontId="0" fillId="0" borderId="1" xfId="0" applyNumberFormat="1" applyBorder="1" applyAlignment="1"/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7" borderId="1" xfId="0" applyFill="1" applyBorder="1"/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17" fillId="5" borderId="1" xfId="5" applyFont="1" applyFill="1" applyBorder="1" applyAlignment="1">
      <alignment horizontal="center" vertical="center" wrapText="1"/>
    </xf>
    <xf numFmtId="20" fontId="5" fillId="0" borderId="1" xfId="4" quotePrefix="1" applyNumberFormat="1" applyBorder="1" applyAlignment="1">
      <alignment horizontal="right"/>
    </xf>
    <xf numFmtId="20" fontId="5" fillId="6" borderId="1" xfId="4" quotePrefix="1" applyNumberFormat="1" applyFill="1" applyBorder="1" applyAlignment="1">
      <alignment horizontal="right"/>
    </xf>
    <xf numFmtId="20" fontId="0" fillId="0" borderId="1" xfId="0" applyNumberFormat="1" applyFill="1" applyBorder="1"/>
    <xf numFmtId="20" fontId="5" fillId="0" borderId="1" xfId="3" quotePrefix="1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20" fontId="0" fillId="6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0" fontId="0" fillId="3" borderId="1" xfId="0" applyNumberFormat="1" applyFill="1" applyBorder="1" applyAlignment="1">
      <alignment horizontal="right"/>
    </xf>
    <xf numFmtId="0" fontId="5" fillId="0" borderId="1" xfId="3" quotePrefix="1" applyBorder="1" applyAlignment="1">
      <alignment horizontal="right"/>
    </xf>
    <xf numFmtId="0" fontId="5" fillId="6" borderId="1" xfId="3" quotePrefix="1" applyFill="1" applyBorder="1" applyAlignment="1">
      <alignment horizontal="right"/>
    </xf>
    <xf numFmtId="20" fontId="5" fillId="6" borderId="1" xfId="3" quotePrefix="1" applyNumberFormat="1" applyFill="1" applyBorder="1" applyAlignment="1">
      <alignment horizontal="right"/>
    </xf>
    <xf numFmtId="0" fontId="5" fillId="0" borderId="1" xfId="3" quotePrefix="1" applyFont="1" applyFill="1" applyBorder="1" applyAlignment="1">
      <alignment horizontal="right"/>
    </xf>
    <xf numFmtId="0" fontId="5" fillId="6" borderId="1" xfId="3" quotePrefix="1" applyFont="1" applyFill="1" applyBorder="1" applyAlignment="1">
      <alignment horizontal="right"/>
    </xf>
    <xf numFmtId="0" fontId="5" fillId="6" borderId="2" xfId="3" quotePrefix="1" applyFill="1" applyBorder="1" applyAlignment="1">
      <alignment horizontal="right"/>
    </xf>
    <xf numFmtId="20" fontId="5" fillId="6" borderId="2" xfId="3" quotePrefix="1" applyNumberFormat="1" applyFont="1" applyFill="1" applyBorder="1" applyAlignment="1">
      <alignment horizontal="right"/>
    </xf>
    <xf numFmtId="20" fontId="5" fillId="6" borderId="2" xfId="3" quotePrefix="1" applyNumberFormat="1" applyFill="1" applyBorder="1" applyAlignment="1">
      <alignment horizontal="right"/>
    </xf>
    <xf numFmtId="0" fontId="5" fillId="0" borderId="2" xfId="3" quotePrefix="1" applyBorder="1" applyAlignment="1">
      <alignment horizontal="right"/>
    </xf>
    <xf numFmtId="20" fontId="5" fillId="0" borderId="2" xfId="3" quotePrefix="1" applyNumberFormat="1" applyBorder="1" applyAlignment="1">
      <alignment horizontal="right"/>
    </xf>
    <xf numFmtId="20" fontId="5" fillId="0" borderId="1" xfId="3" quotePrefix="1" applyNumberFormat="1" applyFont="1" applyFill="1" applyBorder="1" applyAlignment="1">
      <alignment horizontal="right"/>
    </xf>
    <xf numFmtId="14" fontId="0" fillId="0" borderId="3" xfId="0" applyNumberFormat="1" applyBorder="1"/>
    <xf numFmtId="0" fontId="6" fillId="0" borderId="1" xfId="5" applyBorder="1"/>
    <xf numFmtId="165" fontId="6" fillId="0" borderId="0" xfId="5" applyNumberFormat="1" applyAlignment="1">
      <alignment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1" fillId="0" borderId="3" xfId="5" applyNumberFormat="1" applyFont="1" applyFill="1" applyBorder="1" applyAlignment="1">
      <alignment horizontal="center" vertical="center" wrapText="1"/>
    </xf>
    <xf numFmtId="165" fontId="11" fillId="8" borderId="3" xfId="5" applyNumberFormat="1" applyFont="1" applyFill="1" applyBorder="1" applyAlignment="1">
      <alignment horizontal="center" vertical="center" wrapText="1"/>
    </xf>
    <xf numFmtId="165" fontId="10" fillId="8" borderId="1" xfId="1" applyNumberFormat="1" applyFont="1" applyFill="1" applyBorder="1" applyAlignment="1">
      <alignment horizontal="center" vertical="center" wrapText="1"/>
    </xf>
    <xf numFmtId="165" fontId="9" fillId="0" borderId="0" xfId="5" applyNumberFormat="1" applyFont="1" applyAlignment="1">
      <alignment wrapText="1"/>
    </xf>
    <xf numFmtId="165" fontId="9" fillId="0" borderId="1" xfId="5" applyNumberFormat="1" applyFont="1" applyBorder="1" applyAlignment="1">
      <alignment vertical="center" wrapText="1"/>
    </xf>
    <xf numFmtId="165" fontId="6" fillId="0" borderId="1" xfId="5" applyNumberFormat="1" applyBorder="1" applyAlignment="1">
      <alignment vertical="center" wrapText="1"/>
    </xf>
    <xf numFmtId="165" fontId="8" fillId="0" borderId="1" xfId="5" applyNumberFormat="1" applyFont="1" applyBorder="1" applyAlignment="1">
      <alignment vertical="center" wrapText="1"/>
    </xf>
    <xf numFmtId="165" fontId="7" fillId="0" borderId="0" xfId="5" applyNumberFormat="1" applyFont="1" applyAlignment="1">
      <alignment wrapText="1"/>
    </xf>
    <xf numFmtId="165" fontId="6" fillId="0" borderId="0" xfId="5" applyNumberFormat="1" applyAlignment="1">
      <alignment horizont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5" fontId="16" fillId="0" borderId="0" xfId="5" applyNumberFormat="1" applyFont="1" applyAlignment="1">
      <alignment horizontal="right" wrapText="1"/>
    </xf>
    <xf numFmtId="165" fontId="16" fillId="0" borderId="6" xfId="5" applyNumberFormat="1" applyFont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0" xfId="5" applyNumberFormat="1" applyFont="1" applyAlignment="1">
      <alignment horizontal="left" vertical="top" wrapText="1"/>
    </xf>
    <xf numFmtId="165" fontId="7" fillId="0" borderId="1" xfId="5" applyNumberFormat="1" applyFont="1" applyBorder="1" applyAlignment="1">
      <alignment horizontal="center" wrapText="1"/>
    </xf>
    <xf numFmtId="165" fontId="14" fillId="0" borderId="0" xfId="5" applyNumberFormat="1" applyFont="1" applyAlignment="1">
      <alignment horizontal="center" wrapText="1"/>
    </xf>
    <xf numFmtId="165" fontId="6" fillId="0" borderId="0" xfId="5" applyNumberFormat="1" applyAlignment="1">
      <alignment horizont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8" fillId="0" borderId="3" xfId="5" applyNumberFormat="1" applyFont="1" applyFill="1" applyBorder="1" applyAlignment="1">
      <alignment horizontal="center" vertical="center" wrapText="1"/>
    </xf>
    <xf numFmtId="168" fontId="18" fillId="8" borderId="5" xfId="5" applyNumberFormat="1" applyFont="1" applyFill="1" applyBorder="1" applyAlignment="1">
      <alignment horizontal="center" vertical="center" wrapText="1"/>
    </xf>
    <xf numFmtId="168" fontId="18" fillId="8" borderId="2" xfId="5" applyNumberFormat="1" applyFont="1" applyFill="1" applyBorder="1" applyAlignment="1">
      <alignment horizontal="center" vertical="center" wrapText="1"/>
    </xf>
    <xf numFmtId="168" fontId="18" fillId="8" borderId="3" xfId="5" applyNumberFormat="1" applyFont="1" applyFill="1" applyBorder="1" applyAlignment="1">
      <alignment horizontal="center" vertical="center" wrapText="1"/>
    </xf>
    <xf numFmtId="165" fontId="18" fillId="8" borderId="1" xfId="5" applyNumberFormat="1" applyFont="1" applyFill="1" applyBorder="1" applyAlignment="1">
      <alignment horizontal="center" vertical="center" wrapText="1"/>
    </xf>
    <xf numFmtId="165" fontId="18" fillId="8" borderId="2" xfId="5" applyNumberFormat="1" applyFont="1" applyFill="1" applyBorder="1" applyAlignment="1">
      <alignment horizontal="center" vertical="center" wrapText="1"/>
    </xf>
    <xf numFmtId="165" fontId="18" fillId="8" borderId="3" xfId="5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 wrapText="1"/>
    </xf>
    <xf numFmtId="165" fontId="19" fillId="8" borderId="1" xfId="1" applyNumberFormat="1" applyFont="1" applyFill="1" applyBorder="1" applyAlignment="1">
      <alignment horizontal="center" vertical="center" wrapText="1"/>
    </xf>
    <xf numFmtId="165" fontId="19" fillId="0" borderId="0" xfId="1" applyNumberFormat="1" applyFont="1" applyFill="1" applyBorder="1" applyAlignment="1">
      <alignment horizontal="center" vertical="center" wrapText="1"/>
    </xf>
  </cellXfs>
  <cellStyles count="6">
    <cellStyle name="TableStyleLight1" xfId="1"/>
    <cellStyle name="Обычный" xfId="0" builtinId="0"/>
    <cellStyle name="Обычный 2" xfId="2"/>
    <cellStyle name="Обычный 3" xfId="3"/>
    <cellStyle name="Обычный 3 3" xfId="4"/>
    <cellStyle name="Обычный 4" xfId="5"/>
  </cellStyles>
  <dxfs count="24"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9"/>
      <color rgb="FFF7FA8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terenteva\Downloads\&#1092;&#1080;&#107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Сутки"/>
      <sheetName val="Динамика"/>
      <sheetName val="График Рабочий"/>
      <sheetName val="График основной"/>
      <sheetName val="за 3 дня"/>
      <sheetName val="Расчёт"/>
      <sheetName val="Подпись"/>
      <sheetName val="Дни сдачи"/>
      <sheetName val="Водители"/>
    </sheetNames>
    <sheetDataSet>
      <sheetData sheetId="0"/>
      <sheetData sheetId="1"/>
      <sheetData sheetId="2">
        <row r="3">
          <cell r="A3" t="str">
            <v>-0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</row>
        <row r="4">
          <cell r="A4" t="str">
            <v>-0</v>
          </cell>
          <cell r="B4">
            <v>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</row>
        <row r="5">
          <cell r="A5" t="str">
            <v>-0</v>
          </cell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</row>
        <row r="6">
          <cell r="A6" t="str">
            <v>-0</v>
          </cell>
          <cell r="B6">
            <v>4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</row>
        <row r="7">
          <cell r="A7" t="str">
            <v>-0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</row>
        <row r="8">
          <cell r="A8" t="str">
            <v>-0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</row>
        <row r="9">
          <cell r="A9" t="str">
            <v>-0</v>
          </cell>
          <cell r="B9">
            <v>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</row>
        <row r="10">
          <cell r="A10" t="str">
            <v>-0</v>
          </cell>
          <cell r="B10">
            <v>8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</row>
        <row r="11">
          <cell r="A11" t="str">
            <v>-0</v>
          </cell>
          <cell r="B11">
            <v>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</row>
        <row r="12">
          <cell r="A12" t="str">
            <v>-0</v>
          </cell>
          <cell r="B12">
            <v>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</row>
        <row r="13">
          <cell r="A13" t="str">
            <v>-0</v>
          </cell>
          <cell r="B13">
            <v>11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</row>
        <row r="14">
          <cell r="A14" t="str">
            <v>-0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</row>
        <row r="15">
          <cell r="A15" t="str">
            <v>-0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</row>
        <row r="16">
          <cell r="A16" t="str">
            <v>-0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</row>
        <row r="17">
          <cell r="A17" t="str">
            <v>-0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</row>
        <row r="18">
          <cell r="A18" t="str">
            <v>-0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</row>
        <row r="19">
          <cell r="A19" t="str">
            <v>-0</v>
          </cell>
          <cell r="B19">
            <v>17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</row>
        <row r="20">
          <cell r="A20" t="str">
            <v>-0</v>
          </cell>
          <cell r="B20">
            <v>18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</row>
        <row r="21">
          <cell r="A21" t="str">
            <v>-0</v>
          </cell>
          <cell r="B21">
            <v>19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</row>
        <row r="22">
          <cell r="A22" t="str">
            <v>-0</v>
          </cell>
          <cell r="B22">
            <v>20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</row>
        <row r="23">
          <cell r="A23" t="str">
            <v>-0</v>
          </cell>
          <cell r="B23">
            <v>21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</row>
        <row r="24">
          <cell r="A24" t="str">
            <v>-0</v>
          </cell>
          <cell r="B24">
            <v>22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</row>
        <row r="25">
          <cell r="A25" t="str">
            <v>-0</v>
          </cell>
          <cell r="B25">
            <v>23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</row>
        <row r="26">
          <cell r="A26" t="str">
            <v>-0</v>
          </cell>
          <cell r="B26">
            <v>24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</row>
        <row r="27">
          <cell r="A27" t="str">
            <v>-0</v>
          </cell>
          <cell r="B27">
            <v>25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</row>
        <row r="28">
          <cell r="A28" t="str">
            <v>-0</v>
          </cell>
          <cell r="B28">
            <v>26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</row>
        <row r="29">
          <cell r="A29" t="str">
            <v>-0</v>
          </cell>
          <cell r="B29">
            <v>27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</row>
        <row r="30">
          <cell r="A30" t="str">
            <v>-0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</row>
        <row r="31">
          <cell r="A31" t="str">
            <v>-0</v>
          </cell>
          <cell r="B31">
            <v>29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</row>
        <row r="32">
          <cell r="A32" t="str">
            <v>-0</v>
          </cell>
          <cell r="B32">
            <v>30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</row>
        <row r="33">
          <cell r="A33" t="str">
            <v>-0</v>
          </cell>
          <cell r="B33">
            <v>31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</row>
        <row r="34">
          <cell r="A34" t="str">
            <v>-0</v>
          </cell>
          <cell r="B34">
            <v>32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</row>
        <row r="35">
          <cell r="A35" t="str">
            <v>-0</v>
          </cell>
          <cell r="B35">
            <v>33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</row>
        <row r="36">
          <cell r="A36" t="str">
            <v>-0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</row>
        <row r="37">
          <cell r="A37" t="str">
            <v>-0</v>
          </cell>
          <cell r="B37">
            <v>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</row>
        <row r="38">
          <cell r="A38" t="str">
            <v>-0</v>
          </cell>
          <cell r="B38">
            <v>36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</row>
        <row r="39">
          <cell r="A39" t="str">
            <v>-0</v>
          </cell>
          <cell r="B39">
            <v>37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</row>
        <row r="40">
          <cell r="A40" t="str">
            <v>-0</v>
          </cell>
          <cell r="B40">
            <v>38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</row>
        <row r="41">
          <cell r="A41" t="str">
            <v>-0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</row>
        <row r="42">
          <cell r="A42" t="str">
            <v>-0</v>
          </cell>
          <cell r="B42">
            <v>40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</row>
        <row r="43">
          <cell r="A43" t="str">
            <v>-0</v>
          </cell>
          <cell r="B43">
            <v>41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</row>
        <row r="44">
          <cell r="A44" t="str">
            <v>-0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</row>
        <row r="45">
          <cell r="A45" t="str">
            <v>-0</v>
          </cell>
          <cell r="B45">
            <v>43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</row>
        <row r="46">
          <cell r="A46" t="str">
            <v>-0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</row>
        <row r="47">
          <cell r="A47" t="str">
            <v>-0</v>
          </cell>
          <cell r="B47">
            <v>45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</row>
        <row r="48">
          <cell r="A48" t="str">
            <v>-0</v>
          </cell>
          <cell r="B48">
            <v>46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</row>
        <row r="49">
          <cell r="A49" t="str">
            <v>-0</v>
          </cell>
          <cell r="B49">
            <v>47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</row>
        <row r="50">
          <cell r="A50" t="str">
            <v>-0</v>
          </cell>
          <cell r="B50">
            <v>48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</row>
        <row r="51">
          <cell r="A51" t="str">
            <v>-0</v>
          </cell>
          <cell r="B51">
            <v>49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</row>
        <row r="52">
          <cell r="A52" t="str">
            <v>-0</v>
          </cell>
          <cell r="B52">
            <v>50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</row>
        <row r="53">
          <cell r="A53" t="str">
            <v>-0</v>
          </cell>
          <cell r="B53">
            <v>51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</row>
        <row r="54">
          <cell r="A54" t="str">
            <v>-0</v>
          </cell>
          <cell r="B54">
            <v>52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</row>
        <row r="55">
          <cell r="A55" t="str">
            <v>-0</v>
          </cell>
          <cell r="B55">
            <v>53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</row>
        <row r="56">
          <cell r="A56" t="str">
            <v>-0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</row>
        <row r="57">
          <cell r="A57" t="str">
            <v>-0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</row>
        <row r="58">
          <cell r="A58" t="str">
            <v>-0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</row>
        <row r="59">
          <cell r="A59" t="str">
            <v>-0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</row>
        <row r="60">
          <cell r="A60" t="str">
            <v>-0</v>
          </cell>
          <cell r="B60">
            <v>58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</row>
        <row r="61">
          <cell r="A61" t="str">
            <v>-0</v>
          </cell>
          <cell r="B61">
            <v>59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</row>
        <row r="62">
          <cell r="A62" t="str">
            <v>-0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</row>
        <row r="63">
          <cell r="A63" t="str">
            <v>-0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</row>
        <row r="64">
          <cell r="A64" t="str">
            <v>-0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</row>
        <row r="65">
          <cell r="A65" t="str">
            <v>-0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</row>
        <row r="66">
          <cell r="A66" t="str">
            <v>-0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</row>
        <row r="67">
          <cell r="A67" t="str">
            <v>-0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</row>
        <row r="68">
          <cell r="A68" t="str">
            <v>-0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</row>
        <row r="69">
          <cell r="A69" t="str">
            <v>-0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</row>
        <row r="70">
          <cell r="A70" t="str">
            <v>-0</v>
          </cell>
          <cell r="B70">
            <v>68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</row>
        <row r="71">
          <cell r="A71" t="str">
            <v>-0</v>
          </cell>
          <cell r="B71">
            <v>69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</row>
        <row r="72">
          <cell r="A72" t="str">
            <v>-0</v>
          </cell>
          <cell r="B72">
            <v>70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</row>
        <row r="73">
          <cell r="A73" t="str">
            <v>-0</v>
          </cell>
          <cell r="B73">
            <v>71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</row>
        <row r="74">
          <cell r="A74" t="str">
            <v>-0</v>
          </cell>
          <cell r="B74">
            <v>72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</row>
        <row r="75">
          <cell r="A75" t="str">
            <v>-0</v>
          </cell>
          <cell r="B75">
            <v>73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</row>
        <row r="76">
          <cell r="A76" t="str">
            <v>-0</v>
          </cell>
          <cell r="B76">
            <v>74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</row>
        <row r="77">
          <cell r="A77" t="str">
            <v>-0</v>
          </cell>
          <cell r="B77">
            <v>75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</row>
        <row r="78">
          <cell r="A78" t="str">
            <v>-0</v>
          </cell>
          <cell r="B78">
            <v>76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</row>
        <row r="79">
          <cell r="A79" t="str">
            <v>-0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</row>
        <row r="80">
          <cell r="A80" t="str">
            <v>-0</v>
          </cell>
          <cell r="B80">
            <v>78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</row>
        <row r="81">
          <cell r="A81" t="str">
            <v>-0</v>
          </cell>
          <cell r="B81">
            <v>79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</row>
        <row r="82">
          <cell r="A82" t="str">
            <v>-0</v>
          </cell>
          <cell r="B82">
            <v>80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</row>
        <row r="83">
          <cell r="A83" t="str">
            <v>-0</v>
          </cell>
          <cell r="B83">
            <v>81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</row>
        <row r="84">
          <cell r="A84" t="str">
            <v>-0</v>
          </cell>
          <cell r="B84">
            <v>82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</row>
        <row r="85">
          <cell r="A85" t="str">
            <v>-0</v>
          </cell>
          <cell r="B85">
            <v>83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</row>
        <row r="86">
          <cell r="A86" t="str">
            <v>-0</v>
          </cell>
          <cell r="B86">
            <v>84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</row>
        <row r="87">
          <cell r="A87" t="str">
            <v>-0</v>
          </cell>
          <cell r="B87">
            <v>85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</row>
        <row r="88">
          <cell r="A88" t="str">
            <v>-0</v>
          </cell>
          <cell r="B88">
            <v>86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</row>
        <row r="89">
          <cell r="A89" t="str">
            <v>-0</v>
          </cell>
          <cell r="B89">
            <v>87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</row>
        <row r="90">
          <cell r="A90" t="str">
            <v>-0</v>
          </cell>
          <cell r="B90">
            <v>88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</row>
        <row r="91">
          <cell r="A91" t="str">
            <v>-0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</row>
        <row r="92">
          <cell r="A92" t="str">
            <v>-0</v>
          </cell>
          <cell r="B92">
            <v>90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</row>
        <row r="93">
          <cell r="A93" t="str">
            <v>-0</v>
          </cell>
          <cell r="B93">
            <v>91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</row>
        <row r="94">
          <cell r="A94" t="str">
            <v>-0</v>
          </cell>
          <cell r="B94">
            <v>92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</row>
        <row r="95">
          <cell r="A95" t="str">
            <v>-0</v>
          </cell>
          <cell r="B95">
            <v>93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</row>
        <row r="96">
          <cell r="A96" t="str">
            <v>-0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</row>
        <row r="97">
          <cell r="A97" t="str">
            <v>-0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</row>
        <row r="98">
          <cell r="A98" t="str">
            <v>-0</v>
          </cell>
          <cell r="B98">
            <v>96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</row>
        <row r="99">
          <cell r="A99" t="str">
            <v>-0</v>
          </cell>
          <cell r="B99">
            <v>97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</row>
        <row r="100">
          <cell r="A100" t="str">
            <v>-0</v>
          </cell>
          <cell r="B100">
            <v>98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</row>
        <row r="101">
          <cell r="A101" t="str">
            <v>-0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</row>
        <row r="102">
          <cell r="A102" t="str">
            <v>-0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</row>
        <row r="103">
          <cell r="A103" t="str">
            <v>-0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</row>
        <row r="104">
          <cell r="A104" t="str">
            <v>-0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</row>
        <row r="105">
          <cell r="A105" t="str">
            <v>-0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</row>
        <row r="106">
          <cell r="A106" t="str">
            <v>-0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</row>
        <row r="107">
          <cell r="A107" t="str">
            <v>-0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</row>
        <row r="108">
          <cell r="A108" t="str">
            <v>-0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</row>
        <row r="109">
          <cell r="A109" t="str">
            <v>-0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</row>
        <row r="110">
          <cell r="A110" t="str">
            <v>-0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</row>
        <row r="111">
          <cell r="A111" t="str">
            <v>-0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</row>
        <row r="112">
          <cell r="A112" t="str">
            <v>-0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</row>
        <row r="113">
          <cell r="A113" t="str">
            <v>-0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</row>
        <row r="114">
          <cell r="A114" t="str">
            <v>-0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</row>
        <row r="115">
          <cell r="A115" t="str">
            <v>-0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</row>
        <row r="116">
          <cell r="A116" t="str">
            <v>-0</v>
          </cell>
          <cell r="B116">
            <v>114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</row>
        <row r="117">
          <cell r="A117" t="str">
            <v>-0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</row>
        <row r="118">
          <cell r="A118" t="str">
            <v>-0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</row>
        <row r="119">
          <cell r="A119" t="str">
            <v>-0</v>
          </cell>
          <cell r="B119">
            <v>117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</row>
        <row r="120">
          <cell r="A120" t="str">
            <v>-0</v>
          </cell>
          <cell r="B120">
            <v>118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</row>
        <row r="121">
          <cell r="A121" t="str">
            <v>-0</v>
          </cell>
          <cell r="B121">
            <v>119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</row>
        <row r="122">
          <cell r="A122" t="str">
            <v>-0</v>
          </cell>
          <cell r="B122">
            <v>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</row>
        <row r="123">
          <cell r="A123" t="str">
            <v>-0</v>
          </cell>
          <cell r="B123">
            <v>121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</row>
        <row r="124">
          <cell r="A124" t="str">
            <v>-0</v>
          </cell>
          <cell r="B124">
            <v>122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</row>
        <row r="125">
          <cell r="A125" t="str">
            <v>-0</v>
          </cell>
          <cell r="B125">
            <v>123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</row>
        <row r="126">
          <cell r="A126" t="str">
            <v>-0</v>
          </cell>
          <cell r="B126">
            <v>124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</row>
        <row r="127">
          <cell r="A127" t="str">
            <v>-0</v>
          </cell>
          <cell r="B127">
            <v>125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</row>
        <row r="128">
          <cell r="A128" t="str">
            <v>-0</v>
          </cell>
          <cell r="B128">
            <v>126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</row>
        <row r="129">
          <cell r="A129" t="str">
            <v>-0</v>
          </cell>
          <cell r="B129">
            <v>127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</row>
        <row r="130">
          <cell r="A130" t="str">
            <v>-0</v>
          </cell>
          <cell r="B130">
            <v>128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</row>
        <row r="131">
          <cell r="A131" t="str">
            <v>-0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</row>
        <row r="132">
          <cell r="A132" t="str">
            <v>-0</v>
          </cell>
          <cell r="B132">
            <v>130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</row>
        <row r="133">
          <cell r="A133" t="str">
            <v>-0</v>
          </cell>
          <cell r="B133">
            <v>131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</row>
        <row r="134">
          <cell r="A134" t="str">
            <v>-0</v>
          </cell>
          <cell r="B134">
            <v>132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</row>
        <row r="135">
          <cell r="A135" t="str">
            <v>-0</v>
          </cell>
          <cell r="B135">
            <v>133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</row>
        <row r="136">
          <cell r="A136" t="str">
            <v>-0</v>
          </cell>
          <cell r="B136">
            <v>134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</row>
        <row r="137">
          <cell r="A137" t="str">
            <v>-0</v>
          </cell>
          <cell r="B137">
            <v>135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</row>
        <row r="138">
          <cell r="A138" t="str">
            <v>-0</v>
          </cell>
          <cell r="B138">
            <v>136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</row>
        <row r="139">
          <cell r="A139" t="str">
            <v>-0</v>
          </cell>
          <cell r="B139">
            <v>137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</row>
        <row r="140">
          <cell r="A140" t="str">
            <v>-0</v>
          </cell>
          <cell r="B140">
            <v>138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</row>
        <row r="141">
          <cell r="A141" t="str">
            <v>-0</v>
          </cell>
          <cell r="B141">
            <v>139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</row>
        <row r="142">
          <cell r="A142" t="str">
            <v>-0</v>
          </cell>
          <cell r="B142">
            <v>140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</row>
        <row r="143">
          <cell r="A143" t="str">
            <v>-0</v>
          </cell>
          <cell r="B143">
            <v>141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</row>
        <row r="144">
          <cell r="A144" t="str">
            <v>-0</v>
          </cell>
          <cell r="B144">
            <v>142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</row>
        <row r="145">
          <cell r="A145" t="str">
            <v>-0</v>
          </cell>
          <cell r="B145">
            <v>143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</row>
        <row r="146">
          <cell r="A146" t="str">
            <v>-0</v>
          </cell>
          <cell r="B146">
            <v>144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</row>
        <row r="147">
          <cell r="A147" t="str">
            <v>-0</v>
          </cell>
          <cell r="B147">
            <v>145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</row>
        <row r="148">
          <cell r="A148" t="str">
            <v>-0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</row>
        <row r="149">
          <cell r="A149" t="str">
            <v>-0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</row>
        <row r="150">
          <cell r="A150" t="str">
            <v>-0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</row>
        <row r="151">
          <cell r="A151" t="str">
            <v>-0</v>
          </cell>
          <cell r="B151">
            <v>149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</row>
        <row r="152">
          <cell r="A152" t="str">
            <v>-0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 t="str">
            <v>-0</v>
          </cell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</row>
        <row r="154">
          <cell r="A154" t="str">
            <v>-0</v>
          </cell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</row>
        <row r="155">
          <cell r="A155" t="str">
            <v>-0</v>
          </cell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</row>
        <row r="156">
          <cell r="A156" t="str">
            <v>-0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</row>
        <row r="157">
          <cell r="A157" t="str">
            <v>-0</v>
          </cell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</row>
        <row r="158">
          <cell r="A158" t="str">
            <v>-0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</row>
        <row r="159">
          <cell r="A159" t="str">
            <v>-0</v>
          </cell>
          <cell r="C159"/>
          <cell r="D159"/>
          <cell r="E159"/>
          <cell r="F159"/>
          <cell r="G159"/>
          <cell r="H159"/>
          <cell r="K159"/>
        </row>
        <row r="160">
          <cell r="A160" t="str">
            <v>-0</v>
          </cell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</row>
        <row r="161">
          <cell r="A161" t="str">
            <v>-0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-0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-0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-0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</sheetData>
      <sheetData sheetId="3"/>
      <sheetData sheetId="4"/>
      <sheetData sheetId="5"/>
      <sheetData sheetId="6"/>
      <sheetData sheetId="7"/>
      <sheetData sheetId="8">
        <row r="3">
          <cell r="B3" t="str">
            <v xml:space="preserve"> . .</v>
          </cell>
          <cell r="C3"/>
          <cell r="D3"/>
          <cell r="E3"/>
          <cell r="F3"/>
          <cell r="G3"/>
        </row>
        <row r="4">
          <cell r="B4" t="str">
            <v xml:space="preserve"> . .</v>
          </cell>
          <cell r="C4"/>
          <cell r="D4"/>
          <cell r="E4"/>
          <cell r="F4"/>
          <cell r="G4"/>
        </row>
        <row r="5">
          <cell r="B5" t="str">
            <v xml:space="preserve"> . .</v>
          </cell>
          <cell r="C5"/>
          <cell r="D5"/>
          <cell r="E5"/>
          <cell r="F5"/>
          <cell r="G5"/>
        </row>
        <row r="6">
          <cell r="B6" t="str">
            <v xml:space="preserve"> . .</v>
          </cell>
          <cell r="C6"/>
          <cell r="D6"/>
          <cell r="E6"/>
          <cell r="F6"/>
          <cell r="G6"/>
        </row>
        <row r="7">
          <cell r="B7" t="str">
            <v xml:space="preserve"> . .</v>
          </cell>
          <cell r="C7"/>
          <cell r="D7"/>
          <cell r="E7"/>
          <cell r="F7"/>
          <cell r="G7"/>
        </row>
        <row r="8">
          <cell r="B8" t="str">
            <v xml:space="preserve"> . .</v>
          </cell>
          <cell r="C8"/>
          <cell r="D8"/>
          <cell r="E8"/>
          <cell r="F8"/>
          <cell r="G8"/>
        </row>
        <row r="9">
          <cell r="B9" t="str">
            <v xml:space="preserve"> . .</v>
          </cell>
          <cell r="C9"/>
          <cell r="D9"/>
          <cell r="E9"/>
          <cell r="F9"/>
          <cell r="G9"/>
        </row>
        <row r="10">
          <cell r="B10" t="str">
            <v xml:space="preserve"> . .</v>
          </cell>
          <cell r="C10"/>
          <cell r="D10"/>
          <cell r="E10"/>
          <cell r="F10"/>
          <cell r="G10"/>
        </row>
        <row r="11">
          <cell r="B11" t="str">
            <v xml:space="preserve"> . .</v>
          </cell>
          <cell r="C11"/>
          <cell r="D11"/>
          <cell r="E11"/>
          <cell r="F11"/>
          <cell r="G11"/>
        </row>
        <row r="12">
          <cell r="B12" t="str">
            <v xml:space="preserve"> . .</v>
          </cell>
          <cell r="C12"/>
          <cell r="D12"/>
          <cell r="E12"/>
          <cell r="F12"/>
          <cell r="G12"/>
        </row>
        <row r="13">
          <cell r="B13" t="str">
            <v xml:space="preserve"> . .</v>
          </cell>
          <cell r="C13"/>
          <cell r="D13"/>
          <cell r="E13"/>
          <cell r="F13"/>
          <cell r="G13"/>
        </row>
        <row r="14">
          <cell r="B14" t="str">
            <v xml:space="preserve"> . .</v>
          </cell>
          <cell r="C14"/>
          <cell r="D14"/>
          <cell r="E14"/>
          <cell r="F14"/>
          <cell r="G14"/>
        </row>
        <row r="15">
          <cell r="B15" t="str">
            <v xml:space="preserve"> . .</v>
          </cell>
          <cell r="C15"/>
          <cell r="D15"/>
          <cell r="E15"/>
          <cell r="F15"/>
          <cell r="G15"/>
        </row>
        <row r="16">
          <cell r="B16" t="str">
            <v xml:space="preserve"> . .</v>
          </cell>
          <cell r="C16"/>
          <cell r="D16"/>
          <cell r="E16"/>
          <cell r="F16"/>
          <cell r="G16"/>
        </row>
        <row r="17">
          <cell r="B17" t="str">
            <v xml:space="preserve"> . .</v>
          </cell>
          <cell r="C17"/>
          <cell r="D17"/>
          <cell r="E17"/>
          <cell r="F17"/>
          <cell r="G17"/>
        </row>
        <row r="18">
          <cell r="B18" t="str">
            <v xml:space="preserve"> . .</v>
          </cell>
          <cell r="C18"/>
          <cell r="D18"/>
          <cell r="E18"/>
          <cell r="F18"/>
          <cell r="G18"/>
        </row>
        <row r="19">
          <cell r="B19" t="str">
            <v xml:space="preserve"> . .</v>
          </cell>
          <cell r="C19"/>
          <cell r="D19"/>
          <cell r="E19"/>
          <cell r="F19"/>
          <cell r="G19"/>
        </row>
        <row r="20">
          <cell r="B20" t="str">
            <v xml:space="preserve"> . .</v>
          </cell>
          <cell r="C20"/>
          <cell r="D20"/>
          <cell r="E20"/>
          <cell r="F20"/>
          <cell r="G20"/>
        </row>
        <row r="21">
          <cell r="B21" t="str">
            <v xml:space="preserve"> . .</v>
          </cell>
          <cell r="C21"/>
          <cell r="D21"/>
          <cell r="E21"/>
          <cell r="F21"/>
          <cell r="G21"/>
        </row>
        <row r="22">
          <cell r="B22" t="str">
            <v xml:space="preserve"> . .</v>
          </cell>
          <cell r="C22"/>
          <cell r="D22"/>
          <cell r="E22"/>
          <cell r="F22"/>
          <cell r="G22"/>
        </row>
        <row r="23">
          <cell r="B23" t="str">
            <v xml:space="preserve"> . .</v>
          </cell>
          <cell r="C23"/>
          <cell r="D23"/>
          <cell r="E23"/>
          <cell r="F23"/>
          <cell r="G23"/>
        </row>
        <row r="24">
          <cell r="B24" t="str">
            <v xml:space="preserve"> . .</v>
          </cell>
          <cell r="C24"/>
          <cell r="D24"/>
          <cell r="E24"/>
          <cell r="F24"/>
          <cell r="G24"/>
        </row>
        <row r="25">
          <cell r="B25" t="str">
            <v xml:space="preserve"> . .</v>
          </cell>
          <cell r="C25"/>
          <cell r="D25"/>
          <cell r="E25"/>
          <cell r="F25"/>
          <cell r="G25"/>
        </row>
        <row r="26">
          <cell r="B26" t="str">
            <v xml:space="preserve"> . .</v>
          </cell>
          <cell r="C26"/>
          <cell r="D26"/>
          <cell r="E26"/>
          <cell r="F26"/>
          <cell r="G26"/>
        </row>
        <row r="27">
          <cell r="B27" t="str">
            <v xml:space="preserve"> . .</v>
          </cell>
          <cell r="C27"/>
          <cell r="D27"/>
          <cell r="E27"/>
          <cell r="F27"/>
          <cell r="G27"/>
        </row>
        <row r="28">
          <cell r="B28" t="str">
            <v xml:space="preserve"> . .</v>
          </cell>
          <cell r="C28"/>
          <cell r="D28"/>
          <cell r="E28"/>
          <cell r="F28"/>
          <cell r="G28"/>
        </row>
        <row r="29">
          <cell r="B29" t="str">
            <v xml:space="preserve"> . .</v>
          </cell>
          <cell r="C29"/>
          <cell r="D29"/>
          <cell r="E29"/>
          <cell r="F29"/>
          <cell r="G29"/>
        </row>
        <row r="30">
          <cell r="B30" t="str">
            <v xml:space="preserve"> . .</v>
          </cell>
          <cell r="C30"/>
          <cell r="D30"/>
          <cell r="E30"/>
          <cell r="F30"/>
          <cell r="G30"/>
        </row>
        <row r="31">
          <cell r="B31" t="str">
            <v xml:space="preserve"> . .</v>
          </cell>
          <cell r="C31"/>
          <cell r="D31"/>
          <cell r="E31"/>
          <cell r="F31"/>
          <cell r="G31"/>
        </row>
        <row r="32">
          <cell r="B32" t="str">
            <v xml:space="preserve"> . .</v>
          </cell>
          <cell r="C32"/>
          <cell r="D32"/>
          <cell r="E32"/>
          <cell r="F32"/>
          <cell r="G32"/>
        </row>
        <row r="33">
          <cell r="B33" t="str">
            <v xml:space="preserve"> . .</v>
          </cell>
          <cell r="C33"/>
          <cell r="D33"/>
          <cell r="E33"/>
          <cell r="F33"/>
          <cell r="G33"/>
        </row>
        <row r="34">
          <cell r="B34" t="str">
            <v xml:space="preserve"> . .</v>
          </cell>
          <cell r="C34"/>
          <cell r="D34"/>
          <cell r="E34"/>
          <cell r="F34"/>
          <cell r="G34"/>
        </row>
        <row r="35">
          <cell r="B35" t="str">
            <v xml:space="preserve"> . .</v>
          </cell>
          <cell r="C35"/>
          <cell r="D35"/>
          <cell r="E35"/>
          <cell r="F35"/>
          <cell r="G35"/>
        </row>
        <row r="36">
          <cell r="B36" t="str">
            <v xml:space="preserve"> . .</v>
          </cell>
          <cell r="C36"/>
          <cell r="D36"/>
          <cell r="E36"/>
          <cell r="F36"/>
          <cell r="G36"/>
        </row>
        <row r="37">
          <cell r="B37" t="str">
            <v xml:space="preserve"> . .</v>
          </cell>
          <cell r="C37"/>
          <cell r="D37"/>
          <cell r="E37"/>
          <cell r="F37"/>
          <cell r="G37"/>
        </row>
        <row r="38">
          <cell r="B38" t="str">
            <v xml:space="preserve"> . .</v>
          </cell>
          <cell r="C38"/>
          <cell r="D38"/>
          <cell r="E38"/>
          <cell r="F38"/>
          <cell r="G38"/>
        </row>
        <row r="39">
          <cell r="B39" t="str">
            <v xml:space="preserve"> . .</v>
          </cell>
          <cell r="C39"/>
          <cell r="D39"/>
          <cell r="E39"/>
          <cell r="F39"/>
          <cell r="G39"/>
        </row>
        <row r="40">
          <cell r="B40" t="str">
            <v xml:space="preserve"> . .</v>
          </cell>
          <cell r="C40"/>
          <cell r="D40"/>
          <cell r="E40"/>
          <cell r="F40"/>
          <cell r="G40"/>
        </row>
        <row r="41">
          <cell r="B41" t="str">
            <v xml:space="preserve"> . .</v>
          </cell>
          <cell r="C41"/>
          <cell r="D41"/>
          <cell r="E41"/>
          <cell r="F41"/>
          <cell r="G41"/>
        </row>
        <row r="42">
          <cell r="B42" t="str">
            <v xml:space="preserve"> . .</v>
          </cell>
          <cell r="C42"/>
          <cell r="D42"/>
          <cell r="E42"/>
          <cell r="F42"/>
          <cell r="G42"/>
        </row>
        <row r="43">
          <cell r="B43" t="str">
            <v xml:space="preserve"> . .</v>
          </cell>
          <cell r="C43"/>
          <cell r="D43"/>
          <cell r="E43"/>
          <cell r="F43"/>
          <cell r="G43"/>
        </row>
        <row r="44">
          <cell r="B44" t="str">
            <v xml:space="preserve"> . .</v>
          </cell>
          <cell r="C44"/>
          <cell r="D44"/>
          <cell r="E44"/>
          <cell r="F44"/>
          <cell r="G44"/>
        </row>
        <row r="45">
          <cell r="B45" t="str">
            <v xml:space="preserve"> . .</v>
          </cell>
          <cell r="C45"/>
          <cell r="D45"/>
          <cell r="E45"/>
          <cell r="F45"/>
          <cell r="G45"/>
        </row>
        <row r="46">
          <cell r="B46" t="str">
            <v xml:space="preserve"> . .</v>
          </cell>
          <cell r="C46"/>
          <cell r="D46"/>
          <cell r="E46"/>
          <cell r="F46"/>
          <cell r="G46"/>
        </row>
        <row r="47">
          <cell r="B47" t="str">
            <v xml:space="preserve"> . .</v>
          </cell>
          <cell r="C47"/>
          <cell r="D47"/>
          <cell r="E47"/>
          <cell r="F47"/>
          <cell r="G47"/>
        </row>
        <row r="48">
          <cell r="B48" t="str">
            <v xml:space="preserve"> . .</v>
          </cell>
          <cell r="C48"/>
          <cell r="D48"/>
          <cell r="E48"/>
          <cell r="F48"/>
          <cell r="G48"/>
        </row>
        <row r="49">
          <cell r="B49" t="str">
            <v xml:space="preserve"> . .</v>
          </cell>
          <cell r="C49"/>
          <cell r="D49"/>
          <cell r="E49"/>
          <cell r="F49"/>
          <cell r="G49"/>
        </row>
        <row r="50">
          <cell r="B50" t="str">
            <v xml:space="preserve"> . .</v>
          </cell>
          <cell r="C50"/>
          <cell r="D50"/>
          <cell r="E50"/>
          <cell r="F50"/>
          <cell r="G50"/>
        </row>
        <row r="51">
          <cell r="B51" t="str">
            <v xml:space="preserve"> . .</v>
          </cell>
          <cell r="C51"/>
          <cell r="D51"/>
          <cell r="E51"/>
          <cell r="F51"/>
          <cell r="G51"/>
        </row>
        <row r="52">
          <cell r="B52" t="str">
            <v xml:space="preserve"> . .</v>
          </cell>
          <cell r="C52"/>
          <cell r="D52"/>
          <cell r="E52"/>
          <cell r="F52"/>
          <cell r="G52"/>
        </row>
        <row r="53">
          <cell r="B53" t="str">
            <v xml:space="preserve"> . .</v>
          </cell>
          <cell r="C53"/>
          <cell r="D53"/>
          <cell r="E53"/>
          <cell r="F53"/>
          <cell r="G53"/>
        </row>
        <row r="54">
          <cell r="B54" t="str">
            <v xml:space="preserve"> . .</v>
          </cell>
        </row>
        <row r="55">
          <cell r="B55" t="str">
            <v xml:space="preserve"> . .</v>
          </cell>
        </row>
        <row r="56">
          <cell r="B56" t="str">
            <v xml:space="preserve"> . .</v>
          </cell>
        </row>
        <row r="57">
          <cell r="B57" t="str">
            <v xml:space="preserve"> . 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O873"/>
  <sheetViews>
    <sheetView tabSelected="1" zoomScale="90" zoomScaleNormal="90" workbookViewId="0">
      <pane ySplit="1" topLeftCell="A2" activePane="bottomLeft" state="frozen"/>
      <selection pane="bottomLeft" activeCell="G770" sqref="G770"/>
    </sheetView>
  </sheetViews>
  <sheetFormatPr defaultRowHeight="15" outlineLevelCol="1" x14ac:dyDescent="0.25"/>
  <cols>
    <col min="1" max="1" width="11.5703125" style="4" customWidth="1"/>
    <col min="2" max="2" width="6.140625" style="16" customWidth="1"/>
    <col min="3" max="3" width="37.28515625" style="16" customWidth="1"/>
    <col min="4" max="4" width="13.28515625" style="16" bestFit="1" customWidth="1"/>
    <col min="5" max="6" width="9.140625" style="16"/>
    <col min="7" max="7" width="17.42578125" style="93" customWidth="1"/>
    <col min="8" max="8" width="14.28515625" style="19" hidden="1" customWidth="1" outlineLevel="1"/>
    <col min="9" max="9" width="15.7109375" style="16" customWidth="1" collapsed="1"/>
    <col min="10" max="10" width="25.5703125" style="16" bestFit="1" customWidth="1"/>
    <col min="11" max="11" width="18.42578125" style="168" customWidth="1"/>
    <col min="12" max="12" width="39.5703125" style="16" bestFit="1" customWidth="1"/>
    <col min="13" max="13" width="26.28515625" style="5" customWidth="1"/>
    <col min="14" max="14" width="15.140625" style="5" customWidth="1"/>
    <col min="15" max="15" width="20.42578125" style="16" customWidth="1"/>
    <col min="16" max="16384" width="9.140625" style="1"/>
  </cols>
  <sheetData>
    <row r="1" spans="1:14" ht="45" x14ac:dyDescent="0.25">
      <c r="A1" s="24" t="s">
        <v>23</v>
      </c>
      <c r="B1" s="3" t="s">
        <v>7</v>
      </c>
      <c r="C1" s="2" t="s">
        <v>0</v>
      </c>
      <c r="D1" s="2" t="s">
        <v>15</v>
      </c>
      <c r="E1" s="2" t="s">
        <v>1</v>
      </c>
      <c r="F1" s="2" t="s">
        <v>2</v>
      </c>
      <c r="G1" s="90" t="s">
        <v>18</v>
      </c>
      <c r="H1" s="2" t="s">
        <v>307</v>
      </c>
      <c r="I1" s="2" t="s">
        <v>28</v>
      </c>
      <c r="J1" s="2" t="s">
        <v>19</v>
      </c>
      <c r="K1" s="2" t="s">
        <v>25</v>
      </c>
      <c r="L1" s="2" t="s">
        <v>20</v>
      </c>
      <c r="M1" s="2" t="s">
        <v>21</v>
      </c>
      <c r="N1" s="2" t="s">
        <v>22</v>
      </c>
    </row>
    <row r="2" spans="1:14" x14ac:dyDescent="0.25">
      <c r="A2" s="4">
        <v>41820</v>
      </c>
      <c r="B2" s="9" t="s">
        <v>131</v>
      </c>
      <c r="C2" s="10" t="s">
        <v>53</v>
      </c>
      <c r="D2" s="6" t="s">
        <v>32</v>
      </c>
      <c r="E2" s="15">
        <v>0.83333333333333337</v>
      </c>
      <c r="F2" s="15">
        <v>0.45833333333333331</v>
      </c>
      <c r="G2" s="91" t="s">
        <v>147</v>
      </c>
      <c r="I2" s="23">
        <v>2.7777777777777779E-3</v>
      </c>
      <c r="J2" s="22" t="s">
        <v>38</v>
      </c>
      <c r="K2" s="179">
        <v>9.0277777777777787E-3</v>
      </c>
      <c r="L2" s="22"/>
      <c r="M2" s="17"/>
      <c r="N2" s="17"/>
    </row>
    <row r="3" spans="1:14" x14ac:dyDescent="0.25">
      <c r="A3" s="4">
        <v>41820</v>
      </c>
      <c r="B3" s="9" t="s">
        <v>132</v>
      </c>
      <c r="C3" s="10" t="s">
        <v>57</v>
      </c>
      <c r="D3" s="6" t="s">
        <v>142</v>
      </c>
      <c r="E3" s="15">
        <v>0.89583333333333337</v>
      </c>
      <c r="F3" s="15">
        <v>0.47916666666666669</v>
      </c>
      <c r="G3" s="91" t="s">
        <v>148</v>
      </c>
      <c r="I3" s="22"/>
      <c r="J3" s="22" t="s">
        <v>146</v>
      </c>
      <c r="K3" s="169">
        <v>1.3888888888888888E-2</v>
      </c>
      <c r="L3" s="22"/>
      <c r="M3" s="17"/>
      <c r="N3" s="17"/>
    </row>
    <row r="4" spans="1:14" x14ac:dyDescent="0.25">
      <c r="A4" s="4">
        <v>41820</v>
      </c>
      <c r="B4" s="9" t="s">
        <v>122</v>
      </c>
      <c r="C4" s="10" t="s">
        <v>87</v>
      </c>
      <c r="D4" s="6" t="s">
        <v>128</v>
      </c>
      <c r="E4" s="15">
        <v>0.58333333333333337</v>
      </c>
      <c r="F4" s="15">
        <v>0.95833333333333337</v>
      </c>
      <c r="G4" s="92" t="s">
        <v>17</v>
      </c>
      <c r="I4" s="22"/>
      <c r="J4" s="22"/>
      <c r="K4" s="170"/>
      <c r="L4" s="22"/>
      <c r="M4" s="17"/>
      <c r="N4" s="17"/>
    </row>
    <row r="5" spans="1:14" x14ac:dyDescent="0.25">
      <c r="A5" s="4">
        <v>41820</v>
      </c>
      <c r="B5" s="9" t="s">
        <v>11</v>
      </c>
      <c r="C5" s="10" t="s">
        <v>96</v>
      </c>
      <c r="D5" s="6" t="s">
        <v>32</v>
      </c>
      <c r="E5" s="15" t="s">
        <v>24</v>
      </c>
      <c r="F5" s="15" t="s">
        <v>4</v>
      </c>
      <c r="G5" s="92" t="s">
        <v>17</v>
      </c>
      <c r="I5" s="22"/>
      <c r="J5" s="22"/>
      <c r="K5" s="170"/>
      <c r="L5" s="22"/>
      <c r="M5" s="17"/>
      <c r="N5" s="17"/>
    </row>
    <row r="6" spans="1:14" x14ac:dyDescent="0.25">
      <c r="A6" s="4">
        <v>41820</v>
      </c>
      <c r="B6" s="9" t="s">
        <v>27</v>
      </c>
      <c r="C6" s="10" t="s">
        <v>62</v>
      </c>
      <c r="D6" s="6" t="s">
        <v>140</v>
      </c>
      <c r="E6" s="15">
        <v>0.875</v>
      </c>
      <c r="F6" s="15">
        <v>0.47916666666666669</v>
      </c>
      <c r="G6" s="92" t="s">
        <v>17</v>
      </c>
      <c r="I6" s="22"/>
      <c r="J6" s="22"/>
      <c r="K6" s="170"/>
      <c r="L6" s="22"/>
      <c r="M6" s="17"/>
      <c r="N6" s="17"/>
    </row>
    <row r="7" spans="1:14" x14ac:dyDescent="0.25">
      <c r="A7" s="4">
        <v>41820</v>
      </c>
      <c r="B7" s="9" t="s">
        <v>8</v>
      </c>
      <c r="C7" s="10" t="s">
        <v>63</v>
      </c>
      <c r="D7" s="6" t="s">
        <v>39</v>
      </c>
      <c r="E7" s="15">
        <v>0.75</v>
      </c>
      <c r="F7" s="15">
        <v>0.5</v>
      </c>
      <c r="G7" s="91" t="s">
        <v>150</v>
      </c>
      <c r="H7" s="60"/>
      <c r="I7" s="23">
        <v>2.013888888888889E-2</v>
      </c>
      <c r="J7" s="22" t="s">
        <v>151</v>
      </c>
      <c r="K7" s="171">
        <v>6.5277777777777782E-2</v>
      </c>
      <c r="L7" s="22" t="s">
        <v>154</v>
      </c>
      <c r="M7" s="17"/>
      <c r="N7" s="17"/>
    </row>
    <row r="8" spans="1:14" x14ac:dyDescent="0.25">
      <c r="A8" s="4">
        <v>41820</v>
      </c>
      <c r="B8" s="9" t="s">
        <v>9</v>
      </c>
      <c r="C8" s="10" t="s">
        <v>97</v>
      </c>
      <c r="D8" s="6" t="s">
        <v>32</v>
      </c>
      <c r="E8" s="15">
        <v>0.875</v>
      </c>
      <c r="F8" s="15">
        <v>0.375</v>
      </c>
      <c r="G8" s="91" t="s">
        <v>149</v>
      </c>
      <c r="I8" s="22"/>
      <c r="J8" s="22" t="s">
        <v>152</v>
      </c>
      <c r="K8" s="171">
        <v>3.6805555555555557E-2</v>
      </c>
      <c r="L8" s="22" t="s">
        <v>153</v>
      </c>
      <c r="M8" s="17"/>
      <c r="N8" s="17"/>
    </row>
    <row r="9" spans="1:14" x14ac:dyDescent="0.25">
      <c r="A9" s="4">
        <v>41821</v>
      </c>
      <c r="B9" s="11" t="s">
        <v>98</v>
      </c>
      <c r="C9" s="7" t="s">
        <v>93</v>
      </c>
      <c r="D9" s="8" t="s">
        <v>155</v>
      </c>
      <c r="E9" s="14">
        <v>0.29166666666666669</v>
      </c>
      <c r="F9" s="14">
        <v>0.875</v>
      </c>
      <c r="G9" s="93" t="s">
        <v>169</v>
      </c>
      <c r="I9" s="20">
        <v>4.1666666666666666E-3</v>
      </c>
      <c r="J9" s="16" t="s">
        <v>197</v>
      </c>
    </row>
    <row r="10" spans="1:14" x14ac:dyDescent="0.25">
      <c r="A10" s="4">
        <v>41821</v>
      </c>
      <c r="B10" s="11" t="s">
        <v>99</v>
      </c>
      <c r="C10" s="7" t="s">
        <v>69</v>
      </c>
      <c r="D10" s="8" t="s">
        <v>143</v>
      </c>
      <c r="E10" s="14">
        <v>0.25</v>
      </c>
      <c r="F10" s="14">
        <v>0.95833333333333337</v>
      </c>
      <c r="G10" s="93" t="s">
        <v>170</v>
      </c>
      <c r="I10" s="20">
        <v>1.3888888888888889E-3</v>
      </c>
      <c r="J10" s="20" t="s">
        <v>200</v>
      </c>
    </row>
    <row r="11" spans="1:14" x14ac:dyDescent="0.25">
      <c r="A11" s="4">
        <v>41821</v>
      </c>
      <c r="B11" s="13" t="s">
        <v>100</v>
      </c>
      <c r="C11" s="7" t="s">
        <v>70</v>
      </c>
      <c r="D11" s="8" t="s">
        <v>156</v>
      </c>
      <c r="E11" s="14">
        <v>0.25</v>
      </c>
      <c r="F11" s="14">
        <v>0.75</v>
      </c>
      <c r="G11" s="93" t="s">
        <v>171</v>
      </c>
      <c r="J11" s="16" t="s">
        <v>198</v>
      </c>
    </row>
    <row r="12" spans="1:14" x14ac:dyDescent="0.25">
      <c r="A12" s="4">
        <v>41821</v>
      </c>
      <c r="B12" s="11" t="s">
        <v>133</v>
      </c>
      <c r="C12" s="7" t="s">
        <v>134</v>
      </c>
      <c r="D12" s="8" t="s">
        <v>143</v>
      </c>
      <c r="E12" s="14">
        <v>0.25</v>
      </c>
      <c r="F12" s="14">
        <v>0.95833333333333337</v>
      </c>
      <c r="G12" s="93" t="s">
        <v>172</v>
      </c>
      <c r="I12" s="20">
        <v>4.9305555555555554E-2</v>
      </c>
      <c r="J12" s="16" t="s">
        <v>199</v>
      </c>
      <c r="K12" s="166">
        <v>5.6944444444444443E-2</v>
      </c>
    </row>
    <row r="13" spans="1:14" x14ac:dyDescent="0.25">
      <c r="A13" s="4">
        <v>41821</v>
      </c>
      <c r="B13" s="11" t="s">
        <v>101</v>
      </c>
      <c r="C13" s="7" t="s">
        <v>71</v>
      </c>
      <c r="D13" s="8" t="s">
        <v>144</v>
      </c>
      <c r="E13" s="14">
        <v>0.33333333333333331</v>
      </c>
      <c r="F13" s="14">
        <v>0.625</v>
      </c>
      <c r="G13" s="93" t="s">
        <v>173</v>
      </c>
      <c r="I13" s="20">
        <v>2.6388888888888889E-2</v>
      </c>
      <c r="J13" s="16" t="s">
        <v>201</v>
      </c>
      <c r="K13" s="166">
        <v>3.888888888888889E-2</v>
      </c>
    </row>
    <row r="14" spans="1:14" x14ac:dyDescent="0.25">
      <c r="A14" s="4">
        <v>41821</v>
      </c>
      <c r="B14" s="11" t="s">
        <v>127</v>
      </c>
      <c r="C14" s="7" t="s">
        <v>75</v>
      </c>
      <c r="D14" s="8" t="s">
        <v>157</v>
      </c>
      <c r="E14" s="14">
        <v>0.29166666666666669</v>
      </c>
      <c r="F14" s="14">
        <v>0.875</v>
      </c>
      <c r="G14" s="93" t="s">
        <v>174</v>
      </c>
      <c r="I14" s="20">
        <v>3.1944444444444449E-2</v>
      </c>
      <c r="J14" s="16" t="s">
        <v>202</v>
      </c>
    </row>
    <row r="15" spans="1:14" x14ac:dyDescent="0.25">
      <c r="A15" s="4">
        <v>41821</v>
      </c>
      <c r="B15" s="11" t="s">
        <v>102</v>
      </c>
      <c r="C15" s="7" t="s">
        <v>72</v>
      </c>
      <c r="D15" s="8" t="s">
        <v>36</v>
      </c>
      <c r="E15" s="14">
        <v>0.25</v>
      </c>
      <c r="F15" s="14">
        <v>0.875</v>
      </c>
      <c r="G15" s="92" t="s">
        <v>17</v>
      </c>
    </row>
    <row r="16" spans="1:14" x14ac:dyDescent="0.25">
      <c r="A16" s="4">
        <v>41821</v>
      </c>
      <c r="B16" s="11" t="s">
        <v>106</v>
      </c>
      <c r="C16" s="7" t="s">
        <v>76</v>
      </c>
      <c r="D16" s="8" t="s">
        <v>158</v>
      </c>
      <c r="E16" s="14">
        <v>0.29166666666666669</v>
      </c>
      <c r="F16" s="14">
        <v>0.95833333333333337</v>
      </c>
      <c r="G16" s="93" t="s">
        <v>175</v>
      </c>
      <c r="J16" s="16" t="s">
        <v>203</v>
      </c>
    </row>
    <row r="17" spans="1:12" x14ac:dyDescent="0.25">
      <c r="A17" s="4">
        <v>41821</v>
      </c>
      <c r="B17" s="11" t="s">
        <v>107</v>
      </c>
      <c r="C17" s="7" t="s">
        <v>77</v>
      </c>
      <c r="D17" s="12" t="s">
        <v>159</v>
      </c>
      <c r="E17" s="14" t="s">
        <v>6</v>
      </c>
      <c r="F17" s="14" t="s">
        <v>40</v>
      </c>
      <c r="G17" s="93" t="s">
        <v>176</v>
      </c>
      <c r="I17" s="20">
        <v>5.6250000000000001E-2</v>
      </c>
      <c r="J17" s="16" t="s">
        <v>204</v>
      </c>
      <c r="K17" s="166">
        <v>6.5972222222222224E-2</v>
      </c>
    </row>
    <row r="18" spans="1:12" x14ac:dyDescent="0.25">
      <c r="A18" s="4">
        <v>41821</v>
      </c>
      <c r="B18" s="11" t="s">
        <v>108</v>
      </c>
      <c r="C18" s="7" t="s">
        <v>78</v>
      </c>
      <c r="D18" s="8" t="s">
        <v>36</v>
      </c>
      <c r="E18" s="14">
        <v>0.25</v>
      </c>
      <c r="F18" s="14">
        <v>0.875</v>
      </c>
      <c r="G18" s="93" t="s">
        <v>177</v>
      </c>
      <c r="J18" s="16" t="s">
        <v>205</v>
      </c>
    </row>
    <row r="19" spans="1:12" x14ac:dyDescent="0.25">
      <c r="A19" s="4">
        <v>41821</v>
      </c>
      <c r="B19" s="11" t="s">
        <v>109</v>
      </c>
      <c r="C19" s="7" t="s">
        <v>79</v>
      </c>
      <c r="D19" s="8" t="s">
        <v>160</v>
      </c>
      <c r="E19" s="14">
        <v>0.25</v>
      </c>
      <c r="F19" s="14">
        <v>0.95833333333333337</v>
      </c>
      <c r="G19" s="93" t="s">
        <v>178</v>
      </c>
      <c r="I19" s="20">
        <v>1.5277777777777777E-2</v>
      </c>
      <c r="J19" s="16" t="s">
        <v>206</v>
      </c>
    </row>
    <row r="20" spans="1:12" x14ac:dyDescent="0.25">
      <c r="A20" s="4">
        <v>41821</v>
      </c>
      <c r="B20" s="11" t="s">
        <v>110</v>
      </c>
      <c r="C20" s="7" t="s">
        <v>80</v>
      </c>
      <c r="D20" s="8" t="s">
        <v>161</v>
      </c>
      <c r="E20" s="14">
        <v>0.25</v>
      </c>
      <c r="F20" s="14">
        <v>0.95833333333333337</v>
      </c>
      <c r="G20" s="92" t="s">
        <v>17</v>
      </c>
    </row>
    <row r="21" spans="1:12" x14ac:dyDescent="0.25">
      <c r="A21" s="4">
        <v>41821</v>
      </c>
      <c r="B21" s="11" t="s">
        <v>111</v>
      </c>
      <c r="C21" s="7" t="s">
        <v>81</v>
      </c>
      <c r="D21" s="8" t="s">
        <v>141</v>
      </c>
      <c r="E21" s="14">
        <v>0.29166666666666669</v>
      </c>
      <c r="F21" s="14">
        <v>0.95833333333333337</v>
      </c>
      <c r="G21" s="93" t="s">
        <v>179</v>
      </c>
      <c r="J21" s="16" t="s">
        <v>207</v>
      </c>
      <c r="L21" s="18" t="s">
        <v>208</v>
      </c>
    </row>
    <row r="22" spans="1:12" x14ac:dyDescent="0.25">
      <c r="A22" s="4">
        <v>41821</v>
      </c>
      <c r="B22" s="11" t="s">
        <v>112</v>
      </c>
      <c r="C22" s="7" t="s">
        <v>82</v>
      </c>
      <c r="D22" s="8"/>
      <c r="E22" s="14">
        <v>0.25</v>
      </c>
      <c r="F22" s="14">
        <v>0.83333333333333337</v>
      </c>
      <c r="G22" s="93" t="s">
        <v>180</v>
      </c>
      <c r="J22" s="16" t="s">
        <v>209</v>
      </c>
      <c r="K22" s="166">
        <v>6.9444444444444441E-3</v>
      </c>
    </row>
    <row r="23" spans="1:12" x14ac:dyDescent="0.25">
      <c r="A23" s="4">
        <v>41821</v>
      </c>
      <c r="B23" s="11" t="s">
        <v>113</v>
      </c>
      <c r="C23" s="7" t="s">
        <v>83</v>
      </c>
      <c r="D23" s="8" t="s">
        <v>162</v>
      </c>
      <c r="E23" s="14">
        <v>0.22916666666666666</v>
      </c>
      <c r="F23" s="14">
        <v>0.95833333333333337</v>
      </c>
      <c r="G23" s="93" t="s">
        <v>181</v>
      </c>
      <c r="I23" s="20">
        <v>7.6388888888888886E-3</v>
      </c>
      <c r="J23" s="16" t="s">
        <v>210</v>
      </c>
    </row>
    <row r="24" spans="1:12" x14ac:dyDescent="0.25">
      <c r="A24" s="4">
        <v>41821</v>
      </c>
      <c r="B24" s="11" t="s">
        <v>114</v>
      </c>
      <c r="C24" s="7" t="s">
        <v>64</v>
      </c>
      <c r="D24" s="8" t="s">
        <v>145</v>
      </c>
      <c r="E24" s="14">
        <v>0.25</v>
      </c>
      <c r="F24" s="14">
        <v>0</v>
      </c>
      <c r="G24" s="93" t="s">
        <v>182</v>
      </c>
      <c r="J24" s="16" t="s">
        <v>197</v>
      </c>
    </row>
    <row r="25" spans="1:12" x14ac:dyDescent="0.25">
      <c r="A25" s="4">
        <v>41821</v>
      </c>
      <c r="B25" s="11" t="s">
        <v>115</v>
      </c>
      <c r="C25" s="7" t="s">
        <v>55</v>
      </c>
      <c r="D25" s="8" t="s">
        <v>145</v>
      </c>
      <c r="E25" s="14">
        <v>0.25</v>
      </c>
      <c r="F25" s="14">
        <v>0.95833333333333337</v>
      </c>
      <c r="G25" s="93" t="s">
        <v>183</v>
      </c>
      <c r="I25" s="20">
        <v>2.2916666666666669E-2</v>
      </c>
      <c r="J25" s="16" t="s">
        <v>211</v>
      </c>
      <c r="K25" s="166">
        <v>3.2638888888888891E-2</v>
      </c>
    </row>
    <row r="26" spans="1:12" x14ac:dyDescent="0.25">
      <c r="A26" s="4">
        <v>41821</v>
      </c>
      <c r="B26" s="11" t="s">
        <v>116</v>
      </c>
      <c r="C26" s="7" t="s">
        <v>163</v>
      </c>
      <c r="D26" s="8" t="s">
        <v>136</v>
      </c>
      <c r="E26" s="14">
        <v>0.25</v>
      </c>
      <c r="F26" s="14">
        <v>0.95833333333333337</v>
      </c>
      <c r="G26" s="93" t="s">
        <v>184</v>
      </c>
      <c r="I26" s="20">
        <v>2.361111111111111E-2</v>
      </c>
      <c r="J26" s="16" t="s">
        <v>212</v>
      </c>
      <c r="K26" s="166">
        <v>3.3333333333333333E-2</v>
      </c>
    </row>
    <row r="27" spans="1:12" x14ac:dyDescent="0.25">
      <c r="A27" s="4">
        <v>41821</v>
      </c>
      <c r="B27" s="11" t="s">
        <v>117</v>
      </c>
      <c r="C27" s="7" t="s">
        <v>84</v>
      </c>
      <c r="D27" s="8"/>
      <c r="E27" s="14" t="s">
        <v>4</v>
      </c>
      <c r="F27" s="14" t="s">
        <v>4</v>
      </c>
      <c r="G27" s="93" t="s">
        <v>185</v>
      </c>
      <c r="I27" s="20">
        <v>1.3194444444444444E-2</v>
      </c>
      <c r="J27" s="16" t="s">
        <v>213</v>
      </c>
      <c r="K27" s="166">
        <v>3.1944444444444449E-2</v>
      </c>
    </row>
    <row r="28" spans="1:12" x14ac:dyDescent="0.25">
      <c r="A28" s="4">
        <v>41821</v>
      </c>
      <c r="B28" s="11" t="s">
        <v>118</v>
      </c>
      <c r="C28" s="7" t="s">
        <v>65</v>
      </c>
      <c r="D28" s="8" t="s">
        <v>164</v>
      </c>
      <c r="E28" s="14">
        <v>0.29166666666666669</v>
      </c>
      <c r="F28" s="14">
        <v>0.95833333333333337</v>
      </c>
      <c r="G28" s="93" t="s">
        <v>186</v>
      </c>
      <c r="I28" s="20">
        <v>8.1250000000000003E-2</v>
      </c>
      <c r="J28" s="16" t="s">
        <v>214</v>
      </c>
      <c r="K28" s="166">
        <v>0.12361111111111112</v>
      </c>
    </row>
    <row r="29" spans="1:12" x14ac:dyDescent="0.25">
      <c r="A29" s="4">
        <v>41821</v>
      </c>
      <c r="B29" s="11" t="s">
        <v>120</v>
      </c>
      <c r="C29" s="7" t="s">
        <v>86</v>
      </c>
      <c r="D29" s="8" t="s">
        <v>159</v>
      </c>
      <c r="E29" s="14">
        <v>0.25</v>
      </c>
      <c r="F29" s="14">
        <v>0.75</v>
      </c>
      <c r="G29" s="93" t="s">
        <v>188</v>
      </c>
      <c r="J29" s="16" t="s">
        <v>215</v>
      </c>
    </row>
    <row r="30" spans="1:12" x14ac:dyDescent="0.25">
      <c r="A30" s="4">
        <v>41821</v>
      </c>
      <c r="B30" s="11" t="s">
        <v>121</v>
      </c>
      <c r="C30" s="7" t="s">
        <v>58</v>
      </c>
      <c r="D30" s="8" t="s">
        <v>137</v>
      </c>
      <c r="E30" s="14" t="s">
        <v>6</v>
      </c>
      <c r="F30" s="14" t="s">
        <v>41</v>
      </c>
      <c r="G30" s="93" t="s">
        <v>187</v>
      </c>
      <c r="I30" s="20">
        <v>9.930555555555555E-2</v>
      </c>
      <c r="J30" s="16" t="s">
        <v>216</v>
      </c>
      <c r="K30" s="166">
        <v>0.11527777777777777</v>
      </c>
    </row>
    <row r="31" spans="1:12" x14ac:dyDescent="0.25">
      <c r="A31" s="4">
        <v>41821</v>
      </c>
      <c r="B31" s="11" t="s">
        <v>129</v>
      </c>
      <c r="C31" s="7" t="s">
        <v>47</v>
      </c>
      <c r="D31" s="8" t="s">
        <v>165</v>
      </c>
      <c r="E31" s="14">
        <v>0.25</v>
      </c>
      <c r="F31" s="14">
        <v>0.83333333333333337</v>
      </c>
      <c r="G31" s="92" t="s">
        <v>17</v>
      </c>
    </row>
    <row r="32" spans="1:12" x14ac:dyDescent="0.25">
      <c r="A32" s="4">
        <v>41821</v>
      </c>
      <c r="B32" s="11" t="s">
        <v>123</v>
      </c>
      <c r="C32" s="7" t="s">
        <v>88</v>
      </c>
      <c r="D32" s="8" t="s">
        <v>159</v>
      </c>
      <c r="E32" s="14">
        <v>0.25</v>
      </c>
      <c r="F32" s="14">
        <v>0.875</v>
      </c>
      <c r="G32" s="93" t="s">
        <v>175</v>
      </c>
      <c r="I32" s="20">
        <v>2.9861111111111113E-2</v>
      </c>
      <c r="J32" s="16" t="s">
        <v>202</v>
      </c>
      <c r="K32" s="166">
        <v>1.7361111111111112E-2</v>
      </c>
    </row>
    <row r="33" spans="1:11" x14ac:dyDescent="0.25">
      <c r="A33" s="4">
        <v>41821</v>
      </c>
      <c r="B33" s="11" t="s">
        <v>124</v>
      </c>
      <c r="C33" s="7" t="s">
        <v>66</v>
      </c>
      <c r="D33" s="8" t="s">
        <v>36</v>
      </c>
      <c r="E33" s="14">
        <v>0.25</v>
      </c>
      <c r="F33" s="14">
        <v>0.25</v>
      </c>
      <c r="G33" s="93" t="s">
        <v>189</v>
      </c>
      <c r="I33" s="20">
        <v>1.4583333333333332E-2</v>
      </c>
      <c r="J33" s="16" t="s">
        <v>217</v>
      </c>
      <c r="K33" s="166">
        <v>2.5694444444444447E-2</v>
      </c>
    </row>
    <row r="34" spans="1:11" x14ac:dyDescent="0.25">
      <c r="A34" s="4">
        <v>41821</v>
      </c>
      <c r="B34" s="11" t="s">
        <v>125</v>
      </c>
      <c r="C34" s="7" t="s">
        <v>60</v>
      </c>
      <c r="D34" s="8" t="s">
        <v>166</v>
      </c>
      <c r="E34" s="14">
        <v>0.41666666666666669</v>
      </c>
      <c r="F34" s="14">
        <v>0.41666666666666669</v>
      </c>
      <c r="G34" s="93" t="s">
        <v>190</v>
      </c>
      <c r="J34" s="16" t="s">
        <v>218</v>
      </c>
      <c r="K34" s="166">
        <v>1.0416666666666666E-2</v>
      </c>
    </row>
    <row r="35" spans="1:11" x14ac:dyDescent="0.25">
      <c r="A35" s="4">
        <v>41821</v>
      </c>
      <c r="B35" s="11" t="s">
        <v>130</v>
      </c>
      <c r="C35" s="7" t="s">
        <v>35</v>
      </c>
      <c r="D35" s="8" t="s">
        <v>138</v>
      </c>
      <c r="E35" s="14">
        <v>0.25</v>
      </c>
      <c r="F35" s="14">
        <v>0.625</v>
      </c>
      <c r="G35" s="93" t="s">
        <v>191</v>
      </c>
      <c r="J35" s="16" t="s">
        <v>219</v>
      </c>
    </row>
    <row r="36" spans="1:11" x14ac:dyDescent="0.25">
      <c r="A36" s="4">
        <v>41821</v>
      </c>
      <c r="B36" s="11" t="s">
        <v>126</v>
      </c>
      <c r="C36" s="7" t="s">
        <v>67</v>
      </c>
      <c r="D36" s="8" t="s">
        <v>167</v>
      </c>
      <c r="E36" s="14">
        <v>0.29166666666666669</v>
      </c>
      <c r="F36" s="14">
        <v>0.79166666666666663</v>
      </c>
      <c r="G36" s="93" t="s">
        <v>192</v>
      </c>
      <c r="J36" s="16" t="s">
        <v>220</v>
      </c>
    </row>
    <row r="37" spans="1:11" x14ac:dyDescent="0.25">
      <c r="A37" s="4">
        <v>41821</v>
      </c>
      <c r="B37" s="11" t="s">
        <v>13</v>
      </c>
      <c r="C37" s="7" t="s">
        <v>89</v>
      </c>
      <c r="D37" s="8" t="s">
        <v>45</v>
      </c>
      <c r="E37" s="14" t="s">
        <v>5</v>
      </c>
      <c r="F37" s="14" t="s">
        <v>34</v>
      </c>
      <c r="G37" s="93" t="s">
        <v>193</v>
      </c>
      <c r="J37" s="16" t="s">
        <v>221</v>
      </c>
      <c r="K37" s="166">
        <v>8.3333333333333332E-3</v>
      </c>
    </row>
    <row r="38" spans="1:11" x14ac:dyDescent="0.25">
      <c r="A38" s="4">
        <v>41821</v>
      </c>
      <c r="B38" s="11" t="s">
        <v>10</v>
      </c>
      <c r="C38" s="7" t="s">
        <v>90</v>
      </c>
      <c r="D38" s="8" t="s">
        <v>36</v>
      </c>
      <c r="E38" s="14" t="s">
        <v>33</v>
      </c>
      <c r="F38" s="14" t="s">
        <v>24</v>
      </c>
      <c r="G38" s="93" t="s">
        <v>175</v>
      </c>
      <c r="I38" s="20">
        <v>9.0277777777777787E-3</v>
      </c>
      <c r="J38" s="16" t="s">
        <v>222</v>
      </c>
    </row>
    <row r="39" spans="1:11" x14ac:dyDescent="0.25">
      <c r="A39" s="4">
        <v>41821</v>
      </c>
      <c r="B39" s="11" t="s">
        <v>12</v>
      </c>
      <c r="C39" s="7" t="s">
        <v>50</v>
      </c>
      <c r="D39" s="8" t="s">
        <v>168</v>
      </c>
      <c r="E39" s="14">
        <v>0.25</v>
      </c>
      <c r="F39" s="14">
        <v>0.875</v>
      </c>
      <c r="G39" s="93" t="s">
        <v>194</v>
      </c>
      <c r="I39" s="20">
        <v>8.6111111111111124E-2</v>
      </c>
      <c r="J39" s="16" t="s">
        <v>223</v>
      </c>
      <c r="K39" s="166">
        <v>0.1111111111111111</v>
      </c>
    </row>
    <row r="40" spans="1:11" x14ac:dyDescent="0.25">
      <c r="A40" s="4">
        <v>41821</v>
      </c>
      <c r="B40" s="11" t="s">
        <v>31</v>
      </c>
      <c r="C40" s="7" t="s">
        <v>91</v>
      </c>
      <c r="D40" s="8" t="s">
        <v>36</v>
      </c>
      <c r="E40" s="14">
        <v>0.29166666666666669</v>
      </c>
      <c r="F40" s="14">
        <v>0.91666666666666663</v>
      </c>
      <c r="G40" s="93" t="s">
        <v>195</v>
      </c>
      <c r="J40" s="16" t="s">
        <v>224</v>
      </c>
    </row>
    <row r="41" spans="1:11" x14ac:dyDescent="0.25">
      <c r="A41" s="4">
        <v>41821</v>
      </c>
      <c r="B41" s="11" t="s">
        <v>16</v>
      </c>
      <c r="C41" s="7" t="s">
        <v>92</v>
      </c>
      <c r="D41" s="8" t="s">
        <v>167</v>
      </c>
      <c r="E41" s="14">
        <v>0.29166666666666669</v>
      </c>
      <c r="F41" s="14">
        <v>0.79166666666666663</v>
      </c>
      <c r="G41" s="93" t="s">
        <v>196</v>
      </c>
      <c r="I41" s="20">
        <v>5.5555555555555558E-3</v>
      </c>
      <c r="J41" s="16" t="s">
        <v>225</v>
      </c>
      <c r="K41" s="166">
        <v>1.0416666666666666E-2</v>
      </c>
    </row>
    <row r="42" spans="1:11" x14ac:dyDescent="0.25">
      <c r="B42" s="11"/>
      <c r="C42" s="7"/>
      <c r="D42" s="8"/>
      <c r="E42" s="14"/>
      <c r="F42" s="14"/>
    </row>
    <row r="43" spans="1:11" x14ac:dyDescent="0.25">
      <c r="B43" s="11"/>
      <c r="C43" s="7"/>
      <c r="D43" s="8"/>
      <c r="E43" s="14"/>
      <c r="F43" s="14"/>
      <c r="I43" s="20"/>
      <c r="K43" s="166"/>
    </row>
    <row r="44" spans="1:11" x14ac:dyDescent="0.25">
      <c r="B44" s="11"/>
      <c r="C44" s="7"/>
      <c r="D44" s="8"/>
      <c r="E44" s="14"/>
      <c r="F44" s="14"/>
      <c r="K44" s="166"/>
    </row>
    <row r="45" spans="1:11" x14ac:dyDescent="0.25">
      <c r="B45" s="11"/>
      <c r="C45" s="7"/>
      <c r="D45" s="8"/>
      <c r="E45" s="14"/>
      <c r="F45" s="14"/>
    </row>
    <row r="46" spans="1:11" x14ac:dyDescent="0.25">
      <c r="B46" s="11"/>
      <c r="C46" s="7"/>
      <c r="D46" s="8"/>
      <c r="E46" s="14"/>
      <c r="F46" s="14"/>
      <c r="I46" s="20"/>
      <c r="K46" s="166"/>
    </row>
    <row r="47" spans="1:11" x14ac:dyDescent="0.25">
      <c r="B47" s="11"/>
      <c r="C47" s="7"/>
      <c r="D47" s="8"/>
      <c r="E47" s="14"/>
      <c r="F47" s="14"/>
      <c r="K47" s="166"/>
    </row>
    <row r="48" spans="1:11" x14ac:dyDescent="0.25">
      <c r="B48" s="9"/>
      <c r="C48" s="10"/>
      <c r="D48" s="6"/>
      <c r="E48" s="15"/>
      <c r="F48" s="15"/>
      <c r="G48" s="92"/>
      <c r="H48" s="26"/>
      <c r="I48" s="22"/>
      <c r="J48" s="22"/>
      <c r="K48" s="170"/>
    </row>
    <row r="49" spans="2:13" x14ac:dyDescent="0.25">
      <c r="B49" s="9"/>
      <c r="C49" s="10"/>
      <c r="D49" s="6"/>
      <c r="E49" s="15"/>
      <c r="F49" s="15"/>
      <c r="G49" s="94"/>
      <c r="H49" s="27"/>
      <c r="I49" s="23"/>
      <c r="J49" s="22"/>
      <c r="K49" s="171"/>
    </row>
    <row r="50" spans="2:13" x14ac:dyDescent="0.25">
      <c r="B50" s="9"/>
      <c r="C50" s="10"/>
      <c r="D50" s="6"/>
      <c r="E50" s="15"/>
      <c r="F50" s="15"/>
      <c r="G50" s="92"/>
      <c r="H50" s="26"/>
      <c r="I50" s="22"/>
      <c r="J50" s="22"/>
      <c r="K50" s="170"/>
    </row>
    <row r="51" spans="2:13" x14ac:dyDescent="0.25">
      <c r="B51" s="9"/>
      <c r="C51" s="10"/>
      <c r="D51" s="6"/>
      <c r="E51" s="15"/>
      <c r="F51" s="15"/>
      <c r="G51" s="94"/>
      <c r="H51" s="27"/>
      <c r="I51" s="22"/>
      <c r="J51" s="22"/>
      <c r="K51" s="170"/>
    </row>
    <row r="52" spans="2:13" x14ac:dyDescent="0.25">
      <c r="B52" s="9"/>
      <c r="C52" s="10"/>
      <c r="D52" s="6"/>
      <c r="E52" s="15"/>
      <c r="F52" s="15"/>
      <c r="G52" s="94"/>
      <c r="H52" s="27"/>
      <c r="I52" s="23"/>
      <c r="J52" s="22"/>
      <c r="K52" s="171"/>
    </row>
    <row r="53" spans="2:13" x14ac:dyDescent="0.25">
      <c r="B53" s="9"/>
      <c r="C53" s="10"/>
      <c r="D53" s="6"/>
      <c r="E53" s="15"/>
      <c r="F53" s="15"/>
      <c r="G53" s="94"/>
      <c r="H53" s="27"/>
      <c r="I53" s="22"/>
      <c r="J53" s="22"/>
      <c r="K53" s="170"/>
    </row>
    <row r="54" spans="2:13" x14ac:dyDescent="0.25">
      <c r="B54" s="9"/>
      <c r="C54" s="10"/>
      <c r="D54" s="6"/>
      <c r="E54" s="15"/>
      <c r="F54" s="15"/>
      <c r="G54" s="94"/>
      <c r="H54" s="27"/>
      <c r="I54" s="22"/>
      <c r="J54" s="22"/>
      <c r="K54" s="169"/>
    </row>
    <row r="55" spans="2:13" x14ac:dyDescent="0.25">
      <c r="B55" s="9"/>
      <c r="C55" s="10"/>
      <c r="D55" s="6"/>
      <c r="E55" s="15"/>
      <c r="F55" s="15"/>
      <c r="G55" s="94"/>
      <c r="H55" s="27"/>
      <c r="I55" s="23"/>
      <c r="J55" s="22"/>
      <c r="K55" s="170"/>
    </row>
    <row r="56" spans="2:13" x14ac:dyDescent="0.25">
      <c r="B56" s="9"/>
      <c r="C56" s="10"/>
      <c r="D56" s="6"/>
      <c r="E56" s="15"/>
      <c r="F56" s="15"/>
      <c r="G56" s="92"/>
      <c r="H56" s="26"/>
      <c r="I56" s="22"/>
      <c r="J56" s="22"/>
      <c r="K56" s="170"/>
    </row>
    <row r="57" spans="2:13" x14ac:dyDescent="0.25">
      <c r="B57" s="11"/>
      <c r="C57" s="7"/>
      <c r="D57" s="8"/>
      <c r="E57" s="14"/>
      <c r="F57" s="14"/>
      <c r="G57" s="95"/>
      <c r="H57" s="21"/>
      <c r="K57" s="166"/>
      <c r="L57" s="43"/>
      <c r="M57" s="43"/>
    </row>
    <row r="58" spans="2:13" x14ac:dyDescent="0.25">
      <c r="B58" s="11"/>
      <c r="C58" s="7"/>
      <c r="D58" s="8"/>
      <c r="E58" s="14"/>
      <c r="F58" s="14"/>
      <c r="G58" s="96"/>
      <c r="H58" s="44"/>
      <c r="I58" s="20"/>
      <c r="K58" s="166"/>
      <c r="L58" s="44"/>
      <c r="M58" s="44"/>
    </row>
    <row r="59" spans="2:13" x14ac:dyDescent="0.25">
      <c r="B59" s="13"/>
      <c r="C59" s="7"/>
      <c r="D59" s="8"/>
      <c r="E59" s="14"/>
      <c r="F59" s="14"/>
      <c r="G59" s="95"/>
      <c r="H59" s="21"/>
      <c r="L59" s="43"/>
      <c r="M59" s="43"/>
    </row>
    <row r="60" spans="2:13" x14ac:dyDescent="0.25">
      <c r="B60" s="11"/>
      <c r="C60" s="7"/>
      <c r="D60" s="8"/>
      <c r="E60" s="14"/>
      <c r="F60" s="14"/>
      <c r="G60" s="95"/>
      <c r="H60" s="21"/>
      <c r="I60" s="20"/>
      <c r="K60" s="166"/>
      <c r="L60" s="43"/>
      <c r="M60" s="43"/>
    </row>
    <row r="61" spans="2:13" x14ac:dyDescent="0.25">
      <c r="B61" s="11"/>
      <c r="C61" s="7"/>
      <c r="D61" s="8"/>
      <c r="E61" s="14"/>
      <c r="F61" s="14"/>
      <c r="G61" s="95"/>
      <c r="H61" s="21"/>
      <c r="I61" s="20"/>
      <c r="K61" s="166"/>
      <c r="L61" s="43"/>
      <c r="M61" s="43"/>
    </row>
    <row r="62" spans="2:13" x14ac:dyDescent="0.25">
      <c r="B62" s="11"/>
      <c r="C62" s="7"/>
      <c r="D62" s="8"/>
      <c r="E62" s="14"/>
      <c r="F62" s="14"/>
      <c r="G62" s="92"/>
      <c r="L62" s="43"/>
      <c r="M62" s="43"/>
    </row>
    <row r="63" spans="2:13" x14ac:dyDescent="0.25">
      <c r="B63" s="11"/>
      <c r="C63" s="7"/>
      <c r="D63" s="8"/>
      <c r="E63" s="14"/>
      <c r="F63" s="14"/>
      <c r="G63" s="95"/>
      <c r="H63" s="21"/>
      <c r="I63" s="20"/>
      <c r="K63" s="166"/>
      <c r="L63" s="43"/>
      <c r="M63" s="43"/>
    </row>
    <row r="64" spans="2:13" x14ac:dyDescent="0.25">
      <c r="B64" s="11"/>
      <c r="C64" s="7"/>
      <c r="D64" s="8"/>
      <c r="E64" s="14"/>
      <c r="F64" s="14"/>
      <c r="G64" s="95"/>
      <c r="H64" s="21"/>
      <c r="I64" s="20"/>
      <c r="K64" s="166"/>
      <c r="L64" s="43"/>
      <c r="M64" s="43"/>
    </row>
    <row r="65" spans="1:13" x14ac:dyDescent="0.25">
      <c r="B65" s="11"/>
      <c r="C65" s="7"/>
      <c r="D65" s="12"/>
      <c r="E65" s="14"/>
      <c r="F65" s="14"/>
      <c r="G65" s="95"/>
      <c r="H65" s="21"/>
      <c r="K65" s="166"/>
      <c r="L65" s="43"/>
      <c r="M65" s="43"/>
    </row>
    <row r="66" spans="1:13" x14ac:dyDescent="0.25">
      <c r="B66" s="11"/>
      <c r="C66" s="7"/>
      <c r="D66" s="8"/>
      <c r="E66" s="14"/>
      <c r="F66" s="14"/>
      <c r="G66" s="95"/>
      <c r="H66" s="21"/>
      <c r="K66" s="166"/>
      <c r="L66" s="43"/>
      <c r="M66" s="43"/>
    </row>
    <row r="67" spans="1:13" x14ac:dyDescent="0.25">
      <c r="B67" s="11"/>
      <c r="C67" s="7"/>
      <c r="D67" s="8"/>
      <c r="E67" s="14"/>
      <c r="F67" s="14"/>
      <c r="G67" s="92"/>
      <c r="L67" s="43"/>
      <c r="M67" s="43"/>
    </row>
    <row r="68" spans="1:13" x14ac:dyDescent="0.25">
      <c r="B68" s="11"/>
      <c r="C68" s="7"/>
      <c r="D68" s="8"/>
      <c r="E68" s="14"/>
      <c r="F68" s="14"/>
      <c r="G68" s="95"/>
      <c r="H68" s="21"/>
      <c r="I68" s="20"/>
      <c r="K68" s="166"/>
      <c r="L68" s="43"/>
      <c r="M68" s="43"/>
    </row>
    <row r="69" spans="1:13" x14ac:dyDescent="0.25">
      <c r="B69" s="11"/>
      <c r="C69" s="7"/>
      <c r="D69" s="8"/>
      <c r="E69" s="14"/>
      <c r="F69" s="14"/>
      <c r="G69" s="95"/>
      <c r="H69" s="21"/>
      <c r="I69" s="20"/>
      <c r="K69" s="166"/>
      <c r="L69" s="43"/>
      <c r="M69" s="43"/>
    </row>
    <row r="70" spans="1:13" x14ac:dyDescent="0.25">
      <c r="B70" s="11"/>
      <c r="C70" s="7"/>
      <c r="D70" s="8"/>
      <c r="E70" s="14"/>
      <c r="F70" s="14"/>
      <c r="G70" s="92"/>
      <c r="L70" s="43"/>
      <c r="M70" s="43"/>
    </row>
    <row r="71" spans="1:13" x14ac:dyDescent="0.25">
      <c r="B71" s="11"/>
      <c r="C71" s="7"/>
      <c r="D71" s="8"/>
      <c r="E71" s="14"/>
      <c r="F71" s="14"/>
      <c r="G71" s="95"/>
      <c r="H71" s="21"/>
      <c r="K71" s="166"/>
      <c r="L71" s="43"/>
      <c r="M71" s="43"/>
    </row>
    <row r="72" spans="1:13" x14ac:dyDescent="0.25">
      <c r="B72" s="11"/>
      <c r="C72" s="7"/>
      <c r="D72" s="8"/>
      <c r="E72" s="14"/>
      <c r="F72" s="14"/>
      <c r="G72" s="95"/>
      <c r="H72" s="21"/>
      <c r="I72" s="20"/>
      <c r="K72" s="166"/>
      <c r="L72" s="43"/>
      <c r="M72" s="43"/>
    </row>
    <row r="73" spans="1:13" x14ac:dyDescent="0.25">
      <c r="B73" s="11"/>
      <c r="C73" s="7"/>
      <c r="D73" s="8"/>
      <c r="E73" s="14"/>
      <c r="F73" s="14"/>
      <c r="G73" s="95"/>
      <c r="H73" s="21"/>
      <c r="I73" s="20"/>
      <c r="L73" s="43"/>
      <c r="M73" s="43"/>
    </row>
    <row r="74" spans="1:13" x14ac:dyDescent="0.25">
      <c r="B74" s="11"/>
      <c r="C74" s="7"/>
      <c r="D74" s="8"/>
      <c r="E74" s="14"/>
      <c r="F74" s="14"/>
      <c r="G74" s="95"/>
      <c r="H74" s="21"/>
      <c r="I74" s="20"/>
      <c r="K74" s="166"/>
      <c r="L74" s="43"/>
      <c r="M74" s="43"/>
    </row>
    <row r="75" spans="1:13" x14ac:dyDescent="0.25">
      <c r="A75" s="4">
        <v>41822</v>
      </c>
      <c r="B75" s="11" t="s">
        <v>115</v>
      </c>
      <c r="C75" s="7" t="s">
        <v>55</v>
      </c>
      <c r="D75" s="8" t="s">
        <v>145</v>
      </c>
      <c r="E75" s="14">
        <v>0.25</v>
      </c>
      <c r="F75" s="14">
        <v>0.95833333333333337</v>
      </c>
      <c r="G75" s="95" t="s">
        <v>240</v>
      </c>
      <c r="H75" s="21"/>
      <c r="I75" s="20">
        <v>1.1111111111111112E-2</v>
      </c>
      <c r="J75" s="16" t="s">
        <v>250</v>
      </c>
      <c r="K75" s="181">
        <v>9.0277777777777787E-3</v>
      </c>
      <c r="L75" s="43"/>
      <c r="M75" s="43"/>
    </row>
    <row r="76" spans="1:13" x14ac:dyDescent="0.25">
      <c r="A76" s="4">
        <v>41822</v>
      </c>
      <c r="B76" s="11" t="s">
        <v>116</v>
      </c>
      <c r="C76" s="7" t="s">
        <v>163</v>
      </c>
      <c r="D76" s="8" t="s">
        <v>228</v>
      </c>
      <c r="E76" s="14">
        <v>0.25</v>
      </c>
      <c r="F76" s="14">
        <v>0.95833333333333337</v>
      </c>
      <c r="G76" s="95" t="s">
        <v>235</v>
      </c>
      <c r="H76" s="21"/>
      <c r="I76" s="20">
        <v>3.888888888888889E-2</v>
      </c>
      <c r="J76" s="16" t="s">
        <v>251</v>
      </c>
      <c r="K76" s="166">
        <v>6.7361111111111108E-2</v>
      </c>
      <c r="L76" s="43"/>
      <c r="M76" s="43"/>
    </row>
    <row r="77" spans="1:13" x14ac:dyDescent="0.25">
      <c r="A77" s="4">
        <v>41822</v>
      </c>
      <c r="B77" s="11" t="s">
        <v>117</v>
      </c>
      <c r="C77" s="7" t="s">
        <v>84</v>
      </c>
      <c r="D77" s="8" t="s">
        <v>36</v>
      </c>
      <c r="E77" s="14" t="s">
        <v>4</v>
      </c>
      <c r="F77" s="14" t="s">
        <v>24</v>
      </c>
      <c r="G77" s="95" t="s">
        <v>241</v>
      </c>
      <c r="H77" s="21"/>
      <c r="I77" s="20">
        <v>4.1666666666666666E-3</v>
      </c>
      <c r="J77" s="16" t="s">
        <v>252</v>
      </c>
      <c r="L77" s="43"/>
      <c r="M77" s="43"/>
    </row>
    <row r="78" spans="1:13" x14ac:dyDescent="0.25">
      <c r="A78" s="4">
        <v>41822</v>
      </c>
      <c r="B78" s="11" t="s">
        <v>118</v>
      </c>
      <c r="C78" s="7" t="s">
        <v>65</v>
      </c>
      <c r="D78" s="8" t="s">
        <v>164</v>
      </c>
      <c r="E78" s="14">
        <v>0.29166666666666669</v>
      </c>
      <c r="F78" s="14">
        <v>0.95833333333333337</v>
      </c>
      <c r="G78" s="92" t="s">
        <v>17</v>
      </c>
      <c r="L78" s="43"/>
      <c r="M78" s="43"/>
    </row>
    <row r="79" spans="1:13" x14ac:dyDescent="0.25">
      <c r="A79" s="4">
        <v>41822</v>
      </c>
      <c r="B79" s="11" t="s">
        <v>119</v>
      </c>
      <c r="C79" s="7" t="s">
        <v>85</v>
      </c>
      <c r="D79" s="8" t="s">
        <v>167</v>
      </c>
      <c r="E79" s="14">
        <v>0.29166666666666669</v>
      </c>
      <c r="F79" s="14">
        <v>0.79166666666666663</v>
      </c>
      <c r="G79" s="95" t="s">
        <v>248</v>
      </c>
      <c r="H79" s="21"/>
      <c r="J79" s="16" t="s">
        <v>253</v>
      </c>
      <c r="L79" s="43"/>
      <c r="M79" s="43"/>
    </row>
    <row r="80" spans="1:13" x14ac:dyDescent="0.25">
      <c r="A80" s="4">
        <v>41822</v>
      </c>
      <c r="B80" s="11" t="s">
        <v>120</v>
      </c>
      <c r="C80" s="7" t="s">
        <v>86</v>
      </c>
      <c r="D80" s="8" t="s">
        <v>159</v>
      </c>
      <c r="E80" s="14">
        <v>0.25</v>
      </c>
      <c r="F80" s="14">
        <v>0.95833333333333337</v>
      </c>
      <c r="G80" s="95" t="s">
        <v>242</v>
      </c>
      <c r="H80" s="21"/>
      <c r="J80" s="16" t="s">
        <v>254</v>
      </c>
      <c r="L80" s="43"/>
      <c r="M80" s="43"/>
    </row>
    <row r="81" spans="1:13" x14ac:dyDescent="0.25">
      <c r="A81" s="4">
        <v>41822</v>
      </c>
      <c r="B81" s="11" t="s">
        <v>121</v>
      </c>
      <c r="C81" s="7" t="s">
        <v>58</v>
      </c>
      <c r="D81" s="8" t="s">
        <v>137</v>
      </c>
      <c r="E81" s="14" t="s">
        <v>6</v>
      </c>
      <c r="F81" s="14" t="s">
        <v>229</v>
      </c>
      <c r="G81" s="95" t="s">
        <v>243</v>
      </c>
      <c r="H81" s="21"/>
      <c r="I81" s="20">
        <v>2.0833333333333332E-2</v>
      </c>
      <c r="J81" s="16" t="s">
        <v>202</v>
      </c>
      <c r="K81" s="166">
        <v>1.7361111111111112E-2</v>
      </c>
      <c r="L81" s="43"/>
      <c r="M81" s="43"/>
    </row>
    <row r="82" spans="1:13" x14ac:dyDescent="0.25">
      <c r="A82" s="4">
        <v>41822</v>
      </c>
      <c r="B82" s="11" t="s">
        <v>129</v>
      </c>
      <c r="C82" s="7" t="s">
        <v>47</v>
      </c>
      <c r="D82" s="8" t="s">
        <v>165</v>
      </c>
      <c r="E82" s="14">
        <v>0.25</v>
      </c>
      <c r="F82" s="14">
        <v>0.83333333333333337</v>
      </c>
      <c r="G82" s="92" t="s">
        <v>17</v>
      </c>
      <c r="L82" s="43"/>
      <c r="M82" s="43"/>
    </row>
    <row r="83" spans="1:13" x14ac:dyDescent="0.25">
      <c r="A83" s="4">
        <v>41822</v>
      </c>
      <c r="B83" s="11" t="s">
        <v>122</v>
      </c>
      <c r="C83" s="7" t="s">
        <v>230</v>
      </c>
      <c r="D83" s="8" t="s">
        <v>128</v>
      </c>
      <c r="E83" s="14">
        <v>0.29166666666666669</v>
      </c>
      <c r="F83" s="14">
        <v>0.54166666666666663</v>
      </c>
      <c r="G83" s="95" t="s">
        <v>244</v>
      </c>
      <c r="H83" s="21"/>
      <c r="J83" s="16" t="s">
        <v>255</v>
      </c>
      <c r="L83" s="43" t="s">
        <v>256</v>
      </c>
      <c r="M83" s="43"/>
    </row>
    <row r="84" spans="1:13" x14ac:dyDescent="0.25">
      <c r="A84" s="4">
        <v>41822</v>
      </c>
      <c r="B84" s="11" t="s">
        <v>123</v>
      </c>
      <c r="C84" s="7" t="s">
        <v>88</v>
      </c>
      <c r="D84" s="8" t="s">
        <v>159</v>
      </c>
      <c r="E84" s="14">
        <v>0.25</v>
      </c>
      <c r="F84" s="14">
        <v>0.875</v>
      </c>
      <c r="G84" s="95" t="s">
        <v>245</v>
      </c>
      <c r="H84" s="21"/>
      <c r="I84" s="20">
        <v>2.7777777777777779E-3</v>
      </c>
      <c r="J84" s="16" t="s">
        <v>257</v>
      </c>
      <c r="K84" s="166">
        <v>1.6666666666666666E-2</v>
      </c>
      <c r="L84" s="43"/>
      <c r="M84" s="43"/>
    </row>
    <row r="85" spans="1:13" x14ac:dyDescent="0.25">
      <c r="A85" s="4">
        <v>41822</v>
      </c>
      <c r="B85" s="11" t="s">
        <v>124</v>
      </c>
      <c r="C85" s="7" t="s">
        <v>48</v>
      </c>
      <c r="D85" s="8" t="s">
        <v>36</v>
      </c>
      <c r="E85" s="14">
        <v>0.25</v>
      </c>
      <c r="F85" s="14">
        <v>0.875</v>
      </c>
      <c r="G85" s="95" t="s">
        <v>246</v>
      </c>
      <c r="H85" s="21"/>
      <c r="I85" s="20">
        <v>6.9444444444444447E-4</v>
      </c>
      <c r="J85" s="16" t="s">
        <v>258</v>
      </c>
      <c r="L85" s="43" t="s">
        <v>259</v>
      </c>
      <c r="M85" s="43"/>
    </row>
    <row r="86" spans="1:13" x14ac:dyDescent="0.25">
      <c r="A86" s="4">
        <v>41822</v>
      </c>
      <c r="B86" s="11" t="s">
        <v>130</v>
      </c>
      <c r="C86" s="7" t="s">
        <v>35</v>
      </c>
      <c r="D86" s="8" t="s">
        <v>138</v>
      </c>
      <c r="E86" s="14">
        <v>0.25</v>
      </c>
      <c r="F86" s="14">
        <v>0.91666666666666663</v>
      </c>
      <c r="G86" s="95" t="s">
        <v>247</v>
      </c>
      <c r="H86" s="21"/>
      <c r="J86" s="16" t="s">
        <v>260</v>
      </c>
      <c r="L86" s="43"/>
      <c r="M86" s="43"/>
    </row>
    <row r="87" spans="1:13" x14ac:dyDescent="0.25">
      <c r="A87" s="4">
        <v>41822</v>
      </c>
      <c r="B87" s="11" t="s">
        <v>126</v>
      </c>
      <c r="C87" s="7" t="s">
        <v>231</v>
      </c>
      <c r="D87" s="8" t="s">
        <v>36</v>
      </c>
      <c r="E87" s="14">
        <v>0.25</v>
      </c>
      <c r="F87" s="14">
        <v>0.875</v>
      </c>
      <c r="G87" s="95" t="s">
        <v>266</v>
      </c>
      <c r="H87" s="21"/>
      <c r="I87" s="20">
        <v>1.5972222222222224E-2</v>
      </c>
      <c r="J87" s="16" t="s">
        <v>267</v>
      </c>
      <c r="K87" s="166">
        <v>1.1805555555555555E-2</v>
      </c>
      <c r="L87" s="43"/>
      <c r="M87" s="43"/>
    </row>
    <row r="88" spans="1:13" x14ac:dyDescent="0.25">
      <c r="A88" s="4">
        <v>41822</v>
      </c>
      <c r="B88" s="11" t="s">
        <v>13</v>
      </c>
      <c r="C88" s="7" t="s">
        <v>49</v>
      </c>
      <c r="D88" s="8" t="s">
        <v>45</v>
      </c>
      <c r="E88" s="14" t="s">
        <v>5</v>
      </c>
      <c r="F88" s="14" t="s">
        <v>34</v>
      </c>
      <c r="G88" s="95" t="s">
        <v>235</v>
      </c>
      <c r="H88" s="21"/>
      <c r="J88" s="16" t="s">
        <v>226</v>
      </c>
      <c r="K88" s="166">
        <v>2.5694444444444447E-2</v>
      </c>
      <c r="L88" s="43"/>
      <c r="M88" s="43"/>
    </row>
    <row r="89" spans="1:13" x14ac:dyDescent="0.25">
      <c r="A89" s="4">
        <v>41822</v>
      </c>
      <c r="B89" s="11" t="s">
        <v>26</v>
      </c>
      <c r="C89" s="7" t="s">
        <v>232</v>
      </c>
      <c r="D89" s="8"/>
      <c r="E89" s="14">
        <v>0.33333333333333331</v>
      </c>
      <c r="F89" s="14">
        <v>0.875</v>
      </c>
      <c r="G89" s="95" t="s">
        <v>236</v>
      </c>
      <c r="H89" s="21"/>
      <c r="I89" s="20">
        <v>7.6388888888888886E-3</v>
      </c>
      <c r="J89" s="16" t="s">
        <v>261</v>
      </c>
      <c r="K89" s="166">
        <v>1.6666666666666666E-2</v>
      </c>
      <c r="L89" s="43"/>
      <c r="M89" s="43"/>
    </row>
    <row r="90" spans="1:13" x14ac:dyDescent="0.25">
      <c r="A90" s="4">
        <v>41822</v>
      </c>
      <c r="B90" s="11" t="s">
        <v>10</v>
      </c>
      <c r="C90" s="7" t="s">
        <v>90</v>
      </c>
      <c r="D90" s="8" t="s">
        <v>36</v>
      </c>
      <c r="E90" s="14" t="s">
        <v>33</v>
      </c>
      <c r="F90" s="14" t="s">
        <v>29</v>
      </c>
      <c r="G90" s="95" t="s">
        <v>237</v>
      </c>
      <c r="H90" s="21"/>
      <c r="I90" s="20">
        <v>1.3888888888888888E-2</v>
      </c>
      <c r="J90" s="16" t="s">
        <v>262</v>
      </c>
      <c r="K90" s="166">
        <v>2.8472222222222222E-2</v>
      </c>
      <c r="L90" s="43"/>
      <c r="M90" s="43"/>
    </row>
    <row r="91" spans="1:13" x14ac:dyDescent="0.25">
      <c r="A91" s="4">
        <v>41822</v>
      </c>
      <c r="B91" s="11" t="s">
        <v>12</v>
      </c>
      <c r="C91" s="7" t="s">
        <v>50</v>
      </c>
      <c r="D91" s="8" t="s">
        <v>168</v>
      </c>
      <c r="E91" s="14">
        <v>0.25</v>
      </c>
      <c r="F91" s="14">
        <v>0.875</v>
      </c>
      <c r="G91" s="95" t="s">
        <v>238</v>
      </c>
      <c r="H91" s="21"/>
      <c r="I91" s="20">
        <v>8.1250000000000003E-2</v>
      </c>
      <c r="J91" s="16" t="s">
        <v>263</v>
      </c>
      <c r="K91" s="166">
        <v>0.12013888888888889</v>
      </c>
      <c r="L91" s="43" t="s">
        <v>264</v>
      </c>
      <c r="M91" s="43"/>
    </row>
    <row r="92" spans="1:13" x14ac:dyDescent="0.25">
      <c r="A92" s="4">
        <v>41822</v>
      </c>
      <c r="B92" s="11" t="s">
        <v>14</v>
      </c>
      <c r="C92" s="7" t="s">
        <v>233</v>
      </c>
      <c r="D92" s="8"/>
      <c r="E92" s="14">
        <v>0.33333333333333331</v>
      </c>
      <c r="F92" s="14">
        <v>0.875</v>
      </c>
      <c r="G92" s="95" t="s">
        <v>239</v>
      </c>
      <c r="H92" s="21"/>
      <c r="J92" s="16" t="s">
        <v>265</v>
      </c>
      <c r="L92" s="43"/>
      <c r="M92" s="43"/>
    </row>
    <row r="93" spans="1:13" x14ac:dyDescent="0.25">
      <c r="B93" s="11"/>
      <c r="C93" s="7"/>
      <c r="D93" s="8"/>
      <c r="E93" s="14"/>
      <c r="F93" s="14"/>
      <c r="G93" s="95"/>
      <c r="H93" s="21"/>
      <c r="L93" s="43"/>
      <c r="M93" s="43"/>
    </row>
    <row r="94" spans="1:13" x14ac:dyDescent="0.25">
      <c r="B94" s="11"/>
      <c r="C94" s="7"/>
      <c r="D94" s="8"/>
      <c r="E94" s="14"/>
      <c r="F94" s="14"/>
      <c r="G94" s="95"/>
      <c r="H94" s="21"/>
      <c r="K94" s="166"/>
      <c r="L94" s="43"/>
      <c r="M94" s="43"/>
    </row>
    <row r="95" spans="1:13" x14ac:dyDescent="0.25">
      <c r="B95" s="11"/>
      <c r="C95" s="7"/>
      <c r="D95" s="8"/>
      <c r="E95" s="14"/>
      <c r="F95" s="14"/>
      <c r="G95" s="95"/>
      <c r="H95" s="21"/>
      <c r="L95" s="43"/>
      <c r="M95" s="43"/>
    </row>
    <row r="96" spans="1:13" x14ac:dyDescent="0.25">
      <c r="B96" s="11"/>
      <c r="C96" s="7"/>
      <c r="D96" s="8"/>
      <c r="E96" s="14"/>
      <c r="F96" s="14"/>
      <c r="G96" s="95"/>
      <c r="H96" s="21"/>
      <c r="I96" s="20"/>
      <c r="K96" s="166"/>
      <c r="L96" s="43"/>
      <c r="M96" s="43"/>
    </row>
    <row r="97" spans="1:15" x14ac:dyDescent="0.25">
      <c r="B97" s="11"/>
      <c r="C97" s="7"/>
      <c r="D97" s="8"/>
      <c r="E97" s="14"/>
      <c r="F97" s="14"/>
      <c r="G97" s="95"/>
      <c r="H97" s="21"/>
      <c r="I97" s="20"/>
      <c r="K97" s="166"/>
      <c r="L97" s="43"/>
      <c r="M97" s="43"/>
    </row>
    <row r="98" spans="1:15" x14ac:dyDescent="0.25">
      <c r="B98" s="11"/>
      <c r="C98" s="7"/>
      <c r="D98" s="8"/>
      <c r="E98" s="14"/>
      <c r="F98" s="14"/>
      <c r="G98" s="95"/>
      <c r="H98" s="21"/>
      <c r="L98" s="43"/>
      <c r="M98" s="43"/>
    </row>
    <row r="99" spans="1:15" x14ac:dyDescent="0.25">
      <c r="B99" s="11"/>
      <c r="C99" s="7"/>
      <c r="D99" s="8"/>
      <c r="E99" s="14"/>
      <c r="F99" s="14"/>
      <c r="G99" s="95"/>
      <c r="H99" s="21"/>
      <c r="K99" s="166"/>
      <c r="L99" s="43"/>
      <c r="M99" s="43"/>
    </row>
    <row r="100" spans="1:15" x14ac:dyDescent="0.25">
      <c r="B100" s="11"/>
      <c r="C100" s="7"/>
      <c r="D100" s="8"/>
      <c r="E100" s="14"/>
      <c r="F100" s="14"/>
      <c r="G100" s="95"/>
      <c r="H100" s="21"/>
      <c r="L100" s="43"/>
      <c r="M100" s="43"/>
    </row>
    <row r="101" spans="1:15" s="34" customFormat="1" x14ac:dyDescent="0.25">
      <c r="A101" s="28"/>
      <c r="B101" s="29"/>
      <c r="C101" s="30"/>
      <c r="D101" s="31"/>
      <c r="E101" s="32"/>
      <c r="F101" s="32"/>
      <c r="G101" s="97"/>
      <c r="H101" s="26"/>
      <c r="I101" s="26"/>
      <c r="J101" s="26"/>
      <c r="K101" s="167"/>
      <c r="L101" s="27"/>
      <c r="M101" s="27"/>
      <c r="N101" s="33"/>
      <c r="O101" s="26"/>
    </row>
    <row r="102" spans="1:15" s="34" customFormat="1" x14ac:dyDescent="0.25">
      <c r="A102" s="28"/>
      <c r="B102" s="29"/>
      <c r="C102" s="30"/>
      <c r="D102" s="31"/>
      <c r="E102" s="32"/>
      <c r="F102" s="32"/>
      <c r="G102" s="97"/>
      <c r="H102" s="26"/>
      <c r="I102" s="35"/>
      <c r="J102" s="26"/>
      <c r="K102" s="167"/>
      <c r="L102" s="27"/>
      <c r="M102" s="27"/>
      <c r="N102" s="33"/>
      <c r="O102" s="26"/>
    </row>
    <row r="103" spans="1:15" s="34" customFormat="1" x14ac:dyDescent="0.25">
      <c r="A103" s="28"/>
      <c r="B103" s="29"/>
      <c r="C103" s="30"/>
      <c r="D103" s="31"/>
      <c r="E103" s="32"/>
      <c r="F103" s="32"/>
      <c r="G103" s="97"/>
      <c r="H103" s="26"/>
      <c r="I103" s="35"/>
      <c r="J103" s="26"/>
      <c r="K103" s="167"/>
      <c r="L103" s="27"/>
      <c r="M103" s="27"/>
      <c r="N103" s="33"/>
      <c r="O103" s="26"/>
    </row>
    <row r="104" spans="1:15" s="34" customFormat="1" x14ac:dyDescent="0.25">
      <c r="A104" s="28"/>
      <c r="B104" s="29"/>
      <c r="C104" s="30"/>
      <c r="D104" s="31"/>
      <c r="E104" s="32"/>
      <c r="F104" s="32"/>
      <c r="G104" s="97"/>
      <c r="H104" s="36"/>
      <c r="I104" s="35"/>
      <c r="J104" s="26"/>
      <c r="K104" s="169"/>
      <c r="L104" s="27"/>
      <c r="M104" s="27"/>
      <c r="N104" s="33"/>
      <c r="O104" s="26"/>
    </row>
    <row r="105" spans="1:15" s="34" customFormat="1" x14ac:dyDescent="0.25">
      <c r="A105" s="28"/>
      <c r="B105" s="29"/>
      <c r="C105" s="30"/>
      <c r="D105" s="31"/>
      <c r="E105" s="32"/>
      <c r="F105" s="32"/>
      <c r="G105" s="97"/>
      <c r="H105" s="26"/>
      <c r="I105" s="35"/>
      <c r="J105" s="26"/>
      <c r="K105" s="167"/>
      <c r="L105" s="27"/>
      <c r="M105" s="27"/>
      <c r="N105" s="33"/>
      <c r="O105" s="26"/>
    </row>
    <row r="106" spans="1:15" s="34" customFormat="1" x14ac:dyDescent="0.25">
      <c r="A106" s="28"/>
      <c r="B106" s="29"/>
      <c r="C106" s="30"/>
      <c r="D106" s="31"/>
      <c r="E106" s="32"/>
      <c r="F106" s="32"/>
      <c r="G106" s="97"/>
      <c r="H106" s="26"/>
      <c r="I106" s="26"/>
      <c r="J106" s="26"/>
      <c r="K106" s="167"/>
      <c r="L106" s="26"/>
      <c r="M106" s="33"/>
      <c r="N106" s="33"/>
      <c r="O106" s="26"/>
    </row>
    <row r="107" spans="1:15" s="34" customFormat="1" x14ac:dyDescent="0.25">
      <c r="A107" s="28"/>
      <c r="B107" s="29"/>
      <c r="C107" s="30"/>
      <c r="D107" s="31"/>
      <c r="E107" s="32"/>
      <c r="F107" s="32"/>
      <c r="G107" s="97"/>
      <c r="H107" s="26"/>
      <c r="I107" s="35"/>
      <c r="J107" s="26"/>
      <c r="K107" s="169"/>
      <c r="L107" s="26"/>
      <c r="M107" s="33"/>
      <c r="N107" s="33"/>
      <c r="O107" s="26"/>
    </row>
    <row r="108" spans="1:15" s="34" customFormat="1" x14ac:dyDescent="0.25">
      <c r="A108" s="28"/>
      <c r="B108" s="29"/>
      <c r="C108" s="30"/>
      <c r="D108" s="31"/>
      <c r="E108" s="32"/>
      <c r="F108" s="32"/>
      <c r="G108" s="97"/>
      <c r="H108" s="26"/>
      <c r="I108" s="35"/>
      <c r="J108" s="26"/>
      <c r="K108" s="167"/>
      <c r="L108" s="26"/>
      <c r="M108" s="33"/>
      <c r="N108" s="33"/>
      <c r="O108" s="26"/>
    </row>
    <row r="109" spans="1:15" s="34" customFormat="1" x14ac:dyDescent="0.25">
      <c r="A109" s="28"/>
      <c r="B109" s="29"/>
      <c r="C109" s="30"/>
      <c r="D109" s="31"/>
      <c r="E109" s="32"/>
      <c r="F109" s="32"/>
      <c r="G109" s="97"/>
      <c r="H109" s="26"/>
      <c r="I109" s="35"/>
      <c r="J109" s="26"/>
      <c r="K109" s="167"/>
      <c r="L109" s="26"/>
      <c r="M109" s="33"/>
      <c r="N109" s="33"/>
      <c r="O109" s="26"/>
    </row>
    <row r="110" spans="1:15" x14ac:dyDescent="0.25">
      <c r="B110" s="11"/>
      <c r="C110" s="7"/>
      <c r="D110" s="8"/>
      <c r="E110" s="14"/>
      <c r="F110" s="14"/>
      <c r="G110" s="95"/>
      <c r="H110" s="21"/>
      <c r="K110" s="166"/>
      <c r="L110" s="43"/>
      <c r="M110" s="43"/>
      <c r="N110" s="43"/>
    </row>
    <row r="111" spans="1:15" x14ac:dyDescent="0.25">
      <c r="B111" s="11"/>
      <c r="C111" s="7"/>
      <c r="D111" s="8"/>
      <c r="E111" s="14"/>
      <c r="F111" s="14"/>
      <c r="G111" s="96"/>
      <c r="H111" s="44"/>
      <c r="I111" s="20"/>
      <c r="K111" s="166"/>
      <c r="L111" s="44"/>
      <c r="M111" s="44"/>
      <c r="N111" s="44"/>
    </row>
    <row r="112" spans="1:15" x14ac:dyDescent="0.25">
      <c r="B112" s="13"/>
      <c r="C112" s="7"/>
      <c r="D112" s="8"/>
      <c r="E112" s="14"/>
      <c r="F112" s="14"/>
      <c r="G112" s="95"/>
      <c r="H112" s="21"/>
      <c r="L112" s="43"/>
      <c r="M112" s="43"/>
      <c r="N112" s="43"/>
    </row>
    <row r="113" spans="1:14" x14ac:dyDescent="0.25">
      <c r="B113" s="11"/>
      <c r="C113" s="7"/>
      <c r="D113" s="8"/>
      <c r="E113" s="14"/>
      <c r="F113" s="14"/>
      <c r="G113" s="95"/>
      <c r="H113" s="21"/>
      <c r="I113" s="20"/>
      <c r="K113" s="166"/>
      <c r="L113" s="43"/>
      <c r="M113" s="43"/>
      <c r="N113" s="43"/>
    </row>
    <row r="114" spans="1:14" x14ac:dyDescent="0.25">
      <c r="A114" s="4">
        <v>41823</v>
      </c>
      <c r="B114" s="11" t="s">
        <v>101</v>
      </c>
      <c r="C114" s="7" t="s">
        <v>71</v>
      </c>
      <c r="D114" s="8" t="s">
        <v>144</v>
      </c>
      <c r="E114" s="14">
        <v>0.33333333333333331</v>
      </c>
      <c r="F114" s="14">
        <v>0.66666666666666663</v>
      </c>
      <c r="G114" s="95" t="s">
        <v>284</v>
      </c>
      <c r="H114" s="21"/>
      <c r="I114" s="20">
        <v>7.6388888888888886E-3</v>
      </c>
      <c r="J114" s="16" t="s">
        <v>287</v>
      </c>
      <c r="L114" s="43"/>
      <c r="M114" s="43"/>
      <c r="N114" s="43"/>
    </row>
    <row r="115" spans="1:14" x14ac:dyDescent="0.25">
      <c r="A115" s="4">
        <v>41823</v>
      </c>
      <c r="B115" s="11" t="s">
        <v>102</v>
      </c>
      <c r="C115" s="7" t="s">
        <v>72</v>
      </c>
      <c r="D115" s="8" t="s">
        <v>36</v>
      </c>
      <c r="E115" s="14">
        <v>0.25</v>
      </c>
      <c r="F115" s="14">
        <v>0.875</v>
      </c>
      <c r="G115" s="95" t="s">
        <v>268</v>
      </c>
      <c r="H115" s="21"/>
      <c r="I115" s="20">
        <v>9.2361111111111116E-2</v>
      </c>
      <c r="J115" s="16" t="s">
        <v>288</v>
      </c>
      <c r="K115" s="166">
        <v>0.13958333333333334</v>
      </c>
      <c r="L115" s="43"/>
      <c r="M115" s="43"/>
      <c r="N115" s="43"/>
    </row>
    <row r="116" spans="1:14" x14ac:dyDescent="0.25">
      <c r="A116" s="4">
        <v>41823</v>
      </c>
      <c r="B116" s="11" t="s">
        <v>103</v>
      </c>
      <c r="C116" s="7" t="s">
        <v>73</v>
      </c>
      <c r="D116" s="8" t="s">
        <v>156</v>
      </c>
      <c r="E116" s="14">
        <v>0.27083333333333331</v>
      </c>
      <c r="F116" s="14">
        <v>0.79166666666666663</v>
      </c>
      <c r="G116" s="98" t="s">
        <v>286</v>
      </c>
      <c r="L116" s="43"/>
      <c r="M116" s="43"/>
      <c r="N116" s="43"/>
    </row>
    <row r="117" spans="1:14" x14ac:dyDescent="0.25">
      <c r="A117" s="4">
        <v>41823</v>
      </c>
      <c r="B117" s="11" t="s">
        <v>104</v>
      </c>
      <c r="C117" s="7" t="s">
        <v>43</v>
      </c>
      <c r="D117" s="8" t="s">
        <v>36</v>
      </c>
      <c r="E117" s="14">
        <v>0.25</v>
      </c>
      <c r="F117" s="14">
        <v>0.22916666666666666</v>
      </c>
      <c r="G117" s="95" t="s">
        <v>285</v>
      </c>
      <c r="H117" s="21"/>
      <c r="I117" s="20">
        <v>6.1111111111111116E-2</v>
      </c>
      <c r="J117" s="16" t="s">
        <v>289</v>
      </c>
      <c r="K117" s="166">
        <v>7.2222222222222229E-2</v>
      </c>
      <c r="L117" s="43"/>
      <c r="M117" s="43"/>
      <c r="N117" s="43"/>
    </row>
    <row r="118" spans="1:14" x14ac:dyDescent="0.25">
      <c r="A118" s="4">
        <v>41823</v>
      </c>
      <c r="B118" s="11" t="s">
        <v>105</v>
      </c>
      <c r="C118" s="7" t="s">
        <v>75</v>
      </c>
      <c r="D118" s="12" t="s">
        <v>157</v>
      </c>
      <c r="E118" s="14">
        <v>0.29166666666666669</v>
      </c>
      <c r="F118" s="14">
        <v>0.875</v>
      </c>
      <c r="G118" s="95" t="s">
        <v>269</v>
      </c>
      <c r="H118" s="21"/>
      <c r="J118" s="16" t="s">
        <v>227</v>
      </c>
      <c r="K118" s="166">
        <v>1.3888888888888889E-3</v>
      </c>
      <c r="L118" s="43"/>
      <c r="M118" s="43"/>
      <c r="N118" s="43"/>
    </row>
    <row r="119" spans="1:14" x14ac:dyDescent="0.25">
      <c r="A119" s="4">
        <v>41823</v>
      </c>
      <c r="B119" s="11" t="s">
        <v>106</v>
      </c>
      <c r="C119" s="7" t="s">
        <v>76</v>
      </c>
      <c r="D119" s="8" t="s">
        <v>158</v>
      </c>
      <c r="E119" s="14">
        <v>0.29166666666666669</v>
      </c>
      <c r="F119" s="14">
        <v>0.95833333333333337</v>
      </c>
      <c r="G119" s="95" t="s">
        <v>270</v>
      </c>
      <c r="H119" s="21"/>
      <c r="J119" s="16" t="s">
        <v>290</v>
      </c>
      <c r="K119" s="166">
        <v>1.9444444444444445E-2</v>
      </c>
      <c r="L119" s="43"/>
      <c r="M119" s="43"/>
      <c r="N119" s="43"/>
    </row>
    <row r="120" spans="1:14" x14ac:dyDescent="0.25">
      <c r="A120" s="4">
        <v>41823</v>
      </c>
      <c r="B120" s="11" t="s">
        <v>107</v>
      </c>
      <c r="C120" s="7" t="s">
        <v>77</v>
      </c>
      <c r="D120" s="8" t="s">
        <v>159</v>
      </c>
      <c r="E120" s="14" t="s">
        <v>6</v>
      </c>
      <c r="F120" s="14" t="s">
        <v>40</v>
      </c>
      <c r="G120" s="95" t="s">
        <v>271</v>
      </c>
      <c r="H120" s="21"/>
      <c r="I120" s="20">
        <v>3.125E-2</v>
      </c>
      <c r="J120" s="16" t="s">
        <v>291</v>
      </c>
      <c r="K120" s="166">
        <v>7.7777777777777779E-2</v>
      </c>
      <c r="L120" s="43"/>
      <c r="M120" s="43"/>
      <c r="N120" s="43"/>
    </row>
    <row r="121" spans="1:14" x14ac:dyDescent="0.25">
      <c r="A121" s="4">
        <v>41823</v>
      </c>
      <c r="B121" s="11" t="s">
        <v>108</v>
      </c>
      <c r="C121" s="7" t="s">
        <v>78</v>
      </c>
      <c r="D121" s="8" t="s">
        <v>36</v>
      </c>
      <c r="E121" s="14">
        <v>0.25</v>
      </c>
      <c r="F121" s="14">
        <v>0.20833333333333334</v>
      </c>
      <c r="G121" s="95" t="s">
        <v>272</v>
      </c>
      <c r="H121" s="21"/>
      <c r="I121" s="20">
        <v>8.3333333333333332E-3</v>
      </c>
      <c r="J121" s="16" t="s">
        <v>292</v>
      </c>
      <c r="K121" s="166">
        <v>1.5972222222222224E-2</v>
      </c>
      <c r="L121" s="43"/>
      <c r="M121" s="43"/>
      <c r="N121" s="43"/>
    </row>
    <row r="122" spans="1:14" x14ac:dyDescent="0.25">
      <c r="A122" s="4">
        <v>41823</v>
      </c>
      <c r="B122" s="11" t="s">
        <v>109</v>
      </c>
      <c r="C122" s="7" t="s">
        <v>79</v>
      </c>
      <c r="D122" s="8" t="s">
        <v>160</v>
      </c>
      <c r="E122" s="14">
        <v>0.25</v>
      </c>
      <c r="F122" s="14">
        <v>0.95833333333333337</v>
      </c>
      <c r="G122" s="95" t="s">
        <v>273</v>
      </c>
      <c r="H122" s="21"/>
      <c r="I122" s="20">
        <v>1.5972222222222224E-2</v>
      </c>
      <c r="J122" s="16" t="s">
        <v>293</v>
      </c>
      <c r="L122" s="43"/>
      <c r="M122" s="43"/>
      <c r="N122" s="43"/>
    </row>
    <row r="123" spans="1:14" x14ac:dyDescent="0.25">
      <c r="A123" s="4">
        <v>41823</v>
      </c>
      <c r="B123" s="11" t="s">
        <v>111</v>
      </c>
      <c r="C123" s="7" t="s">
        <v>44</v>
      </c>
      <c r="D123" s="8"/>
      <c r="E123" s="14">
        <v>0.29166666666666669</v>
      </c>
      <c r="F123" s="14">
        <v>0.95833333333333337</v>
      </c>
      <c r="G123" s="95" t="s">
        <v>274</v>
      </c>
      <c r="H123" s="21"/>
      <c r="J123" s="16" t="s">
        <v>294</v>
      </c>
      <c r="K123" s="166">
        <v>0.1173611111111111</v>
      </c>
      <c r="L123" s="43"/>
      <c r="M123" s="43"/>
      <c r="N123" s="43"/>
    </row>
    <row r="124" spans="1:14" x14ac:dyDescent="0.25">
      <c r="A124" s="4">
        <v>41823</v>
      </c>
      <c r="B124" s="11" t="s">
        <v>112</v>
      </c>
      <c r="C124" s="7" t="s">
        <v>46</v>
      </c>
      <c r="D124" s="8" t="s">
        <v>37</v>
      </c>
      <c r="E124" s="14">
        <v>0.25</v>
      </c>
      <c r="F124" s="14">
        <v>0.83333333333333337</v>
      </c>
      <c r="G124" s="95" t="s">
        <v>275</v>
      </c>
      <c r="H124" s="21"/>
      <c r="J124" s="16" t="s">
        <v>295</v>
      </c>
      <c r="L124" s="43"/>
      <c r="M124" s="43"/>
      <c r="N124" s="43"/>
    </row>
    <row r="125" spans="1:14" x14ac:dyDescent="0.25">
      <c r="A125" s="4">
        <v>41823</v>
      </c>
      <c r="B125" s="11" t="s">
        <v>113</v>
      </c>
      <c r="C125" s="7" t="s">
        <v>83</v>
      </c>
      <c r="D125" s="8" t="s">
        <v>162</v>
      </c>
      <c r="E125" s="14">
        <v>0.22916666666666666</v>
      </c>
      <c r="F125" s="14">
        <v>0.95833333333333337</v>
      </c>
      <c r="G125" s="95" t="s">
        <v>276</v>
      </c>
      <c r="H125" s="21"/>
      <c r="I125" s="20">
        <v>1.5277777777777777E-2</v>
      </c>
      <c r="J125" s="16" t="s">
        <v>296</v>
      </c>
      <c r="K125" s="166">
        <v>1.1111111111111112E-2</v>
      </c>
      <c r="L125" s="43"/>
      <c r="M125" s="43"/>
      <c r="N125" s="43"/>
    </row>
    <row r="126" spans="1:14" x14ac:dyDescent="0.25">
      <c r="A126" s="4">
        <v>41823</v>
      </c>
      <c r="B126" s="11" t="s">
        <v>114</v>
      </c>
      <c r="C126" s="7" t="s">
        <v>64</v>
      </c>
      <c r="D126" s="8" t="s">
        <v>145</v>
      </c>
      <c r="E126" s="14">
        <v>0.25</v>
      </c>
      <c r="F126" s="14">
        <v>0</v>
      </c>
      <c r="G126" s="95" t="s">
        <v>277</v>
      </c>
      <c r="H126" s="21"/>
      <c r="I126" s="20">
        <v>9.7222222222222224E-3</v>
      </c>
      <c r="J126" s="16" t="s">
        <v>297</v>
      </c>
      <c r="L126" s="43"/>
      <c r="M126" s="43"/>
      <c r="N126" s="43"/>
    </row>
    <row r="127" spans="1:14" x14ac:dyDescent="0.25">
      <c r="A127" s="4">
        <v>41823</v>
      </c>
      <c r="B127" s="11" t="s">
        <v>115</v>
      </c>
      <c r="C127" s="7" t="s">
        <v>55</v>
      </c>
      <c r="D127" s="8" t="s">
        <v>145</v>
      </c>
      <c r="E127" s="14">
        <v>0.25</v>
      </c>
      <c r="F127" s="14">
        <v>0</v>
      </c>
      <c r="G127" s="95" t="s">
        <v>278</v>
      </c>
      <c r="H127" s="21"/>
      <c r="I127" s="20">
        <v>3.0555555555555555E-2</v>
      </c>
      <c r="J127" s="16" t="s">
        <v>298</v>
      </c>
      <c r="K127" s="166">
        <v>4.7222222222222221E-2</v>
      </c>
      <c r="L127" s="43"/>
      <c r="M127" s="43"/>
      <c r="N127" s="43"/>
    </row>
    <row r="128" spans="1:14" x14ac:dyDescent="0.25">
      <c r="A128" s="4">
        <v>41823</v>
      </c>
      <c r="B128" s="11" t="s">
        <v>116</v>
      </c>
      <c r="C128" s="7" t="s">
        <v>163</v>
      </c>
      <c r="D128" s="8" t="s">
        <v>228</v>
      </c>
      <c r="E128" s="14">
        <v>0.25</v>
      </c>
      <c r="F128" s="14">
        <v>0.95833333333333337</v>
      </c>
      <c r="G128" s="95" t="s">
        <v>279</v>
      </c>
      <c r="H128" s="21"/>
      <c r="J128" s="16" t="s">
        <v>299</v>
      </c>
      <c r="L128" s="43"/>
      <c r="M128" s="43"/>
      <c r="N128" s="43"/>
    </row>
    <row r="129" spans="1:14" x14ac:dyDescent="0.25">
      <c r="A129" s="4">
        <v>41823</v>
      </c>
      <c r="B129" s="11" t="s">
        <v>117</v>
      </c>
      <c r="C129" s="7" t="s">
        <v>56</v>
      </c>
      <c r="D129" s="8" t="s">
        <v>36</v>
      </c>
      <c r="E129" s="14" t="s">
        <v>30</v>
      </c>
      <c r="F129" s="14" t="s">
        <v>3</v>
      </c>
      <c r="G129" s="99" t="s">
        <v>306</v>
      </c>
      <c r="L129" s="43"/>
      <c r="M129" s="43"/>
      <c r="N129" s="43"/>
    </row>
    <row r="130" spans="1:14" x14ac:dyDescent="0.25">
      <c r="A130" s="4">
        <v>41823</v>
      </c>
      <c r="B130" s="11" t="s">
        <v>118</v>
      </c>
      <c r="C130" s="7" t="s">
        <v>65</v>
      </c>
      <c r="D130" s="8" t="s">
        <v>164</v>
      </c>
      <c r="E130" s="14">
        <v>0.29166666666666669</v>
      </c>
      <c r="F130" s="14">
        <v>0.95833333333333337</v>
      </c>
      <c r="G130" s="95" t="s">
        <v>280</v>
      </c>
      <c r="H130" s="21"/>
      <c r="I130" s="20">
        <v>4.7222222222222221E-2</v>
      </c>
      <c r="J130" s="16" t="s">
        <v>300</v>
      </c>
      <c r="K130" s="166">
        <v>5.4166666666666669E-2</v>
      </c>
      <c r="L130" s="43"/>
      <c r="M130" s="43"/>
      <c r="N130" s="43"/>
    </row>
    <row r="131" spans="1:14" x14ac:dyDescent="0.25">
      <c r="A131" s="4">
        <v>41823</v>
      </c>
      <c r="B131" s="11" t="s">
        <v>119</v>
      </c>
      <c r="C131" s="7" t="s">
        <v>85</v>
      </c>
      <c r="D131" s="8" t="s">
        <v>167</v>
      </c>
      <c r="E131" s="14">
        <v>0.29166666666666669</v>
      </c>
      <c r="F131" s="14">
        <v>0.79166666666666663</v>
      </c>
      <c r="G131" s="95" t="s">
        <v>281</v>
      </c>
      <c r="H131" s="21"/>
      <c r="I131" s="20">
        <v>6.9444444444444441E-3</v>
      </c>
      <c r="J131" s="16" t="s">
        <v>301</v>
      </c>
      <c r="K131" s="166">
        <v>3.4027777777777775E-2</v>
      </c>
      <c r="L131" s="43"/>
      <c r="M131" s="43"/>
      <c r="N131" s="43"/>
    </row>
    <row r="132" spans="1:14" x14ac:dyDescent="0.25">
      <c r="A132" s="4">
        <v>41823</v>
      </c>
      <c r="B132" s="11" t="s">
        <v>120</v>
      </c>
      <c r="C132" s="7" t="s">
        <v>86</v>
      </c>
      <c r="D132" s="8" t="s">
        <v>159</v>
      </c>
      <c r="E132" s="14">
        <v>0.25</v>
      </c>
      <c r="F132" s="14">
        <v>0.75</v>
      </c>
      <c r="G132" s="95" t="s">
        <v>282</v>
      </c>
      <c r="H132" s="21"/>
      <c r="J132" s="16" t="s">
        <v>302</v>
      </c>
      <c r="K132" s="166">
        <v>4.8611111111111112E-2</v>
      </c>
      <c r="L132" s="43"/>
      <c r="M132" s="43"/>
      <c r="N132" s="43"/>
    </row>
    <row r="133" spans="1:14" x14ac:dyDescent="0.25">
      <c r="A133" s="4">
        <v>41823</v>
      </c>
      <c r="B133" s="11" t="s">
        <v>121</v>
      </c>
      <c r="C133" s="7" t="s">
        <v>58</v>
      </c>
      <c r="D133" s="8" t="s">
        <v>137</v>
      </c>
      <c r="E133" s="14" t="s">
        <v>6</v>
      </c>
      <c r="F133" s="14">
        <v>0</v>
      </c>
      <c r="G133" s="95" t="s">
        <v>305</v>
      </c>
      <c r="H133" s="21"/>
      <c r="J133" s="16" t="s">
        <v>304</v>
      </c>
      <c r="L133" s="43"/>
      <c r="M133" s="43"/>
      <c r="N133" s="43"/>
    </row>
    <row r="134" spans="1:14" x14ac:dyDescent="0.25">
      <c r="A134" s="4">
        <v>41823</v>
      </c>
      <c r="B134" s="11" t="s">
        <v>129</v>
      </c>
      <c r="C134" s="7" t="s">
        <v>47</v>
      </c>
      <c r="D134" s="8" t="s">
        <v>157</v>
      </c>
      <c r="E134" s="14">
        <v>0.25</v>
      </c>
      <c r="F134" s="14">
        <v>0.95833333333333337</v>
      </c>
      <c r="G134" s="95" t="s">
        <v>283</v>
      </c>
      <c r="H134" s="21"/>
      <c r="J134" s="16" t="s">
        <v>303</v>
      </c>
      <c r="L134" s="43"/>
      <c r="M134" s="43"/>
      <c r="N134" s="43"/>
    </row>
    <row r="135" spans="1:14" x14ac:dyDescent="0.25">
      <c r="B135" s="11"/>
      <c r="C135" s="7"/>
      <c r="D135" s="8"/>
      <c r="E135" s="14"/>
      <c r="F135" s="14"/>
      <c r="G135" s="95"/>
      <c r="H135" s="21"/>
      <c r="K135" s="166"/>
      <c r="L135" s="43"/>
      <c r="M135" s="43"/>
      <c r="N135" s="43"/>
    </row>
    <row r="136" spans="1:14" x14ac:dyDescent="0.25">
      <c r="B136" s="11"/>
      <c r="C136" s="7"/>
      <c r="D136" s="8"/>
      <c r="E136" s="14"/>
      <c r="F136" s="14"/>
      <c r="G136" s="95"/>
      <c r="H136" s="21"/>
      <c r="I136" s="20"/>
      <c r="K136" s="166"/>
      <c r="L136" s="43"/>
      <c r="M136" s="43"/>
      <c r="N136" s="43"/>
    </row>
    <row r="137" spans="1:14" x14ac:dyDescent="0.25">
      <c r="B137" s="11"/>
      <c r="C137" s="7"/>
      <c r="D137" s="8"/>
      <c r="E137" s="14"/>
      <c r="F137" s="14"/>
      <c r="G137" s="95"/>
      <c r="H137" s="21"/>
      <c r="L137" s="43"/>
      <c r="M137" s="43"/>
      <c r="N137" s="43"/>
    </row>
    <row r="138" spans="1:14" x14ac:dyDescent="0.25">
      <c r="B138" s="11"/>
      <c r="C138" s="7"/>
      <c r="D138" s="8"/>
      <c r="E138" s="14"/>
      <c r="F138" s="14"/>
      <c r="G138" s="92"/>
      <c r="L138" s="43"/>
      <c r="M138" s="43"/>
      <c r="N138" s="43"/>
    </row>
    <row r="139" spans="1:14" x14ac:dyDescent="0.25">
      <c r="B139" s="11"/>
      <c r="C139" s="7"/>
      <c r="D139" s="8"/>
      <c r="E139" s="14"/>
      <c r="F139" s="14"/>
      <c r="G139" s="95"/>
      <c r="H139" s="21"/>
      <c r="I139" s="20"/>
      <c r="L139" s="43"/>
      <c r="M139" s="43"/>
      <c r="N139" s="43"/>
    </row>
    <row r="140" spans="1:14" x14ac:dyDescent="0.25">
      <c r="B140" s="11"/>
      <c r="C140" s="7"/>
      <c r="D140" s="8"/>
      <c r="E140" s="14"/>
      <c r="F140" s="14"/>
      <c r="G140" s="95"/>
      <c r="H140" s="21"/>
      <c r="L140" s="43"/>
      <c r="M140" s="43"/>
      <c r="N140" s="43"/>
    </row>
    <row r="141" spans="1:14" x14ac:dyDescent="0.25">
      <c r="B141" s="11"/>
      <c r="C141" s="7"/>
      <c r="D141" s="8"/>
      <c r="E141" s="14"/>
      <c r="F141" s="14"/>
      <c r="G141" s="95"/>
      <c r="H141" s="21"/>
      <c r="I141" s="20"/>
      <c r="K141" s="166"/>
      <c r="L141" s="43"/>
      <c r="M141" s="43"/>
      <c r="N141" s="43"/>
    </row>
    <row r="142" spans="1:14" x14ac:dyDescent="0.25">
      <c r="B142" s="11"/>
      <c r="C142" s="7"/>
      <c r="D142" s="8"/>
      <c r="E142" s="14"/>
      <c r="F142" s="14"/>
      <c r="G142" s="95"/>
      <c r="H142" s="21"/>
      <c r="K142" s="166"/>
      <c r="L142" s="43"/>
      <c r="M142" s="43"/>
      <c r="N142" s="43"/>
    </row>
    <row r="143" spans="1:14" x14ac:dyDescent="0.25">
      <c r="B143" s="11"/>
      <c r="C143" s="7"/>
      <c r="D143" s="8"/>
      <c r="E143" s="14"/>
      <c r="F143" s="14"/>
      <c r="G143" s="95"/>
      <c r="H143" s="21"/>
      <c r="I143" s="20"/>
      <c r="K143" s="166"/>
      <c r="L143" s="43"/>
      <c r="M143" s="43"/>
      <c r="N143" s="43"/>
    </row>
    <row r="144" spans="1:14" x14ac:dyDescent="0.25">
      <c r="B144" s="11"/>
      <c r="C144" s="7"/>
      <c r="D144" s="8"/>
      <c r="E144" s="14"/>
      <c r="F144" s="14"/>
      <c r="G144" s="95"/>
      <c r="H144" s="21"/>
      <c r="I144" s="20"/>
      <c r="L144" s="43"/>
      <c r="M144" s="43"/>
      <c r="N144" s="43"/>
    </row>
    <row r="145" spans="1:15" x14ac:dyDescent="0.25">
      <c r="B145" s="11"/>
      <c r="C145" s="7"/>
      <c r="D145" s="8"/>
      <c r="E145" s="14"/>
      <c r="F145" s="14"/>
      <c r="G145" s="95"/>
      <c r="H145" s="21"/>
      <c r="I145" s="20"/>
      <c r="K145" s="166"/>
      <c r="L145" s="43"/>
      <c r="M145" s="43"/>
      <c r="N145" s="43"/>
    </row>
    <row r="146" spans="1:15" x14ac:dyDescent="0.25">
      <c r="B146" s="11"/>
      <c r="C146" s="7"/>
      <c r="D146" s="8"/>
      <c r="E146" s="14"/>
      <c r="F146" s="14"/>
      <c r="G146" s="99"/>
      <c r="I146" s="20"/>
      <c r="J146" s="20"/>
      <c r="K146" s="166"/>
      <c r="L146" s="43"/>
      <c r="M146" s="43"/>
      <c r="N146" s="43"/>
    </row>
    <row r="147" spans="1:15" x14ac:dyDescent="0.25">
      <c r="B147" s="11"/>
      <c r="C147" s="7"/>
      <c r="D147" s="8"/>
      <c r="E147" s="14"/>
      <c r="F147" s="14"/>
      <c r="G147" s="92"/>
      <c r="L147" s="43"/>
      <c r="M147" s="43"/>
      <c r="N147" s="43"/>
    </row>
    <row r="148" spans="1:15" x14ac:dyDescent="0.25">
      <c r="B148" s="11"/>
      <c r="C148" s="7"/>
      <c r="D148" s="8"/>
      <c r="E148" s="14"/>
      <c r="F148" s="14"/>
      <c r="G148" s="95"/>
      <c r="H148" s="21"/>
      <c r="I148" s="20"/>
      <c r="K148" s="166"/>
      <c r="L148" s="43"/>
      <c r="M148" s="43"/>
      <c r="N148" s="43"/>
    </row>
    <row r="149" spans="1:15" x14ac:dyDescent="0.25">
      <c r="B149" s="11"/>
      <c r="C149" s="7"/>
      <c r="D149" s="8"/>
      <c r="E149" s="14"/>
      <c r="F149" s="14"/>
      <c r="G149" s="95"/>
      <c r="H149" s="21"/>
      <c r="K149" s="166"/>
      <c r="L149" s="43"/>
      <c r="M149" s="43"/>
      <c r="N149" s="43"/>
    </row>
    <row r="150" spans="1:15" x14ac:dyDescent="0.25">
      <c r="B150" s="11"/>
      <c r="C150" s="7"/>
      <c r="D150" s="8"/>
      <c r="E150" s="14"/>
      <c r="F150" s="14"/>
      <c r="G150" s="95"/>
      <c r="H150" s="21"/>
      <c r="K150" s="166"/>
      <c r="L150" s="43"/>
      <c r="M150" s="43"/>
      <c r="N150" s="43"/>
    </row>
    <row r="151" spans="1:15" x14ac:dyDescent="0.25">
      <c r="B151" s="11"/>
      <c r="C151" s="7"/>
      <c r="D151" s="8"/>
      <c r="E151" s="14"/>
      <c r="F151" s="14"/>
      <c r="G151" s="100"/>
      <c r="H151" s="21"/>
      <c r="L151" s="43"/>
      <c r="M151" s="43"/>
      <c r="N151" s="43"/>
    </row>
    <row r="152" spans="1:15" x14ac:dyDescent="0.25">
      <c r="B152" s="11"/>
      <c r="C152" s="7"/>
      <c r="D152" s="8"/>
      <c r="E152" s="14"/>
      <c r="F152" s="14"/>
      <c r="G152" s="92"/>
      <c r="L152" s="43"/>
      <c r="M152" s="43"/>
      <c r="N152" s="43"/>
    </row>
    <row r="153" spans="1:15" x14ac:dyDescent="0.25">
      <c r="B153" s="11"/>
      <c r="C153" s="7"/>
      <c r="D153" s="8"/>
      <c r="E153" s="14"/>
      <c r="F153" s="14"/>
      <c r="G153" s="95"/>
      <c r="H153" s="21"/>
      <c r="L153" s="43"/>
      <c r="M153" s="43"/>
      <c r="N153" s="43"/>
    </row>
    <row r="154" spans="1:15" x14ac:dyDescent="0.25">
      <c r="B154" s="11"/>
      <c r="C154" s="7"/>
      <c r="D154" s="8"/>
      <c r="E154" s="14"/>
      <c r="F154" s="14"/>
      <c r="G154" s="95"/>
      <c r="H154" s="21"/>
      <c r="I154" s="20"/>
      <c r="K154" s="166"/>
      <c r="L154" s="43"/>
      <c r="M154" s="43"/>
      <c r="N154" s="43"/>
    </row>
    <row r="155" spans="1:15" x14ac:dyDescent="0.25">
      <c r="B155" s="11"/>
      <c r="C155" s="7"/>
      <c r="D155" s="8"/>
      <c r="E155" s="14"/>
      <c r="F155" s="14"/>
      <c r="G155" s="95"/>
      <c r="H155" s="21"/>
      <c r="L155" s="43"/>
      <c r="M155" s="43"/>
      <c r="N155" s="43"/>
    </row>
    <row r="156" spans="1:15" s="34" customFormat="1" x14ac:dyDescent="0.25">
      <c r="A156" s="28"/>
      <c r="B156" s="29"/>
      <c r="C156" s="30"/>
      <c r="D156" s="31"/>
      <c r="E156" s="32"/>
      <c r="F156" s="32"/>
      <c r="G156" s="101"/>
      <c r="H156" s="35"/>
      <c r="I156" s="26"/>
      <c r="J156" s="26"/>
      <c r="K156" s="167"/>
      <c r="L156" s="27"/>
      <c r="M156" s="27"/>
      <c r="N156" s="27"/>
      <c r="O156" s="26"/>
    </row>
    <row r="157" spans="1:15" s="34" customFormat="1" x14ac:dyDescent="0.25">
      <c r="A157" s="28"/>
      <c r="B157" s="29"/>
      <c r="C157" s="30"/>
      <c r="D157" s="31"/>
      <c r="E157" s="32"/>
      <c r="F157" s="32"/>
      <c r="G157" s="97"/>
      <c r="H157" s="26"/>
      <c r="I157" s="26"/>
      <c r="J157" s="26"/>
      <c r="K157" s="169"/>
      <c r="L157" s="27"/>
      <c r="M157" s="27"/>
      <c r="N157" s="27"/>
      <c r="O157" s="26"/>
    </row>
    <row r="158" spans="1:15" s="34" customFormat="1" x14ac:dyDescent="0.25">
      <c r="A158" s="28"/>
      <c r="B158" s="29"/>
      <c r="C158" s="30"/>
      <c r="D158" s="31"/>
      <c r="E158" s="32"/>
      <c r="F158" s="32"/>
      <c r="G158" s="97"/>
      <c r="H158" s="26"/>
      <c r="I158" s="26"/>
      <c r="J158" s="26"/>
      <c r="K158" s="179"/>
      <c r="L158" s="27"/>
      <c r="M158" s="27"/>
      <c r="N158" s="27"/>
      <c r="O158" s="26"/>
    </row>
    <row r="159" spans="1:15" s="34" customFormat="1" x14ac:dyDescent="0.25">
      <c r="A159" s="28"/>
      <c r="B159" s="29"/>
      <c r="C159" s="30"/>
      <c r="D159" s="31"/>
      <c r="E159" s="32"/>
      <c r="F159" s="32"/>
      <c r="G159" s="97"/>
      <c r="H159" s="26"/>
      <c r="I159" s="35"/>
      <c r="J159" s="26"/>
      <c r="K159" s="169"/>
      <c r="L159" s="27"/>
      <c r="M159" s="27"/>
      <c r="N159" s="27"/>
      <c r="O159" s="26"/>
    </row>
    <row r="160" spans="1:15" s="34" customFormat="1" x14ac:dyDescent="0.25">
      <c r="A160" s="28"/>
      <c r="B160" s="29"/>
      <c r="C160" s="30"/>
      <c r="D160" s="31"/>
      <c r="E160" s="32"/>
      <c r="F160" s="32"/>
      <c r="G160" s="97"/>
      <c r="H160" s="35"/>
      <c r="I160" s="35"/>
      <c r="J160" s="26"/>
      <c r="K160" s="169"/>
      <c r="L160" s="27"/>
      <c r="M160" s="27"/>
      <c r="N160" s="27"/>
      <c r="O160" s="26"/>
    </row>
    <row r="161" spans="1:15" s="34" customFormat="1" x14ac:dyDescent="0.25">
      <c r="A161" s="28"/>
      <c r="B161" s="29"/>
      <c r="C161" s="30"/>
      <c r="D161" s="31"/>
      <c r="E161" s="32"/>
      <c r="F161" s="32"/>
      <c r="G161" s="97"/>
      <c r="H161" s="35"/>
      <c r="I161" s="35"/>
      <c r="J161" s="26"/>
      <c r="K161" s="169"/>
      <c r="L161" s="27"/>
      <c r="M161" s="27"/>
      <c r="N161" s="27"/>
      <c r="O161" s="26"/>
    </row>
    <row r="162" spans="1:15" s="34" customFormat="1" x14ac:dyDescent="0.25">
      <c r="A162" s="28"/>
      <c r="B162" s="29"/>
      <c r="C162" s="30"/>
      <c r="D162" s="31"/>
      <c r="E162" s="32"/>
      <c r="F162" s="32"/>
      <c r="G162" s="97"/>
      <c r="H162" s="26"/>
      <c r="I162" s="35"/>
      <c r="J162" s="26"/>
      <c r="K162" s="169"/>
      <c r="L162" s="27"/>
      <c r="M162" s="27"/>
      <c r="N162" s="27"/>
      <c r="O162" s="26"/>
    </row>
    <row r="163" spans="1:15" s="34" customFormat="1" x14ac:dyDescent="0.25">
      <c r="A163" s="28"/>
      <c r="B163" s="29"/>
      <c r="C163" s="30"/>
      <c r="D163" s="31"/>
      <c r="E163" s="32"/>
      <c r="F163" s="32"/>
      <c r="G163" s="97"/>
      <c r="H163" s="26"/>
      <c r="I163" s="26"/>
      <c r="J163" s="26"/>
      <c r="K163" s="167"/>
      <c r="L163" s="27"/>
      <c r="M163" s="27"/>
      <c r="N163" s="27"/>
      <c r="O163" s="26"/>
    </row>
    <row r="164" spans="1:15" s="34" customFormat="1" x14ac:dyDescent="0.25">
      <c r="A164" s="28"/>
      <c r="B164" s="29"/>
      <c r="C164" s="30"/>
      <c r="D164" s="31"/>
      <c r="E164" s="32"/>
      <c r="F164" s="32"/>
      <c r="G164" s="97"/>
      <c r="H164" s="26"/>
      <c r="I164" s="35"/>
      <c r="J164" s="26"/>
      <c r="K164" s="169"/>
      <c r="L164" s="26"/>
      <c r="M164" s="33"/>
      <c r="N164" s="33"/>
      <c r="O164" s="26"/>
    </row>
    <row r="165" spans="1:15" s="34" customFormat="1" x14ac:dyDescent="0.25">
      <c r="A165" s="28"/>
      <c r="B165" s="29"/>
      <c r="C165" s="30"/>
      <c r="D165" s="31"/>
      <c r="E165" s="32"/>
      <c r="F165" s="32"/>
      <c r="G165" s="97"/>
      <c r="H165" s="26"/>
      <c r="I165" s="35"/>
      <c r="J165" s="26"/>
      <c r="K165" s="167"/>
      <c r="L165" s="26"/>
      <c r="M165" s="33"/>
      <c r="N165" s="33"/>
      <c r="O165" s="26"/>
    </row>
    <row r="166" spans="1:15" x14ac:dyDescent="0.25">
      <c r="B166" s="11"/>
      <c r="C166" s="7"/>
      <c r="D166" s="8"/>
      <c r="E166" s="14"/>
      <c r="F166" s="14"/>
      <c r="G166" s="95"/>
      <c r="J166" s="43"/>
      <c r="K166" s="172"/>
      <c r="L166" s="43"/>
      <c r="M166" s="43"/>
    </row>
    <row r="167" spans="1:15" x14ac:dyDescent="0.25">
      <c r="B167" s="11"/>
      <c r="C167" s="7"/>
      <c r="D167" s="8"/>
      <c r="E167" s="14"/>
      <c r="F167" s="14"/>
      <c r="G167" s="96"/>
      <c r="I167" s="20"/>
      <c r="J167" s="44"/>
      <c r="K167" s="166"/>
      <c r="L167" s="44"/>
      <c r="M167" s="44"/>
    </row>
    <row r="168" spans="1:15" x14ac:dyDescent="0.25">
      <c r="B168" s="13"/>
      <c r="C168" s="7"/>
      <c r="D168" s="8"/>
      <c r="E168" s="14"/>
      <c r="F168" s="14"/>
      <c r="G168" s="95"/>
      <c r="I168" s="20"/>
      <c r="J168" s="43"/>
      <c r="K168" s="172"/>
      <c r="L168" s="43"/>
      <c r="M168" s="43"/>
    </row>
    <row r="169" spans="1:15" x14ac:dyDescent="0.25">
      <c r="B169" s="11"/>
      <c r="C169" s="7"/>
      <c r="D169" s="8"/>
      <c r="E169" s="14"/>
      <c r="F169" s="14"/>
      <c r="G169" s="95"/>
      <c r="I169" s="20"/>
      <c r="J169" s="43"/>
      <c r="K169" s="166"/>
      <c r="L169" s="43"/>
      <c r="M169" s="43"/>
    </row>
    <row r="170" spans="1:15" x14ac:dyDescent="0.25">
      <c r="B170" s="11"/>
      <c r="C170" s="7"/>
      <c r="D170" s="8"/>
      <c r="E170" s="14"/>
      <c r="F170" s="14"/>
      <c r="G170" s="95"/>
      <c r="I170" s="20"/>
      <c r="J170" s="43"/>
      <c r="K170" s="165"/>
      <c r="L170" s="43"/>
      <c r="M170" s="43"/>
    </row>
    <row r="171" spans="1:15" x14ac:dyDescent="0.25">
      <c r="B171" s="11"/>
      <c r="C171" s="7"/>
      <c r="D171" s="8"/>
      <c r="E171" s="14"/>
      <c r="F171" s="14"/>
      <c r="G171" s="95"/>
      <c r="J171" s="43"/>
      <c r="K171" s="172"/>
      <c r="L171" s="43"/>
      <c r="M171" s="43"/>
    </row>
    <row r="172" spans="1:15" x14ac:dyDescent="0.25">
      <c r="B172" s="11"/>
      <c r="C172" s="7"/>
      <c r="D172" s="8"/>
      <c r="E172" s="14"/>
      <c r="F172" s="14"/>
      <c r="G172" s="95"/>
      <c r="I172" s="20"/>
      <c r="J172" s="43"/>
      <c r="L172" s="43"/>
      <c r="M172" s="43"/>
    </row>
    <row r="173" spans="1:15" x14ac:dyDescent="0.25">
      <c r="B173" s="11"/>
      <c r="C173" s="7"/>
      <c r="D173" s="8"/>
      <c r="E173" s="14"/>
      <c r="F173" s="14"/>
      <c r="G173" s="95"/>
      <c r="I173" s="20"/>
      <c r="J173" s="43"/>
      <c r="K173" s="166"/>
      <c r="L173" s="43"/>
      <c r="M173" s="43"/>
    </row>
    <row r="174" spans="1:15" x14ac:dyDescent="0.25">
      <c r="B174" s="11"/>
      <c r="C174" s="7"/>
      <c r="D174" s="12"/>
      <c r="E174" s="14"/>
      <c r="F174" s="14"/>
      <c r="G174" s="95"/>
      <c r="J174" s="43"/>
      <c r="K174" s="166"/>
      <c r="L174" s="43"/>
      <c r="M174" s="43"/>
    </row>
    <row r="175" spans="1:15" x14ac:dyDescent="0.25">
      <c r="B175" s="11"/>
      <c r="C175" s="7"/>
      <c r="D175" s="8"/>
      <c r="E175" s="14"/>
      <c r="F175" s="14"/>
      <c r="G175" s="95"/>
      <c r="I175" s="20"/>
      <c r="J175" s="43"/>
      <c r="K175" s="172"/>
      <c r="L175" s="43"/>
      <c r="M175" s="43"/>
    </row>
    <row r="176" spans="1:15" x14ac:dyDescent="0.25">
      <c r="B176" s="11"/>
      <c r="C176" s="7"/>
      <c r="D176" s="8"/>
      <c r="E176" s="14"/>
      <c r="F176" s="14"/>
      <c r="G176" s="95"/>
      <c r="J176" s="43"/>
      <c r="K176" s="166"/>
      <c r="L176" s="43"/>
      <c r="M176" s="43"/>
    </row>
    <row r="177" spans="2:13" x14ac:dyDescent="0.25">
      <c r="B177" s="11"/>
      <c r="C177" s="7"/>
      <c r="D177" s="8"/>
      <c r="E177" s="14"/>
      <c r="F177" s="14"/>
      <c r="G177" s="92"/>
      <c r="J177" s="43"/>
      <c r="K177" s="172"/>
      <c r="L177" s="43"/>
      <c r="M177" s="43"/>
    </row>
    <row r="178" spans="2:13" x14ac:dyDescent="0.25">
      <c r="B178" s="11"/>
      <c r="C178" s="7"/>
      <c r="D178" s="8"/>
      <c r="E178" s="14"/>
      <c r="F178" s="14"/>
      <c r="G178" s="95"/>
      <c r="I178" s="164"/>
      <c r="J178" s="43"/>
      <c r="K178" s="172"/>
      <c r="L178" s="43"/>
      <c r="M178" s="43"/>
    </row>
    <row r="179" spans="2:13" x14ac:dyDescent="0.25">
      <c r="B179" s="11"/>
      <c r="C179" s="7"/>
      <c r="D179" s="8"/>
      <c r="E179" s="14"/>
      <c r="F179" s="14"/>
      <c r="G179" s="95"/>
      <c r="I179" s="20"/>
      <c r="J179" s="43"/>
      <c r="K179" s="166"/>
      <c r="L179" s="43"/>
      <c r="M179" s="43"/>
    </row>
    <row r="180" spans="2:13" x14ac:dyDescent="0.25">
      <c r="B180" s="11"/>
      <c r="C180" s="7"/>
      <c r="D180" s="8"/>
      <c r="E180" s="14"/>
      <c r="F180" s="14"/>
      <c r="G180" s="95"/>
      <c r="I180" s="20"/>
      <c r="J180" s="43"/>
      <c r="K180" s="165"/>
      <c r="L180" s="43"/>
      <c r="M180" s="43"/>
    </row>
    <row r="181" spans="2:13" x14ac:dyDescent="0.25">
      <c r="B181" s="11"/>
      <c r="C181" s="7"/>
      <c r="D181" s="8"/>
      <c r="E181" s="14"/>
      <c r="F181" s="14"/>
      <c r="G181" s="95"/>
      <c r="I181" s="20"/>
      <c r="J181" s="43"/>
      <c r="K181" s="172"/>
      <c r="L181" s="43"/>
      <c r="M181" s="43"/>
    </row>
    <row r="182" spans="2:13" x14ac:dyDescent="0.25">
      <c r="B182" s="11"/>
      <c r="C182" s="7"/>
      <c r="D182" s="8"/>
      <c r="E182" s="14"/>
      <c r="F182" s="14"/>
      <c r="G182" s="95"/>
      <c r="I182" s="20"/>
      <c r="J182" s="43"/>
      <c r="K182" s="165"/>
      <c r="L182" s="43"/>
      <c r="M182" s="43"/>
    </row>
    <row r="183" spans="2:13" x14ac:dyDescent="0.25">
      <c r="B183" s="11"/>
      <c r="C183" s="7"/>
      <c r="D183" s="8"/>
      <c r="E183" s="14"/>
      <c r="F183" s="14"/>
      <c r="G183" s="95"/>
      <c r="I183" s="20"/>
      <c r="J183" s="43"/>
      <c r="K183" s="165"/>
      <c r="L183" s="43"/>
      <c r="M183" s="43"/>
    </row>
    <row r="184" spans="2:13" x14ac:dyDescent="0.25">
      <c r="B184" s="11"/>
      <c r="C184" s="7"/>
      <c r="D184" s="8"/>
      <c r="E184" s="14"/>
      <c r="F184" s="14"/>
      <c r="G184" s="95"/>
      <c r="J184" s="43"/>
      <c r="K184" s="166"/>
      <c r="L184" s="43"/>
      <c r="M184" s="43"/>
    </row>
    <row r="185" spans="2:13" x14ac:dyDescent="0.25">
      <c r="B185" s="11"/>
      <c r="C185" s="7"/>
      <c r="D185" s="8"/>
      <c r="E185" s="14"/>
      <c r="F185" s="14"/>
      <c r="G185" s="95"/>
      <c r="I185" s="20"/>
      <c r="J185" s="43"/>
      <c r="K185" s="165"/>
      <c r="L185" s="43"/>
      <c r="M185" s="43"/>
    </row>
    <row r="186" spans="2:13" x14ac:dyDescent="0.25">
      <c r="B186" s="11"/>
      <c r="C186" s="7"/>
      <c r="D186" s="8"/>
      <c r="E186" s="14"/>
      <c r="F186" s="14"/>
      <c r="G186" s="95"/>
      <c r="I186" s="164"/>
      <c r="J186" s="43"/>
      <c r="K186" s="165"/>
      <c r="L186" s="43"/>
      <c r="M186" s="43"/>
    </row>
    <row r="187" spans="2:13" x14ac:dyDescent="0.25">
      <c r="B187" s="11"/>
      <c r="C187" s="7"/>
      <c r="D187" s="8"/>
      <c r="E187" s="14"/>
      <c r="F187" s="14"/>
      <c r="G187" s="95"/>
      <c r="J187" s="43"/>
      <c r="K187" s="172"/>
      <c r="L187" s="43"/>
      <c r="M187" s="43"/>
    </row>
    <row r="188" spans="2:13" x14ac:dyDescent="0.25">
      <c r="B188" s="11"/>
      <c r="C188" s="7"/>
      <c r="D188" s="8"/>
      <c r="E188" s="14"/>
      <c r="F188" s="14"/>
      <c r="G188" s="95"/>
      <c r="J188" s="43"/>
      <c r="K188" s="166"/>
      <c r="L188" s="43"/>
      <c r="M188" s="43"/>
    </row>
    <row r="189" spans="2:13" x14ac:dyDescent="0.25">
      <c r="B189" s="11"/>
      <c r="C189" s="7"/>
      <c r="D189" s="8"/>
      <c r="E189" s="14"/>
      <c r="F189" s="14"/>
      <c r="G189" s="95"/>
      <c r="I189" s="20"/>
      <c r="J189" s="43"/>
      <c r="K189" s="166"/>
      <c r="L189" s="43"/>
      <c r="M189" s="43"/>
    </row>
    <row r="190" spans="2:13" x14ac:dyDescent="0.25">
      <c r="B190" s="11"/>
      <c r="C190" s="7"/>
      <c r="D190" s="8"/>
      <c r="E190" s="14"/>
      <c r="F190" s="14"/>
      <c r="G190" s="95"/>
      <c r="I190" s="20"/>
      <c r="J190" s="43"/>
      <c r="K190" s="166"/>
      <c r="L190" s="43"/>
      <c r="M190" s="43"/>
    </row>
    <row r="191" spans="2:13" x14ac:dyDescent="0.25">
      <c r="B191" s="11"/>
      <c r="C191" s="7"/>
      <c r="D191" s="8"/>
      <c r="E191" s="14"/>
      <c r="F191" s="14"/>
      <c r="G191" s="95"/>
      <c r="J191" s="43"/>
      <c r="K191" s="172"/>
      <c r="L191" s="43"/>
      <c r="M191" s="43"/>
    </row>
    <row r="192" spans="2:13" x14ac:dyDescent="0.25">
      <c r="B192" s="11"/>
      <c r="C192" s="7"/>
      <c r="D192" s="8"/>
      <c r="E192" s="14"/>
      <c r="F192" s="14"/>
      <c r="G192" s="95"/>
      <c r="J192" s="43"/>
      <c r="K192" s="172"/>
      <c r="L192" s="43"/>
      <c r="M192" s="43"/>
    </row>
    <row r="193" spans="1:15" x14ac:dyDescent="0.25">
      <c r="B193" s="11"/>
      <c r="C193" s="7"/>
      <c r="D193" s="8"/>
      <c r="E193" s="14"/>
      <c r="F193" s="14"/>
      <c r="G193" s="95"/>
      <c r="J193" s="43"/>
      <c r="K193" s="172"/>
      <c r="L193" s="43"/>
      <c r="M193" s="43"/>
    </row>
    <row r="194" spans="1:15" x14ac:dyDescent="0.25">
      <c r="B194" s="11"/>
      <c r="C194" s="7"/>
      <c r="D194" s="8"/>
      <c r="E194" s="14"/>
      <c r="F194" s="14"/>
      <c r="G194" s="95"/>
      <c r="I194" s="20"/>
      <c r="J194" s="43"/>
      <c r="K194" s="165"/>
      <c r="L194" s="43"/>
      <c r="M194" s="43"/>
    </row>
    <row r="195" spans="1:15" x14ac:dyDescent="0.25">
      <c r="B195" s="11"/>
      <c r="C195" s="7"/>
      <c r="D195" s="8"/>
      <c r="E195" s="14"/>
      <c r="F195" s="14"/>
      <c r="G195" s="95"/>
      <c r="I195" s="20"/>
      <c r="J195" s="43"/>
      <c r="K195" s="166"/>
      <c r="L195" s="43"/>
      <c r="M195" s="43"/>
    </row>
    <row r="196" spans="1:15" x14ac:dyDescent="0.25">
      <c r="B196" s="11"/>
      <c r="C196" s="7"/>
      <c r="D196" s="8"/>
      <c r="E196" s="14"/>
      <c r="F196" s="14"/>
      <c r="G196" s="95"/>
      <c r="I196" s="20"/>
      <c r="J196" s="43"/>
      <c r="K196" s="166"/>
      <c r="L196" s="43"/>
      <c r="M196" s="43"/>
    </row>
    <row r="197" spans="1:15" x14ac:dyDescent="0.25">
      <c r="B197" s="11"/>
      <c r="C197" s="7"/>
      <c r="D197" s="8"/>
      <c r="E197" s="14"/>
      <c r="F197" s="14"/>
      <c r="G197" s="95"/>
      <c r="I197" s="20"/>
      <c r="J197" s="61"/>
      <c r="K197" s="172"/>
      <c r="L197" s="43"/>
      <c r="M197" s="43"/>
    </row>
    <row r="198" spans="1:15" x14ac:dyDescent="0.25">
      <c r="B198" s="11"/>
      <c r="C198" s="7"/>
      <c r="D198" s="8"/>
      <c r="E198" s="14"/>
      <c r="F198" s="14"/>
      <c r="G198" s="95"/>
      <c r="J198" s="43"/>
      <c r="K198" s="172"/>
      <c r="L198" s="43"/>
      <c r="M198" s="43"/>
    </row>
    <row r="199" spans="1:15" x14ac:dyDescent="0.25">
      <c r="B199" s="11"/>
      <c r="C199" s="7"/>
      <c r="D199" s="8"/>
      <c r="E199" s="14"/>
      <c r="F199" s="14"/>
      <c r="G199" s="92"/>
      <c r="K199" s="172"/>
      <c r="L199" s="43"/>
      <c r="M199" s="43"/>
    </row>
    <row r="200" spans="1:15" x14ac:dyDescent="0.25">
      <c r="B200" s="11"/>
      <c r="C200" s="7"/>
      <c r="D200" s="8"/>
      <c r="E200" s="14"/>
      <c r="F200" s="14"/>
      <c r="G200" s="102"/>
      <c r="I200" s="20"/>
      <c r="J200" s="43"/>
      <c r="K200" s="166"/>
      <c r="L200" s="43"/>
      <c r="M200" s="43"/>
    </row>
    <row r="201" spans="1:15" x14ac:dyDescent="0.25">
      <c r="B201" s="11"/>
      <c r="C201" s="7"/>
      <c r="D201" s="8"/>
      <c r="E201" s="14"/>
      <c r="F201" s="14"/>
      <c r="G201" s="102"/>
      <c r="J201" s="43"/>
      <c r="K201" s="165"/>
      <c r="L201" s="43"/>
      <c r="M201" s="43"/>
    </row>
    <row r="202" spans="1:15" x14ac:dyDescent="0.25">
      <c r="B202" s="11"/>
      <c r="C202" s="7"/>
      <c r="D202" s="8"/>
      <c r="E202" s="14"/>
      <c r="F202" s="14"/>
      <c r="G202" s="95"/>
      <c r="I202" s="20"/>
      <c r="J202" s="43"/>
      <c r="K202" s="165"/>
      <c r="L202" s="43"/>
      <c r="M202" s="43"/>
    </row>
    <row r="203" spans="1:15" x14ac:dyDescent="0.25">
      <c r="B203" s="11"/>
      <c r="C203" s="7"/>
      <c r="D203" s="8"/>
      <c r="E203" s="14"/>
      <c r="F203" s="14"/>
      <c r="G203" s="95"/>
      <c r="J203" s="43"/>
      <c r="K203" s="166"/>
      <c r="L203" s="43"/>
      <c r="M203" s="43"/>
    </row>
    <row r="204" spans="1:15" x14ac:dyDescent="0.25">
      <c r="B204" s="11"/>
      <c r="C204" s="7"/>
      <c r="D204" s="8"/>
      <c r="E204" s="14"/>
      <c r="F204" s="14"/>
      <c r="G204" s="95"/>
      <c r="J204" s="43"/>
      <c r="K204" s="165"/>
      <c r="L204" s="43"/>
      <c r="M204" s="43"/>
    </row>
    <row r="205" spans="1:15" x14ac:dyDescent="0.25">
      <c r="B205" s="11"/>
      <c r="C205" s="7"/>
      <c r="D205" s="8"/>
      <c r="E205" s="14"/>
      <c r="F205" s="14"/>
      <c r="G205" s="95"/>
      <c r="J205" s="43"/>
      <c r="K205" s="165"/>
      <c r="L205" s="43"/>
      <c r="M205" s="43"/>
    </row>
    <row r="206" spans="1:15" x14ac:dyDescent="0.25">
      <c r="B206" s="11"/>
      <c r="C206" s="7"/>
      <c r="D206" s="8"/>
      <c r="E206" s="14"/>
      <c r="F206" s="14"/>
      <c r="G206" s="95"/>
      <c r="J206" s="43"/>
      <c r="K206" s="172"/>
      <c r="L206" s="43"/>
      <c r="M206" s="43"/>
    </row>
    <row r="207" spans="1:15" s="34" customFormat="1" x14ac:dyDescent="0.25">
      <c r="A207" s="28"/>
      <c r="B207" s="29"/>
      <c r="C207" s="30"/>
      <c r="D207" s="31"/>
      <c r="E207" s="32"/>
      <c r="F207" s="32"/>
      <c r="G207" s="97"/>
      <c r="H207" s="37"/>
      <c r="I207" s="26"/>
      <c r="J207" s="27"/>
      <c r="K207" s="173"/>
      <c r="L207" s="27"/>
      <c r="M207" s="27"/>
      <c r="N207" s="33"/>
      <c r="O207" s="26"/>
    </row>
    <row r="208" spans="1:15" s="34" customFormat="1" x14ac:dyDescent="0.25">
      <c r="A208" s="28"/>
      <c r="B208" s="29"/>
      <c r="C208" s="30"/>
      <c r="D208" s="31"/>
      <c r="E208" s="32"/>
      <c r="F208" s="32"/>
      <c r="G208" s="103"/>
      <c r="H208" s="37"/>
      <c r="I208" s="26"/>
      <c r="J208" s="26"/>
      <c r="K208" s="169"/>
      <c r="L208" s="27"/>
      <c r="M208" s="27"/>
      <c r="N208" s="33"/>
      <c r="O208" s="26"/>
    </row>
    <row r="209" spans="1:15" s="34" customFormat="1" x14ac:dyDescent="0.25">
      <c r="A209" s="28"/>
      <c r="B209" s="29"/>
      <c r="C209" s="30"/>
      <c r="D209" s="31"/>
      <c r="E209" s="32"/>
      <c r="F209" s="32"/>
      <c r="G209" s="103"/>
      <c r="H209" s="37"/>
      <c r="I209" s="26"/>
      <c r="J209" s="26"/>
      <c r="K209" s="173"/>
      <c r="L209" s="27"/>
      <c r="M209" s="27"/>
      <c r="N209" s="33"/>
      <c r="O209" s="26"/>
    </row>
    <row r="210" spans="1:15" s="34" customFormat="1" x14ac:dyDescent="0.25">
      <c r="A210" s="28"/>
      <c r="B210" s="29"/>
      <c r="C210" s="30"/>
      <c r="D210" s="31"/>
      <c r="E210" s="32"/>
      <c r="F210" s="32"/>
      <c r="G210" s="103"/>
      <c r="H210" s="37"/>
      <c r="I210" s="35"/>
      <c r="J210" s="26"/>
      <c r="K210" s="174"/>
      <c r="L210" s="27"/>
      <c r="M210" s="27"/>
      <c r="N210" s="33"/>
      <c r="O210" s="26"/>
    </row>
    <row r="211" spans="1:15" s="34" customFormat="1" x14ac:dyDescent="0.25">
      <c r="A211" s="28"/>
      <c r="B211" s="29"/>
      <c r="C211" s="30"/>
      <c r="D211" s="31"/>
      <c r="E211" s="32"/>
      <c r="F211" s="32"/>
      <c r="G211" s="103"/>
      <c r="H211" s="37"/>
      <c r="I211" s="26"/>
      <c r="J211" s="27"/>
      <c r="K211" s="173"/>
      <c r="L211" s="27"/>
      <c r="M211" s="27"/>
      <c r="N211" s="33"/>
      <c r="O211" s="26"/>
    </row>
    <row r="212" spans="1:15" s="34" customFormat="1" x14ac:dyDescent="0.25">
      <c r="A212" s="28"/>
      <c r="B212" s="29"/>
      <c r="C212" s="30"/>
      <c r="D212" s="31"/>
      <c r="E212" s="32"/>
      <c r="F212" s="32"/>
      <c r="G212" s="103"/>
      <c r="H212" s="37"/>
      <c r="I212" s="35"/>
      <c r="J212" s="27"/>
      <c r="K212" s="173"/>
      <c r="L212" s="27"/>
      <c r="M212" s="27"/>
      <c r="N212" s="33"/>
      <c r="O212" s="26"/>
    </row>
    <row r="213" spans="1:15" s="34" customFormat="1" x14ac:dyDescent="0.25">
      <c r="A213" s="28"/>
      <c r="B213" s="29"/>
      <c r="C213" s="30"/>
      <c r="D213" s="31"/>
      <c r="E213" s="32"/>
      <c r="F213" s="32"/>
      <c r="G213" s="103"/>
      <c r="H213" s="37"/>
      <c r="I213" s="35"/>
      <c r="J213" s="27"/>
      <c r="K213" s="174"/>
      <c r="L213" s="27"/>
      <c r="M213" s="27"/>
      <c r="N213" s="33"/>
      <c r="O213" s="26"/>
    </row>
    <row r="214" spans="1:15" s="34" customFormat="1" x14ac:dyDescent="0.25">
      <c r="A214" s="28"/>
      <c r="B214" s="29"/>
      <c r="C214" s="30"/>
      <c r="D214" s="31"/>
      <c r="E214" s="32"/>
      <c r="F214" s="32"/>
      <c r="G214" s="104"/>
      <c r="H214" s="37"/>
      <c r="I214" s="26"/>
      <c r="J214" s="27"/>
      <c r="K214" s="173"/>
      <c r="L214" s="27"/>
      <c r="M214" s="27"/>
      <c r="N214" s="33"/>
      <c r="O214" s="26"/>
    </row>
    <row r="215" spans="1:15" s="34" customFormat="1" x14ac:dyDescent="0.25">
      <c r="A215" s="28"/>
      <c r="B215" s="29"/>
      <c r="C215" s="30"/>
      <c r="D215" s="31"/>
      <c r="E215" s="32"/>
      <c r="F215" s="32"/>
      <c r="G215" s="104"/>
      <c r="H215" s="37"/>
      <c r="I215" s="20"/>
      <c r="J215" s="27"/>
      <c r="K215" s="174"/>
      <c r="L215" s="27"/>
      <c r="M215" s="27"/>
      <c r="N215" s="33"/>
      <c r="O215" s="26"/>
    </row>
    <row r="216" spans="1:15" s="34" customFormat="1" x14ac:dyDescent="0.25">
      <c r="A216" s="28"/>
      <c r="B216" s="29"/>
      <c r="C216" s="30"/>
      <c r="D216" s="31"/>
      <c r="E216" s="32"/>
      <c r="F216" s="32"/>
      <c r="G216" s="104"/>
      <c r="H216" s="37"/>
      <c r="I216" s="35"/>
      <c r="J216" s="27"/>
      <c r="K216" s="174"/>
      <c r="L216" s="27"/>
      <c r="M216" s="27"/>
      <c r="N216" s="33"/>
      <c r="O216" s="26"/>
    </row>
    <row r="217" spans="1:15" s="34" customFormat="1" x14ac:dyDescent="0.25">
      <c r="A217" s="28"/>
      <c r="B217" s="29"/>
      <c r="C217" s="30"/>
      <c r="D217" s="31"/>
      <c r="E217" s="32"/>
      <c r="F217" s="32"/>
      <c r="G217" s="103"/>
      <c r="H217" s="37"/>
      <c r="I217" s="26"/>
      <c r="J217" s="27"/>
      <c r="K217" s="173"/>
      <c r="L217" s="27"/>
      <c r="M217" s="27"/>
      <c r="N217" s="33"/>
      <c r="O217" s="26"/>
    </row>
    <row r="218" spans="1:15" s="34" customFormat="1" x14ac:dyDescent="0.25">
      <c r="A218" s="28"/>
      <c r="B218" s="29"/>
      <c r="C218" s="30"/>
      <c r="D218" s="31"/>
      <c r="E218" s="32"/>
      <c r="F218" s="32"/>
      <c r="G218" s="104"/>
      <c r="H218" s="39"/>
      <c r="I218" s="35"/>
      <c r="J218" s="26"/>
      <c r="K218" s="174"/>
      <c r="L218" s="26"/>
      <c r="M218" s="33"/>
      <c r="N218" s="33"/>
      <c r="O218" s="26"/>
    </row>
    <row r="219" spans="1:15" s="34" customFormat="1" x14ac:dyDescent="0.25">
      <c r="A219" s="28"/>
      <c r="B219" s="29"/>
      <c r="C219" s="30"/>
      <c r="D219" s="31"/>
      <c r="E219" s="32"/>
      <c r="F219" s="32"/>
      <c r="G219" s="103"/>
      <c r="H219" s="37"/>
      <c r="I219" s="26"/>
      <c r="J219" s="26"/>
      <c r="K219" s="167"/>
      <c r="L219" s="26"/>
      <c r="M219" s="33"/>
      <c r="N219" s="33"/>
      <c r="O219" s="26"/>
    </row>
    <row r="220" spans="1:15" s="34" customFormat="1" x14ac:dyDescent="0.25">
      <c r="A220" s="28"/>
      <c r="B220" s="29"/>
      <c r="C220" s="30"/>
      <c r="D220" s="31"/>
      <c r="E220" s="32"/>
      <c r="F220" s="32"/>
      <c r="G220" s="103"/>
      <c r="H220" s="37"/>
      <c r="I220" s="26"/>
      <c r="J220" s="26"/>
      <c r="K220" s="169"/>
      <c r="L220" s="26"/>
      <c r="M220" s="33"/>
      <c r="N220" s="33"/>
      <c r="O220" s="26"/>
    </row>
    <row r="221" spans="1:15" x14ac:dyDescent="0.25">
      <c r="B221" s="11"/>
      <c r="C221" s="7"/>
      <c r="D221" s="8"/>
      <c r="E221" s="14"/>
      <c r="F221" s="14"/>
      <c r="G221" s="95"/>
      <c r="I221" s="20"/>
      <c r="J221" s="43"/>
      <c r="K221" s="166"/>
      <c r="L221" s="43"/>
      <c r="M221" s="43"/>
    </row>
    <row r="222" spans="1:15" x14ac:dyDescent="0.25">
      <c r="B222" s="11"/>
      <c r="C222" s="7"/>
      <c r="D222" s="8"/>
      <c r="E222" s="38"/>
      <c r="F222" s="14"/>
      <c r="G222" s="95"/>
      <c r="I222" s="20"/>
      <c r="J222" s="44"/>
      <c r="K222" s="182"/>
      <c r="L222" s="44"/>
      <c r="M222" s="44"/>
    </row>
    <row r="223" spans="1:15" x14ac:dyDescent="0.25">
      <c r="B223" s="13"/>
      <c r="C223" s="7"/>
      <c r="D223" s="8"/>
      <c r="E223" s="14"/>
      <c r="F223" s="14"/>
      <c r="G223" s="95"/>
      <c r="I223" s="20"/>
      <c r="J223" s="43"/>
      <c r="K223" s="172"/>
      <c r="M223" s="43"/>
    </row>
    <row r="224" spans="1:15" x14ac:dyDescent="0.25">
      <c r="B224" s="11"/>
      <c r="C224" s="7"/>
      <c r="D224" s="8"/>
      <c r="E224" s="14"/>
      <c r="F224" s="14"/>
      <c r="G224" s="95"/>
      <c r="I224" s="20"/>
      <c r="J224" s="43"/>
      <c r="K224" s="166"/>
      <c r="M224" s="43"/>
    </row>
    <row r="225" spans="2:13" ht="15" customHeight="1" x14ac:dyDescent="0.25">
      <c r="B225" s="11"/>
      <c r="C225" s="7"/>
      <c r="D225" s="8"/>
      <c r="E225" s="14"/>
      <c r="F225" s="14"/>
      <c r="G225" s="95"/>
      <c r="J225" s="43"/>
      <c r="K225" s="165"/>
    </row>
    <row r="226" spans="2:13" x14ac:dyDescent="0.25">
      <c r="B226" s="11"/>
      <c r="C226" s="7"/>
      <c r="D226" s="8"/>
      <c r="E226" s="38"/>
      <c r="F226" s="14"/>
      <c r="G226" s="95"/>
      <c r="J226" s="43"/>
      <c r="K226" s="165"/>
      <c r="L226" s="43"/>
      <c r="M226" s="43"/>
    </row>
    <row r="227" spans="2:13" x14ac:dyDescent="0.25">
      <c r="B227" s="11"/>
      <c r="C227" s="7"/>
      <c r="D227" s="8"/>
      <c r="E227" s="38"/>
      <c r="F227" s="14"/>
      <c r="J227" s="43"/>
      <c r="K227" s="172"/>
    </row>
    <row r="228" spans="2:13" x14ac:dyDescent="0.25">
      <c r="B228" s="11"/>
      <c r="C228" s="7"/>
      <c r="D228" s="8"/>
      <c r="E228" s="38"/>
      <c r="F228" s="14"/>
      <c r="G228" s="95"/>
      <c r="I228" s="20"/>
      <c r="J228" s="43"/>
      <c r="K228" s="165"/>
      <c r="M228" s="43"/>
    </row>
    <row r="229" spans="2:13" x14ac:dyDescent="0.25">
      <c r="B229" s="11"/>
      <c r="C229" s="7"/>
      <c r="D229" s="12"/>
      <c r="E229" s="38"/>
      <c r="F229" s="14"/>
      <c r="G229" s="95"/>
      <c r="J229" s="43"/>
      <c r="K229" s="172"/>
      <c r="M229" s="43"/>
    </row>
    <row r="230" spans="2:13" x14ac:dyDescent="0.25">
      <c r="B230" s="11"/>
      <c r="C230" s="7"/>
      <c r="D230" s="8"/>
      <c r="E230" s="14"/>
      <c r="F230" s="14"/>
      <c r="J230" s="43"/>
      <c r="K230" s="172"/>
      <c r="L230" s="43"/>
      <c r="M230" s="43"/>
    </row>
    <row r="231" spans="2:13" x14ac:dyDescent="0.25">
      <c r="B231" s="11"/>
      <c r="C231" s="7"/>
      <c r="D231" s="8"/>
      <c r="E231" s="38"/>
      <c r="F231" s="14"/>
      <c r="G231" s="95"/>
      <c r="I231" s="20"/>
      <c r="J231" s="43"/>
      <c r="K231" s="165"/>
      <c r="M231" s="43"/>
    </row>
    <row r="232" spans="2:13" x14ac:dyDescent="0.25">
      <c r="B232" s="11"/>
      <c r="C232" s="7"/>
      <c r="D232" s="8"/>
      <c r="E232" s="14"/>
      <c r="F232" s="14"/>
      <c r="G232" s="95"/>
      <c r="J232" s="43"/>
      <c r="K232" s="172"/>
      <c r="L232" s="43"/>
      <c r="M232" s="43"/>
    </row>
    <row r="233" spans="2:13" x14ac:dyDescent="0.25">
      <c r="B233" s="11"/>
      <c r="C233" s="7"/>
      <c r="D233" s="8"/>
      <c r="E233" s="38"/>
      <c r="F233" s="14"/>
      <c r="G233" s="105"/>
      <c r="I233" s="20"/>
      <c r="J233" s="43"/>
      <c r="K233" s="166"/>
      <c r="M233" s="43"/>
    </row>
    <row r="234" spans="2:13" x14ac:dyDescent="0.25">
      <c r="B234" s="11"/>
      <c r="C234" s="7"/>
      <c r="D234" s="8"/>
      <c r="E234" s="38"/>
      <c r="F234" s="14"/>
      <c r="G234" s="95"/>
      <c r="J234" s="43"/>
      <c r="K234" s="172"/>
      <c r="L234" s="43"/>
      <c r="M234" s="43"/>
    </row>
    <row r="235" spans="2:13" x14ac:dyDescent="0.25">
      <c r="B235" s="11"/>
      <c r="C235" s="7"/>
      <c r="D235" s="8"/>
      <c r="E235" s="14"/>
      <c r="F235" s="14"/>
      <c r="G235" s="95"/>
      <c r="J235" s="43"/>
      <c r="K235" s="166"/>
      <c r="M235" s="43"/>
    </row>
    <row r="236" spans="2:13" x14ac:dyDescent="0.25">
      <c r="B236" s="11"/>
      <c r="C236" s="7"/>
      <c r="D236" s="8"/>
      <c r="E236" s="14"/>
      <c r="F236" s="14"/>
      <c r="G236" s="95"/>
      <c r="I236" s="20"/>
      <c r="J236" s="43"/>
      <c r="K236" s="165"/>
      <c r="M236" s="43"/>
    </row>
    <row r="237" spans="2:13" x14ac:dyDescent="0.25">
      <c r="B237" s="11"/>
      <c r="C237" s="7"/>
      <c r="D237" s="8"/>
      <c r="E237" s="14"/>
      <c r="F237" s="14"/>
      <c r="G237" s="95"/>
      <c r="I237" s="20"/>
      <c r="J237" s="43"/>
      <c r="K237" s="165"/>
      <c r="L237" s="43"/>
      <c r="M237" s="43"/>
    </row>
    <row r="238" spans="2:13" x14ac:dyDescent="0.25">
      <c r="B238" s="11"/>
      <c r="C238" s="7"/>
      <c r="D238" s="8"/>
      <c r="E238" s="38"/>
      <c r="F238" s="14"/>
      <c r="G238" s="95"/>
      <c r="J238" s="43"/>
      <c r="K238" s="172"/>
      <c r="L238" s="43"/>
      <c r="M238" s="43"/>
    </row>
    <row r="239" spans="2:13" x14ac:dyDescent="0.25">
      <c r="B239" s="11"/>
      <c r="C239" s="7"/>
      <c r="D239" s="8"/>
      <c r="E239" s="14"/>
      <c r="F239" s="14"/>
      <c r="G239" s="95"/>
      <c r="I239" s="20"/>
      <c r="J239" s="43"/>
      <c r="K239" s="165"/>
      <c r="M239" s="43"/>
    </row>
    <row r="240" spans="2:13" x14ac:dyDescent="0.25">
      <c r="B240" s="11"/>
      <c r="C240" s="7"/>
      <c r="D240" s="8"/>
      <c r="E240" s="14"/>
      <c r="F240" s="14"/>
      <c r="G240" s="95"/>
      <c r="J240" s="43"/>
      <c r="K240" s="165"/>
      <c r="M240" s="43"/>
    </row>
    <row r="241" spans="1:15" x14ac:dyDescent="0.25">
      <c r="B241" s="11"/>
      <c r="C241" s="7"/>
      <c r="D241" s="8"/>
      <c r="E241" s="14"/>
      <c r="F241" s="14"/>
      <c r="G241" s="95"/>
      <c r="I241" s="20"/>
      <c r="J241" s="25"/>
      <c r="K241" s="166"/>
      <c r="L241" s="43"/>
      <c r="M241" s="43"/>
    </row>
    <row r="242" spans="1:15" x14ac:dyDescent="0.25">
      <c r="B242" s="11"/>
      <c r="C242" s="7"/>
      <c r="D242" s="8"/>
      <c r="E242" s="38"/>
      <c r="F242" s="14"/>
      <c r="G242" s="95"/>
      <c r="J242" s="43"/>
      <c r="K242" s="172"/>
      <c r="L242" s="43"/>
      <c r="M242" s="43"/>
    </row>
    <row r="243" spans="1:15" x14ac:dyDescent="0.25">
      <c r="B243" s="11"/>
      <c r="C243" s="7"/>
      <c r="D243" s="8"/>
      <c r="E243" s="38"/>
      <c r="F243" s="14"/>
      <c r="G243" s="95"/>
      <c r="I243" s="20"/>
      <c r="J243" s="43"/>
      <c r="K243" s="166"/>
      <c r="L243" s="43"/>
      <c r="M243" s="43"/>
    </row>
    <row r="244" spans="1:15" x14ac:dyDescent="0.25">
      <c r="B244" s="11"/>
      <c r="C244" s="7"/>
      <c r="D244" s="8"/>
      <c r="E244" s="38"/>
      <c r="F244" s="14"/>
      <c r="G244" s="95"/>
      <c r="J244" s="43"/>
      <c r="K244" s="165"/>
    </row>
    <row r="245" spans="1:15" x14ac:dyDescent="0.25">
      <c r="B245" s="11"/>
      <c r="C245" s="7"/>
      <c r="D245" s="8"/>
      <c r="E245" s="38"/>
      <c r="F245" s="14"/>
      <c r="G245" s="95"/>
      <c r="I245" s="20"/>
      <c r="J245" s="43"/>
      <c r="K245" s="166"/>
      <c r="L245" s="43"/>
      <c r="M245" s="43"/>
    </row>
    <row r="246" spans="1:15" x14ac:dyDescent="0.25">
      <c r="B246" s="11"/>
      <c r="C246" s="7"/>
      <c r="D246" s="8"/>
      <c r="E246" s="14"/>
      <c r="F246" s="14"/>
      <c r="G246" s="95"/>
      <c r="J246" s="43"/>
      <c r="K246" s="172"/>
      <c r="L246" s="43"/>
      <c r="M246" s="43"/>
    </row>
    <row r="247" spans="1:15" s="34" customFormat="1" x14ac:dyDescent="0.25">
      <c r="A247" s="28"/>
      <c r="B247" s="29"/>
      <c r="C247" s="30"/>
      <c r="D247" s="31"/>
      <c r="E247" s="32"/>
      <c r="F247" s="32"/>
      <c r="G247" s="101"/>
      <c r="H247" s="26"/>
      <c r="I247" s="26"/>
      <c r="J247" s="26"/>
      <c r="K247" s="167"/>
      <c r="L247" s="26"/>
      <c r="M247" s="33"/>
      <c r="N247" s="33"/>
      <c r="O247" s="26"/>
    </row>
    <row r="248" spans="1:15" s="34" customFormat="1" x14ac:dyDescent="0.25">
      <c r="A248" s="28"/>
      <c r="B248" s="29"/>
      <c r="C248" s="30"/>
      <c r="D248" s="31"/>
      <c r="E248" s="32"/>
      <c r="F248" s="32"/>
      <c r="G248" s="101"/>
      <c r="H248" s="26"/>
      <c r="I248" s="35"/>
      <c r="J248" s="26"/>
      <c r="K248" s="169"/>
      <c r="L248" s="26"/>
      <c r="M248" s="33"/>
      <c r="N248" s="33"/>
      <c r="O248" s="26"/>
    </row>
    <row r="249" spans="1:15" s="34" customFormat="1" x14ac:dyDescent="0.25">
      <c r="A249" s="28"/>
      <c r="B249" s="29"/>
      <c r="C249" s="30"/>
      <c r="D249" s="31"/>
      <c r="E249" s="32"/>
      <c r="F249" s="32"/>
      <c r="G249" s="101"/>
      <c r="H249" s="26"/>
      <c r="I249" s="26"/>
      <c r="J249" s="26"/>
      <c r="K249" s="167"/>
      <c r="L249" s="26"/>
      <c r="M249" s="33"/>
      <c r="N249" s="33"/>
      <c r="O249" s="26"/>
    </row>
    <row r="250" spans="1:15" s="34" customFormat="1" x14ac:dyDescent="0.25">
      <c r="A250" s="28"/>
      <c r="B250" s="29"/>
      <c r="C250" s="30"/>
      <c r="D250" s="31"/>
      <c r="E250" s="32"/>
      <c r="F250" s="32"/>
      <c r="G250" s="101"/>
      <c r="H250" s="26"/>
      <c r="I250" s="26"/>
      <c r="J250" s="26"/>
      <c r="K250" s="167"/>
      <c r="L250" s="26"/>
      <c r="M250" s="33"/>
      <c r="N250" s="33"/>
      <c r="O250" s="26"/>
    </row>
    <row r="251" spans="1:15" s="34" customFormat="1" x14ac:dyDescent="0.25">
      <c r="A251" s="28"/>
      <c r="B251" s="29"/>
      <c r="C251" s="30"/>
      <c r="D251" s="31"/>
      <c r="E251" s="32"/>
      <c r="F251" s="32"/>
      <c r="G251" s="101"/>
      <c r="H251" s="26"/>
      <c r="I251" s="26"/>
      <c r="J251" s="26"/>
      <c r="K251" s="169"/>
      <c r="L251" s="26"/>
      <c r="M251" s="33"/>
      <c r="N251" s="33"/>
      <c r="O251" s="26"/>
    </row>
    <row r="252" spans="1:15" s="34" customFormat="1" x14ac:dyDescent="0.25">
      <c r="A252" s="28"/>
      <c r="B252" s="29"/>
      <c r="C252" s="30"/>
      <c r="D252" s="31"/>
      <c r="E252" s="32"/>
      <c r="F252" s="32"/>
      <c r="G252" s="101"/>
      <c r="H252" s="26"/>
      <c r="I252" s="35"/>
      <c r="J252" s="26"/>
      <c r="K252" s="169"/>
      <c r="L252" s="26"/>
      <c r="M252" s="33"/>
      <c r="N252" s="33"/>
      <c r="O252" s="26"/>
    </row>
    <row r="253" spans="1:15" s="34" customFormat="1" x14ac:dyDescent="0.25">
      <c r="A253" s="28"/>
      <c r="B253" s="29"/>
      <c r="C253" s="30"/>
      <c r="D253" s="31"/>
      <c r="E253" s="32"/>
      <c r="F253" s="32"/>
      <c r="G253" s="101"/>
      <c r="H253" s="26"/>
      <c r="I253" s="35"/>
      <c r="J253" s="26"/>
      <c r="K253" s="169"/>
      <c r="L253" s="26"/>
      <c r="M253" s="33"/>
      <c r="N253" s="33"/>
      <c r="O253" s="26"/>
    </row>
    <row r="254" spans="1:15" s="34" customFormat="1" x14ac:dyDescent="0.25">
      <c r="A254" s="28"/>
      <c r="B254" s="29"/>
      <c r="C254" s="30"/>
      <c r="D254" s="31"/>
      <c r="E254" s="32"/>
      <c r="F254" s="32"/>
      <c r="G254" s="101"/>
      <c r="H254" s="26"/>
      <c r="I254" s="26"/>
      <c r="J254" s="26"/>
      <c r="K254" s="174"/>
      <c r="L254" s="26"/>
      <c r="M254" s="33"/>
      <c r="N254" s="33"/>
      <c r="O254" s="26"/>
    </row>
    <row r="255" spans="1:15" s="34" customFormat="1" x14ac:dyDescent="0.25">
      <c r="A255" s="28"/>
      <c r="B255" s="29"/>
      <c r="C255" s="30"/>
      <c r="D255" s="31"/>
      <c r="E255" s="32"/>
      <c r="F255" s="32"/>
      <c r="G255" s="101"/>
      <c r="H255" s="26"/>
      <c r="I255" s="35"/>
      <c r="J255" s="26"/>
      <c r="K255" s="169"/>
      <c r="L255" s="26"/>
      <c r="M255" s="33"/>
      <c r="N255" s="33"/>
      <c r="O255" s="26"/>
    </row>
    <row r="256" spans="1:15" x14ac:dyDescent="0.25">
      <c r="B256" s="11"/>
      <c r="C256" s="7"/>
      <c r="D256" s="8"/>
      <c r="E256" s="14"/>
      <c r="F256" s="14"/>
      <c r="G256" s="95"/>
      <c r="I256" s="20"/>
      <c r="K256" s="165"/>
      <c r="M256" s="43"/>
      <c r="N256" s="43"/>
    </row>
    <row r="257" spans="2:15" x14ac:dyDescent="0.25">
      <c r="B257" s="11"/>
      <c r="C257" s="7"/>
      <c r="D257" s="8"/>
      <c r="E257" s="14"/>
      <c r="F257" s="14"/>
      <c r="G257" s="96"/>
      <c r="I257" s="164"/>
      <c r="K257" s="175"/>
      <c r="M257" s="44"/>
      <c r="N257" s="44"/>
    </row>
    <row r="258" spans="2:15" x14ac:dyDescent="0.25">
      <c r="B258" s="13"/>
      <c r="C258" s="7"/>
      <c r="D258" s="8"/>
      <c r="E258" s="14"/>
      <c r="F258" s="14"/>
      <c r="G258" s="95"/>
      <c r="I258" s="20"/>
      <c r="K258" s="166"/>
      <c r="M258" s="43"/>
      <c r="N258" s="43"/>
    </row>
    <row r="259" spans="2:15" x14ac:dyDescent="0.25">
      <c r="B259" s="11"/>
      <c r="C259" s="7"/>
      <c r="D259" s="8"/>
      <c r="E259" s="14"/>
      <c r="F259" s="14"/>
      <c r="G259" s="95"/>
      <c r="I259" s="20"/>
      <c r="K259" s="172"/>
      <c r="M259" s="43"/>
      <c r="N259" s="43"/>
    </row>
    <row r="260" spans="2:15" x14ac:dyDescent="0.25">
      <c r="B260" s="11"/>
      <c r="C260" s="7"/>
      <c r="D260" s="8"/>
      <c r="E260" s="14"/>
      <c r="F260" s="14"/>
      <c r="G260" s="95"/>
      <c r="I260" s="20"/>
      <c r="K260" s="166"/>
      <c r="M260" s="43"/>
      <c r="N260" s="43"/>
    </row>
    <row r="261" spans="2:15" x14ac:dyDescent="0.25">
      <c r="B261" s="11"/>
      <c r="C261" s="7"/>
      <c r="D261" s="8"/>
      <c r="E261" s="14"/>
      <c r="F261" s="14"/>
      <c r="K261" s="172"/>
      <c r="M261" s="43"/>
      <c r="N261" s="43"/>
    </row>
    <row r="262" spans="2:15" x14ac:dyDescent="0.25">
      <c r="B262" s="11"/>
      <c r="C262" s="7"/>
      <c r="D262" s="8"/>
      <c r="E262" s="14"/>
      <c r="F262" s="14"/>
      <c r="G262" s="95"/>
      <c r="I262" s="20"/>
      <c r="K262" s="172"/>
      <c r="L262" s="43"/>
      <c r="M262" s="43"/>
      <c r="N262" s="43"/>
    </row>
    <row r="263" spans="2:15" x14ac:dyDescent="0.25">
      <c r="B263" s="11"/>
      <c r="C263" s="7"/>
      <c r="D263" s="8"/>
      <c r="E263" s="14"/>
      <c r="F263" s="14"/>
      <c r="K263" s="172"/>
      <c r="L263" s="43"/>
      <c r="M263" s="43"/>
      <c r="O263" s="43"/>
    </row>
    <row r="264" spans="2:15" x14ac:dyDescent="0.25">
      <c r="B264" s="11"/>
      <c r="C264" s="7"/>
      <c r="D264" s="12"/>
      <c r="E264" s="14"/>
      <c r="F264" s="14"/>
      <c r="G264" s="95"/>
      <c r="K264" s="172"/>
      <c r="L264" s="44"/>
      <c r="M264" s="44"/>
      <c r="O264" s="44"/>
    </row>
    <row r="265" spans="2:15" x14ac:dyDescent="0.25">
      <c r="B265" s="11"/>
      <c r="C265" s="7"/>
      <c r="D265" s="8"/>
      <c r="E265" s="14"/>
      <c r="F265" s="14"/>
      <c r="G265" s="95"/>
      <c r="K265" s="166"/>
      <c r="L265" s="43"/>
      <c r="M265" s="43"/>
      <c r="N265" s="43"/>
      <c r="O265" s="43"/>
    </row>
    <row r="266" spans="2:15" x14ac:dyDescent="0.25">
      <c r="B266" s="11"/>
      <c r="C266" s="7"/>
      <c r="D266" s="8"/>
      <c r="E266" s="14"/>
      <c r="F266" s="14"/>
      <c r="G266" s="95"/>
      <c r="I266" s="20"/>
      <c r="K266" s="165"/>
      <c r="L266" s="43"/>
      <c r="M266" s="43"/>
      <c r="O266" s="43"/>
    </row>
    <row r="267" spans="2:15" x14ac:dyDescent="0.25">
      <c r="B267" s="11"/>
      <c r="C267" s="7"/>
      <c r="D267" s="8"/>
      <c r="E267" s="14"/>
      <c r="F267" s="14"/>
      <c r="G267" s="95"/>
      <c r="K267" s="172"/>
      <c r="L267" s="43"/>
      <c r="M267" s="43"/>
    </row>
    <row r="268" spans="2:15" x14ac:dyDescent="0.25">
      <c r="B268" s="11"/>
      <c r="C268" s="7"/>
      <c r="D268" s="8"/>
      <c r="E268" s="14"/>
      <c r="F268" s="14"/>
      <c r="G268" s="95"/>
      <c r="K268" s="172"/>
      <c r="L268" s="43"/>
      <c r="M268" s="43"/>
      <c r="N268" s="43"/>
      <c r="O268" s="43"/>
    </row>
    <row r="269" spans="2:15" x14ac:dyDescent="0.25">
      <c r="B269" s="11"/>
      <c r="C269" s="7"/>
      <c r="D269" s="8"/>
      <c r="E269" s="14"/>
      <c r="F269" s="14"/>
      <c r="G269" s="95"/>
      <c r="I269" s="20"/>
      <c r="K269" s="165"/>
      <c r="L269" s="43"/>
      <c r="M269" s="43"/>
      <c r="N269" s="43"/>
      <c r="O269" s="43"/>
    </row>
    <row r="270" spans="2:15" x14ac:dyDescent="0.25">
      <c r="B270" s="11"/>
      <c r="C270" s="7"/>
      <c r="D270" s="8"/>
      <c r="E270" s="14"/>
      <c r="F270" s="14"/>
      <c r="G270" s="95"/>
      <c r="I270" s="20"/>
      <c r="K270" s="166"/>
      <c r="L270" s="43"/>
      <c r="M270" s="43"/>
      <c r="N270" s="43"/>
      <c r="O270" s="43"/>
    </row>
    <row r="271" spans="2:15" x14ac:dyDescent="0.25">
      <c r="B271" s="11"/>
      <c r="C271" s="7"/>
      <c r="D271" s="8"/>
      <c r="E271" s="14"/>
      <c r="F271" s="14"/>
      <c r="G271" s="95"/>
      <c r="I271" s="20"/>
      <c r="K271" s="165"/>
      <c r="L271" s="43"/>
      <c r="M271" s="43"/>
      <c r="N271" s="43"/>
      <c r="O271" s="43"/>
    </row>
    <row r="272" spans="2:15" x14ac:dyDescent="0.25">
      <c r="B272" s="11"/>
      <c r="C272" s="7"/>
      <c r="D272" s="8"/>
      <c r="E272" s="14"/>
      <c r="F272" s="14"/>
      <c r="G272" s="95"/>
      <c r="K272" s="172"/>
      <c r="L272" s="43"/>
      <c r="M272" s="43"/>
      <c r="N272" s="43"/>
      <c r="O272" s="43"/>
    </row>
    <row r="273" spans="1:15" x14ac:dyDescent="0.25">
      <c r="B273" s="11"/>
      <c r="C273" s="7"/>
      <c r="D273" s="8"/>
      <c r="E273" s="14"/>
      <c r="F273" s="14"/>
      <c r="G273" s="95"/>
      <c r="I273" s="20"/>
      <c r="K273" s="166"/>
      <c r="L273" s="43"/>
      <c r="M273" s="43"/>
      <c r="N273" s="43"/>
      <c r="O273" s="43"/>
    </row>
    <row r="274" spans="1:15" x14ac:dyDescent="0.25">
      <c r="B274" s="11"/>
      <c r="C274" s="7"/>
      <c r="D274" s="8"/>
      <c r="E274" s="14"/>
      <c r="F274" s="14"/>
      <c r="G274" s="95"/>
      <c r="K274" s="172"/>
      <c r="L274" s="43"/>
      <c r="M274" s="43"/>
      <c r="N274" s="43"/>
      <c r="O274" s="43"/>
    </row>
    <row r="275" spans="1:15" x14ac:dyDescent="0.25">
      <c r="B275" s="11"/>
      <c r="C275" s="7"/>
      <c r="D275" s="8"/>
      <c r="E275" s="14"/>
      <c r="F275" s="14"/>
      <c r="G275" s="95"/>
      <c r="I275" s="20"/>
      <c r="K275" s="166"/>
      <c r="L275" s="43"/>
      <c r="M275" s="43"/>
      <c r="N275" s="43"/>
      <c r="O275" s="43"/>
    </row>
    <row r="276" spans="1:15" x14ac:dyDescent="0.25">
      <c r="B276" s="11"/>
      <c r="C276" s="7"/>
      <c r="D276" s="8"/>
      <c r="E276" s="14"/>
      <c r="F276" s="14"/>
      <c r="G276" s="95"/>
      <c r="I276" s="20"/>
      <c r="K276" s="166"/>
      <c r="L276" s="43"/>
      <c r="M276" s="43"/>
      <c r="N276" s="43"/>
      <c r="O276" s="43"/>
    </row>
    <row r="277" spans="1:15" s="34" customFormat="1" x14ac:dyDescent="0.25">
      <c r="A277" s="28"/>
      <c r="B277" s="29"/>
      <c r="C277" s="30"/>
      <c r="D277" s="31"/>
      <c r="E277" s="32"/>
      <c r="F277" s="32"/>
      <c r="G277" s="106"/>
      <c r="H277" s="42"/>
      <c r="I277" s="26"/>
      <c r="J277" s="26"/>
      <c r="K277" s="173"/>
      <c r="L277" s="27"/>
      <c r="M277" s="27"/>
      <c r="N277" s="27"/>
      <c r="O277" s="27"/>
    </row>
    <row r="278" spans="1:15" s="34" customFormat="1" x14ac:dyDescent="0.25">
      <c r="A278" s="28"/>
      <c r="B278" s="29"/>
      <c r="C278" s="30"/>
      <c r="D278" s="31"/>
      <c r="E278" s="32"/>
      <c r="F278" s="32"/>
      <c r="G278" s="106"/>
      <c r="H278" s="42"/>
      <c r="I278" s="35"/>
      <c r="J278" s="26"/>
      <c r="K278" s="169"/>
      <c r="L278" s="27"/>
      <c r="M278" s="27"/>
      <c r="N278" s="26"/>
      <c r="O278" s="26"/>
    </row>
    <row r="279" spans="1:15" s="34" customFormat="1" x14ac:dyDescent="0.25">
      <c r="A279" s="28"/>
      <c r="B279" s="29"/>
      <c r="C279" s="30"/>
      <c r="D279" s="31"/>
      <c r="E279" s="32"/>
      <c r="F279" s="32"/>
      <c r="G279" s="106"/>
      <c r="H279" s="42"/>
      <c r="I279" s="26"/>
      <c r="J279" s="26"/>
      <c r="K279" s="173"/>
      <c r="L279" s="27"/>
      <c r="M279" s="27"/>
      <c r="N279" s="27"/>
      <c r="O279" s="27"/>
    </row>
    <row r="280" spans="1:15" s="34" customFormat="1" x14ac:dyDescent="0.25">
      <c r="A280" s="28"/>
      <c r="B280" s="29"/>
      <c r="C280" s="30"/>
      <c r="D280" s="31"/>
      <c r="E280" s="32"/>
      <c r="F280" s="32"/>
      <c r="G280" s="106"/>
      <c r="H280" s="42"/>
      <c r="I280" s="26"/>
      <c r="J280" s="26"/>
      <c r="K280" s="173"/>
      <c r="L280" s="27"/>
      <c r="M280" s="27"/>
      <c r="N280" s="27"/>
      <c r="O280" s="27"/>
    </row>
    <row r="281" spans="1:15" s="34" customFormat="1" x14ac:dyDescent="0.25">
      <c r="A281" s="28"/>
      <c r="B281" s="29"/>
      <c r="C281" s="30"/>
      <c r="D281" s="31"/>
      <c r="E281" s="32"/>
      <c r="F281" s="32"/>
      <c r="G281" s="106"/>
      <c r="H281" s="42"/>
      <c r="I281" s="26"/>
      <c r="J281" s="26"/>
      <c r="K281" s="174"/>
      <c r="L281" s="27"/>
      <c r="M281" s="27"/>
      <c r="N281" s="27"/>
      <c r="O281" s="27"/>
    </row>
    <row r="282" spans="1:15" s="34" customFormat="1" x14ac:dyDescent="0.25">
      <c r="A282" s="28"/>
      <c r="B282" s="29"/>
      <c r="C282" s="30"/>
      <c r="D282" s="31"/>
      <c r="E282" s="32"/>
      <c r="F282" s="32"/>
      <c r="G282" s="106"/>
      <c r="H282" s="42"/>
      <c r="I282" s="26"/>
      <c r="J282" s="26"/>
      <c r="K282" s="173"/>
      <c r="L282" s="27"/>
      <c r="M282" s="27"/>
      <c r="N282" s="27"/>
      <c r="O282" s="27"/>
    </row>
    <row r="283" spans="1:15" s="34" customFormat="1" x14ac:dyDescent="0.25">
      <c r="A283" s="28"/>
      <c r="B283" s="29"/>
      <c r="C283" s="30"/>
      <c r="D283" s="31"/>
      <c r="E283" s="32"/>
      <c r="F283" s="32"/>
      <c r="G283" s="106"/>
      <c r="H283" s="42"/>
      <c r="I283" s="35"/>
      <c r="J283" s="26"/>
      <c r="K283" s="169"/>
      <c r="L283" s="27"/>
      <c r="M283" s="27"/>
      <c r="N283" s="27"/>
      <c r="O283" s="27"/>
    </row>
    <row r="284" spans="1:15" x14ac:dyDescent="0.25">
      <c r="B284" s="11"/>
      <c r="C284" s="7"/>
      <c r="D284" s="8"/>
      <c r="E284" s="14"/>
      <c r="F284" s="14"/>
      <c r="G284" s="95"/>
      <c r="I284" s="20"/>
      <c r="K284" s="172"/>
      <c r="L284" s="43"/>
      <c r="M284" s="43"/>
      <c r="O284" s="43"/>
    </row>
    <row r="285" spans="1:15" x14ac:dyDescent="0.25">
      <c r="B285" s="11"/>
      <c r="C285" s="7"/>
      <c r="D285" s="8"/>
      <c r="E285" s="14"/>
      <c r="F285" s="14"/>
      <c r="G285" s="96"/>
      <c r="I285" s="20"/>
      <c r="K285" s="166"/>
      <c r="L285" s="44"/>
      <c r="M285" s="44"/>
      <c r="O285" s="43"/>
    </row>
    <row r="286" spans="1:15" x14ac:dyDescent="0.25">
      <c r="B286" s="13"/>
      <c r="C286" s="7"/>
      <c r="D286" s="8"/>
      <c r="E286" s="14"/>
      <c r="F286" s="14"/>
      <c r="G286" s="95"/>
      <c r="K286" s="172"/>
      <c r="L286" s="43"/>
      <c r="M286" s="43"/>
      <c r="O286" s="43"/>
    </row>
    <row r="287" spans="1:15" x14ac:dyDescent="0.25">
      <c r="B287" s="11"/>
      <c r="C287" s="7"/>
      <c r="D287" s="8"/>
      <c r="E287" s="14"/>
      <c r="F287" s="14"/>
      <c r="G287" s="95"/>
      <c r="I287" s="20"/>
      <c r="K287" s="172"/>
      <c r="M287" s="43"/>
      <c r="O287" s="43"/>
    </row>
    <row r="288" spans="1:15" x14ac:dyDescent="0.25">
      <c r="B288" s="11"/>
      <c r="C288" s="7"/>
      <c r="D288" s="8"/>
      <c r="E288" s="14"/>
      <c r="F288" s="14"/>
      <c r="G288" s="95"/>
      <c r="I288" s="20"/>
      <c r="K288" s="166"/>
      <c r="M288" s="43"/>
      <c r="N288" s="43"/>
      <c r="O288" s="43"/>
    </row>
    <row r="289" spans="2:15" x14ac:dyDescent="0.25">
      <c r="B289" s="11"/>
      <c r="C289" s="7"/>
      <c r="D289" s="8"/>
      <c r="E289" s="14"/>
      <c r="F289" s="14"/>
      <c r="K289" s="172"/>
      <c r="M289" s="43"/>
      <c r="O289" s="43"/>
    </row>
    <row r="290" spans="2:15" x14ac:dyDescent="0.25">
      <c r="B290" s="11"/>
      <c r="C290" s="7"/>
      <c r="D290" s="8"/>
      <c r="E290" s="14"/>
      <c r="F290" s="14"/>
      <c r="G290" s="95"/>
      <c r="I290" s="20"/>
      <c r="K290" s="165"/>
      <c r="M290" s="43"/>
      <c r="N290" s="43"/>
      <c r="O290" s="43"/>
    </row>
    <row r="291" spans="2:15" x14ac:dyDescent="0.25">
      <c r="B291" s="11"/>
      <c r="C291" s="7"/>
      <c r="D291" s="8"/>
      <c r="E291" s="14"/>
      <c r="F291" s="14"/>
      <c r="G291" s="95"/>
      <c r="K291" s="172"/>
      <c r="M291" s="43"/>
      <c r="O291" s="43"/>
    </row>
    <row r="292" spans="2:15" x14ac:dyDescent="0.25">
      <c r="B292" s="11"/>
      <c r="C292" s="7"/>
      <c r="D292" s="12"/>
      <c r="E292" s="14"/>
      <c r="F292" s="14"/>
      <c r="G292" s="95"/>
      <c r="K292" s="166"/>
      <c r="M292" s="43"/>
      <c r="O292" s="43"/>
    </row>
    <row r="293" spans="2:15" x14ac:dyDescent="0.25">
      <c r="B293" s="11"/>
      <c r="C293" s="7"/>
      <c r="D293" s="8"/>
      <c r="E293" s="14"/>
      <c r="F293" s="14"/>
      <c r="G293" s="95"/>
      <c r="K293" s="172"/>
      <c r="M293" s="43"/>
      <c r="O293" s="43"/>
    </row>
    <row r="294" spans="2:15" x14ac:dyDescent="0.25">
      <c r="B294" s="11"/>
      <c r="C294" s="7"/>
      <c r="D294" s="8"/>
      <c r="E294" s="14"/>
      <c r="F294" s="14"/>
      <c r="G294" s="95"/>
      <c r="I294" s="20"/>
      <c r="K294" s="172"/>
      <c r="M294" s="43"/>
      <c r="N294" s="43"/>
      <c r="O294" s="43"/>
    </row>
    <row r="295" spans="2:15" x14ac:dyDescent="0.25">
      <c r="B295" s="11"/>
      <c r="C295" s="7"/>
      <c r="D295" s="8"/>
      <c r="E295" s="14"/>
      <c r="F295" s="14"/>
      <c r="G295" s="95"/>
      <c r="K295" s="172"/>
      <c r="M295" s="43"/>
      <c r="N295" s="43"/>
      <c r="O295" s="43"/>
    </row>
    <row r="296" spans="2:15" x14ac:dyDescent="0.25">
      <c r="B296" s="11"/>
      <c r="C296" s="7"/>
      <c r="D296" s="8"/>
      <c r="E296" s="14"/>
      <c r="F296" s="14"/>
      <c r="G296" s="95"/>
      <c r="I296" s="20"/>
      <c r="K296" s="165"/>
      <c r="M296" s="43"/>
      <c r="O296" s="43"/>
    </row>
    <row r="297" spans="2:15" x14ac:dyDescent="0.25">
      <c r="B297" s="11"/>
      <c r="C297" s="7"/>
      <c r="D297" s="8"/>
      <c r="E297" s="14"/>
      <c r="F297" s="14"/>
      <c r="G297" s="95"/>
      <c r="K297" s="172"/>
      <c r="M297" s="43"/>
    </row>
    <row r="298" spans="2:15" x14ac:dyDescent="0.25">
      <c r="B298" s="11"/>
      <c r="C298" s="7"/>
      <c r="D298" s="8"/>
      <c r="E298" s="14"/>
      <c r="F298" s="14"/>
      <c r="G298" s="95"/>
      <c r="I298" s="20"/>
      <c r="K298" s="181"/>
      <c r="M298" s="43"/>
      <c r="N298" s="43"/>
      <c r="O298" s="43"/>
    </row>
    <row r="299" spans="2:15" x14ac:dyDescent="0.25">
      <c r="B299" s="11"/>
      <c r="C299" s="7"/>
      <c r="D299" s="8"/>
      <c r="E299" s="14"/>
      <c r="F299" s="14"/>
      <c r="G299" s="95"/>
      <c r="I299" s="20"/>
      <c r="K299" s="165"/>
      <c r="M299" s="43"/>
      <c r="O299" s="43"/>
    </row>
    <row r="300" spans="2:15" x14ac:dyDescent="0.25">
      <c r="B300" s="11"/>
      <c r="C300" s="7"/>
      <c r="D300" s="8"/>
      <c r="E300" s="14"/>
      <c r="F300" s="14"/>
      <c r="G300" s="95"/>
      <c r="I300" s="20"/>
      <c r="K300" s="165"/>
      <c r="M300" s="43"/>
      <c r="O300" s="43"/>
    </row>
    <row r="301" spans="2:15" x14ac:dyDescent="0.25">
      <c r="B301" s="11"/>
      <c r="C301" s="7"/>
      <c r="D301" s="8"/>
      <c r="E301" s="14"/>
      <c r="F301" s="14"/>
      <c r="K301" s="172"/>
      <c r="M301" s="43"/>
      <c r="N301" s="43"/>
      <c r="O301" s="43"/>
    </row>
    <row r="302" spans="2:15" x14ac:dyDescent="0.25">
      <c r="B302" s="11"/>
      <c r="C302" s="7"/>
      <c r="D302" s="8"/>
      <c r="E302" s="14"/>
      <c r="F302" s="14"/>
      <c r="G302" s="95"/>
      <c r="I302" s="20"/>
      <c r="K302" s="165"/>
      <c r="M302" s="43"/>
      <c r="O302" s="43"/>
    </row>
    <row r="303" spans="2:15" x14ac:dyDescent="0.25">
      <c r="B303" s="11"/>
      <c r="C303" s="7"/>
      <c r="D303" s="8"/>
      <c r="E303" s="14"/>
      <c r="F303" s="14"/>
      <c r="G303" s="95"/>
      <c r="I303" s="20"/>
      <c r="K303" s="166"/>
      <c r="M303" s="43"/>
      <c r="N303" s="43"/>
      <c r="O303" s="43"/>
    </row>
    <row r="304" spans="2:15" x14ac:dyDescent="0.25">
      <c r="B304" s="11"/>
      <c r="C304" s="7"/>
      <c r="D304" s="8"/>
      <c r="E304" s="14"/>
      <c r="F304" s="14"/>
      <c r="G304" s="95"/>
      <c r="I304" s="20"/>
      <c r="K304" s="172"/>
      <c r="M304" s="43"/>
      <c r="O304" s="43"/>
    </row>
    <row r="305" spans="1:15" x14ac:dyDescent="0.25">
      <c r="B305" s="11"/>
      <c r="C305" s="7"/>
      <c r="D305" s="8"/>
      <c r="E305" s="14"/>
      <c r="F305" s="14"/>
      <c r="K305" s="172"/>
      <c r="M305" s="43"/>
    </row>
    <row r="306" spans="1:15" x14ac:dyDescent="0.25">
      <c r="B306" s="11"/>
      <c r="C306" s="7"/>
      <c r="D306" s="8"/>
      <c r="E306" s="14"/>
      <c r="F306" s="14"/>
      <c r="G306" s="95"/>
      <c r="I306" s="20"/>
      <c r="K306" s="172"/>
      <c r="M306" s="43"/>
      <c r="O306" s="43"/>
    </row>
    <row r="307" spans="1:15" x14ac:dyDescent="0.25">
      <c r="B307" s="11"/>
      <c r="C307" s="7"/>
      <c r="D307" s="8"/>
      <c r="E307" s="14"/>
      <c r="F307" s="14"/>
      <c r="G307" s="95"/>
      <c r="I307" s="20"/>
      <c r="K307" s="181"/>
      <c r="M307" s="43"/>
      <c r="N307" s="43"/>
      <c r="O307" s="43"/>
    </row>
    <row r="308" spans="1:15" x14ac:dyDescent="0.25">
      <c r="B308" s="11"/>
      <c r="C308" s="7"/>
      <c r="D308" s="8"/>
      <c r="E308" s="14"/>
      <c r="F308" s="14"/>
      <c r="G308" s="95"/>
      <c r="I308" s="20"/>
      <c r="K308" s="166"/>
      <c r="M308" s="43"/>
      <c r="O308" s="43"/>
    </row>
    <row r="309" spans="1:15" x14ac:dyDescent="0.25">
      <c r="B309" s="11"/>
      <c r="C309" s="7"/>
      <c r="D309" s="8"/>
      <c r="E309" s="14"/>
      <c r="F309" s="14"/>
      <c r="G309" s="95"/>
      <c r="I309" s="20"/>
      <c r="K309" s="172"/>
      <c r="M309" s="43"/>
      <c r="N309" s="43"/>
      <c r="O309" s="43"/>
    </row>
    <row r="310" spans="1:15" x14ac:dyDescent="0.25">
      <c r="B310" s="11"/>
      <c r="C310" s="7"/>
      <c r="D310" s="8"/>
      <c r="E310" s="14"/>
      <c r="F310" s="14"/>
      <c r="G310" s="95"/>
      <c r="I310" s="20"/>
      <c r="K310" s="172"/>
      <c r="M310" s="43"/>
      <c r="O310" s="43"/>
    </row>
    <row r="311" spans="1:15" x14ac:dyDescent="0.25">
      <c r="B311" s="11"/>
      <c r="C311" s="7"/>
      <c r="D311" s="8"/>
      <c r="E311" s="14"/>
      <c r="F311" s="14"/>
      <c r="G311" s="95"/>
      <c r="K311" s="172"/>
      <c r="M311" s="43"/>
    </row>
    <row r="312" spans="1:15" x14ac:dyDescent="0.25">
      <c r="B312" s="11"/>
      <c r="C312" s="7"/>
      <c r="D312" s="8"/>
      <c r="E312" s="14"/>
      <c r="F312" s="14"/>
      <c r="G312" s="95"/>
      <c r="K312" s="166"/>
      <c r="M312" s="43"/>
    </row>
    <row r="313" spans="1:15" x14ac:dyDescent="0.25">
      <c r="B313" s="11"/>
      <c r="C313" s="7"/>
      <c r="D313" s="8"/>
      <c r="E313" s="14"/>
      <c r="F313" s="14"/>
      <c r="G313" s="95"/>
      <c r="I313" s="20"/>
      <c r="K313" s="166"/>
      <c r="M313" s="43"/>
    </row>
    <row r="314" spans="1:15" x14ac:dyDescent="0.25">
      <c r="B314" s="11"/>
      <c r="C314" s="7"/>
      <c r="D314" s="8"/>
      <c r="E314" s="14"/>
      <c r="F314" s="14"/>
      <c r="G314" s="95"/>
      <c r="K314" s="166"/>
      <c r="M314" s="43"/>
      <c r="N314" s="43"/>
    </row>
    <row r="315" spans="1:15" x14ac:dyDescent="0.25">
      <c r="B315" s="11"/>
      <c r="C315" s="7"/>
      <c r="D315" s="8"/>
      <c r="E315" s="14"/>
      <c r="F315" s="14"/>
      <c r="G315" s="95"/>
      <c r="I315" s="20"/>
      <c r="K315" s="165"/>
      <c r="M315" s="43"/>
    </row>
    <row r="316" spans="1:15" x14ac:dyDescent="0.25">
      <c r="B316" s="11"/>
      <c r="C316" s="7"/>
      <c r="D316" s="8"/>
      <c r="E316" s="14"/>
      <c r="F316" s="14"/>
      <c r="G316" s="95"/>
      <c r="K316" s="166"/>
      <c r="M316" s="43"/>
    </row>
    <row r="317" spans="1:15" x14ac:dyDescent="0.25">
      <c r="B317" s="11"/>
      <c r="C317" s="7"/>
      <c r="D317" s="8"/>
      <c r="E317" s="14"/>
      <c r="F317" s="14"/>
      <c r="G317" s="95"/>
      <c r="I317" s="20"/>
      <c r="K317" s="165"/>
      <c r="M317" s="43"/>
      <c r="N317" s="43"/>
    </row>
    <row r="318" spans="1:15" x14ac:dyDescent="0.25">
      <c r="B318" s="11"/>
      <c r="C318" s="7"/>
      <c r="D318" s="8"/>
      <c r="E318" s="14"/>
      <c r="F318" s="14"/>
      <c r="G318" s="95"/>
      <c r="K318" s="166"/>
      <c r="M318" s="43"/>
    </row>
    <row r="319" spans="1:15" s="34" customFormat="1" x14ac:dyDescent="0.25">
      <c r="A319" s="28"/>
      <c r="B319" s="29"/>
      <c r="C319" s="30"/>
      <c r="D319" s="31"/>
      <c r="E319" s="32"/>
      <c r="F319" s="32"/>
      <c r="G319" s="97"/>
      <c r="H319" s="26"/>
      <c r="I319" s="26"/>
      <c r="J319" s="26"/>
      <c r="K319" s="169"/>
      <c r="L319" s="26"/>
      <c r="M319" s="27"/>
      <c r="N319" s="27"/>
      <c r="O319" s="26"/>
    </row>
    <row r="320" spans="1:15" s="34" customFormat="1" x14ac:dyDescent="0.25">
      <c r="A320" s="28"/>
      <c r="B320" s="29"/>
      <c r="C320" s="30"/>
      <c r="D320" s="31"/>
      <c r="E320" s="32"/>
      <c r="F320" s="32"/>
      <c r="G320" s="101"/>
      <c r="H320" s="27"/>
      <c r="I320" s="26"/>
      <c r="J320" s="26"/>
      <c r="K320" s="169"/>
      <c r="L320" s="26"/>
      <c r="M320" s="27"/>
      <c r="N320" s="27"/>
      <c r="O320" s="26"/>
    </row>
    <row r="321" spans="1:15" s="34" customFormat="1" x14ac:dyDescent="0.25">
      <c r="A321" s="28"/>
      <c r="B321" s="29"/>
      <c r="C321" s="30"/>
      <c r="D321" s="31"/>
      <c r="E321" s="32"/>
      <c r="F321" s="32"/>
      <c r="G321" s="101"/>
      <c r="H321" s="27"/>
      <c r="I321" s="26"/>
      <c r="J321" s="26"/>
      <c r="K321" s="169"/>
      <c r="L321" s="26"/>
      <c r="M321" s="27"/>
      <c r="N321" s="33"/>
      <c r="O321" s="26"/>
    </row>
    <row r="322" spans="1:15" s="34" customFormat="1" x14ac:dyDescent="0.25">
      <c r="A322" s="28"/>
      <c r="B322" s="29"/>
      <c r="C322" s="30"/>
      <c r="D322" s="31"/>
      <c r="E322" s="32"/>
      <c r="F322" s="32"/>
      <c r="G322" s="97"/>
      <c r="H322" s="26"/>
      <c r="I322" s="26"/>
      <c r="J322" s="26"/>
      <c r="K322" s="173"/>
      <c r="L322" s="26"/>
      <c r="M322" s="27"/>
      <c r="N322" s="33"/>
      <c r="O322" s="26"/>
    </row>
    <row r="323" spans="1:15" s="34" customFormat="1" x14ac:dyDescent="0.25">
      <c r="A323" s="28"/>
      <c r="B323" s="29"/>
      <c r="C323" s="30"/>
      <c r="D323" s="31"/>
      <c r="E323" s="32"/>
      <c r="F323" s="32"/>
      <c r="G323" s="97"/>
      <c r="H323" s="26"/>
      <c r="I323" s="26"/>
      <c r="J323" s="26"/>
      <c r="K323" s="173"/>
      <c r="L323" s="26"/>
      <c r="M323" s="27"/>
      <c r="N323" s="33"/>
      <c r="O323" s="26"/>
    </row>
    <row r="324" spans="1:15" s="34" customFormat="1" x14ac:dyDescent="0.25">
      <c r="A324" s="28"/>
      <c r="B324" s="29"/>
      <c r="C324" s="30"/>
      <c r="D324" s="31"/>
      <c r="E324" s="32"/>
      <c r="F324" s="32"/>
      <c r="G324" s="101"/>
      <c r="H324" s="27"/>
      <c r="I324" s="26"/>
      <c r="J324" s="26"/>
      <c r="K324" s="174"/>
      <c r="L324" s="26"/>
      <c r="M324" s="27"/>
      <c r="N324" s="33"/>
      <c r="O324" s="26"/>
    </row>
    <row r="325" spans="1:15" s="34" customFormat="1" x14ac:dyDescent="0.25">
      <c r="A325" s="28"/>
      <c r="B325" s="29"/>
      <c r="C325" s="30"/>
      <c r="D325" s="31"/>
      <c r="E325" s="32"/>
      <c r="F325" s="32"/>
      <c r="G325" s="101"/>
      <c r="H325" s="27"/>
      <c r="I325" s="26"/>
      <c r="J325" s="26"/>
      <c r="K325" s="169"/>
      <c r="L325" s="26"/>
      <c r="M325" s="27"/>
      <c r="N325" s="27"/>
      <c r="O325" s="26"/>
    </row>
    <row r="326" spans="1:15" s="34" customFormat="1" x14ac:dyDescent="0.25">
      <c r="A326" s="28"/>
      <c r="B326" s="29"/>
      <c r="C326" s="30"/>
      <c r="D326" s="31"/>
      <c r="E326" s="32"/>
      <c r="F326" s="32"/>
      <c r="G326" s="101"/>
      <c r="H326" s="27"/>
      <c r="I326" s="35"/>
      <c r="J326" s="26"/>
      <c r="K326" s="174"/>
      <c r="L326" s="26"/>
      <c r="M326" s="27"/>
      <c r="N326" s="27"/>
      <c r="O326" s="26"/>
    </row>
    <row r="327" spans="1:15" s="34" customFormat="1" x14ac:dyDescent="0.25">
      <c r="A327" s="28"/>
      <c r="B327" s="29"/>
      <c r="C327" s="30"/>
      <c r="D327" s="31"/>
      <c r="E327" s="32"/>
      <c r="F327" s="32"/>
      <c r="G327" s="101"/>
      <c r="H327" s="27"/>
      <c r="I327" s="26"/>
      <c r="J327" s="26"/>
      <c r="K327" s="169"/>
      <c r="L327" s="26"/>
      <c r="M327" s="33"/>
      <c r="N327" s="33"/>
      <c r="O327" s="26"/>
    </row>
    <row r="328" spans="1:15" x14ac:dyDescent="0.25">
      <c r="B328" s="11"/>
      <c r="C328" s="7"/>
      <c r="D328" s="8"/>
      <c r="E328" s="14"/>
      <c r="F328" s="14"/>
      <c r="G328" s="95"/>
      <c r="I328" s="20"/>
      <c r="K328" s="181"/>
    </row>
    <row r="329" spans="1:15" x14ac:dyDescent="0.25">
      <c r="B329" s="11"/>
      <c r="C329" s="7"/>
      <c r="D329" s="8"/>
      <c r="E329" s="14"/>
      <c r="F329" s="14"/>
      <c r="G329" s="96"/>
    </row>
    <row r="330" spans="1:15" x14ac:dyDescent="0.25">
      <c r="B330" s="13"/>
      <c r="C330" s="7"/>
      <c r="D330" s="8"/>
      <c r="E330" s="14"/>
      <c r="F330" s="14"/>
      <c r="G330" s="95"/>
    </row>
    <row r="331" spans="1:15" x14ac:dyDescent="0.25">
      <c r="B331" s="11"/>
      <c r="C331" s="7"/>
      <c r="D331" s="8"/>
      <c r="E331" s="14"/>
      <c r="F331" s="14"/>
      <c r="G331" s="95"/>
      <c r="I331" s="20"/>
      <c r="K331" s="166"/>
    </row>
    <row r="332" spans="1:15" x14ac:dyDescent="0.25">
      <c r="B332" s="11"/>
      <c r="C332" s="7"/>
      <c r="D332" s="8"/>
      <c r="E332" s="14"/>
      <c r="F332" s="14"/>
      <c r="G332" s="95"/>
      <c r="I332" s="20"/>
      <c r="K332" s="166"/>
    </row>
    <row r="333" spans="1:15" x14ac:dyDescent="0.25">
      <c r="B333" s="11"/>
      <c r="C333" s="7"/>
      <c r="D333" s="8"/>
      <c r="E333" s="14"/>
      <c r="F333" s="14"/>
      <c r="G333" s="95"/>
      <c r="I333" s="20"/>
      <c r="K333" s="166"/>
    </row>
    <row r="334" spans="1:15" x14ac:dyDescent="0.25">
      <c r="B334" s="11"/>
      <c r="C334" s="7"/>
      <c r="D334" s="8"/>
      <c r="E334" s="14"/>
      <c r="F334" s="14"/>
      <c r="G334" s="95"/>
      <c r="K334" s="181"/>
    </row>
    <row r="335" spans="1:15" x14ac:dyDescent="0.25">
      <c r="B335" s="11"/>
      <c r="C335" s="7"/>
      <c r="D335" s="8"/>
      <c r="E335" s="14"/>
      <c r="F335" s="14"/>
      <c r="G335" s="95"/>
      <c r="J335" s="43"/>
      <c r="K335" s="166"/>
      <c r="L335" s="43"/>
      <c r="M335" s="43"/>
      <c r="N335" s="43"/>
    </row>
    <row r="336" spans="1:15" x14ac:dyDescent="0.25">
      <c r="B336" s="11"/>
      <c r="C336" s="7"/>
      <c r="D336" s="12"/>
      <c r="E336" s="14"/>
      <c r="F336" s="14"/>
      <c r="G336" s="95"/>
      <c r="I336" s="20"/>
      <c r="J336" s="44"/>
      <c r="K336" s="166"/>
      <c r="L336" s="44"/>
      <c r="M336" s="44"/>
      <c r="N336" s="44"/>
    </row>
    <row r="337" spans="2:14" x14ac:dyDescent="0.25">
      <c r="B337" s="11"/>
      <c r="C337" s="7"/>
      <c r="D337" s="8"/>
      <c r="E337" s="14"/>
      <c r="F337" s="14"/>
      <c r="G337" s="95"/>
      <c r="J337" s="43"/>
      <c r="K337" s="165"/>
      <c r="L337" s="43"/>
      <c r="M337" s="43"/>
      <c r="N337" s="43"/>
    </row>
    <row r="338" spans="2:14" x14ac:dyDescent="0.25">
      <c r="B338" s="11"/>
      <c r="C338" s="7"/>
      <c r="D338" s="8"/>
      <c r="E338" s="14"/>
      <c r="F338" s="14"/>
      <c r="G338" s="95"/>
      <c r="I338" s="20"/>
      <c r="J338" s="43"/>
      <c r="K338" s="172"/>
      <c r="L338" s="43"/>
      <c r="M338" s="43"/>
      <c r="N338" s="43"/>
    </row>
    <row r="339" spans="2:14" x14ac:dyDescent="0.25">
      <c r="B339" s="11"/>
      <c r="C339" s="7"/>
      <c r="D339" s="8"/>
      <c r="E339" s="14"/>
      <c r="F339" s="14"/>
      <c r="I339" s="20"/>
      <c r="J339" s="43"/>
      <c r="K339" s="172"/>
      <c r="L339" s="43"/>
      <c r="M339" s="43"/>
      <c r="N339" s="43"/>
    </row>
    <row r="340" spans="2:14" x14ac:dyDescent="0.25">
      <c r="B340" s="11"/>
      <c r="C340" s="7"/>
      <c r="D340" s="8"/>
      <c r="E340" s="14"/>
      <c r="F340" s="14"/>
      <c r="G340" s="95"/>
      <c r="J340" s="43"/>
      <c r="K340" s="166"/>
      <c r="L340" s="43"/>
      <c r="M340" s="43"/>
      <c r="N340" s="43"/>
    </row>
    <row r="341" spans="2:14" x14ac:dyDescent="0.25">
      <c r="B341" s="11"/>
      <c r="C341" s="7"/>
      <c r="D341" s="8"/>
      <c r="E341" s="14"/>
      <c r="F341" s="14"/>
      <c r="G341" s="95"/>
      <c r="I341" s="20"/>
      <c r="J341" s="43"/>
      <c r="K341" s="166"/>
      <c r="L341" s="43"/>
      <c r="M341" s="43"/>
      <c r="N341" s="43"/>
    </row>
    <row r="342" spans="2:14" x14ac:dyDescent="0.25">
      <c r="B342" s="11"/>
      <c r="C342" s="7"/>
      <c r="D342" s="8"/>
      <c r="E342" s="14"/>
      <c r="F342" s="14"/>
      <c r="G342" s="95"/>
      <c r="I342" s="20"/>
      <c r="J342" s="43"/>
      <c r="K342" s="165"/>
      <c r="L342" s="43"/>
      <c r="M342" s="43"/>
      <c r="N342" s="43"/>
    </row>
    <row r="343" spans="2:14" x14ac:dyDescent="0.25">
      <c r="B343" s="11"/>
      <c r="C343" s="7"/>
      <c r="D343" s="8"/>
      <c r="E343" s="14"/>
      <c r="F343" s="14"/>
      <c r="G343" s="95"/>
      <c r="J343" s="43"/>
      <c r="K343" s="165"/>
      <c r="L343" s="43"/>
      <c r="M343" s="43"/>
      <c r="N343" s="43"/>
    </row>
    <row r="344" spans="2:14" x14ac:dyDescent="0.25">
      <c r="B344" s="11"/>
      <c r="C344" s="7"/>
      <c r="D344" s="8"/>
      <c r="E344" s="14"/>
      <c r="F344" s="14"/>
      <c r="J344" s="43"/>
      <c r="K344" s="172"/>
      <c r="L344" s="43"/>
      <c r="M344" s="43"/>
      <c r="N344" s="43"/>
    </row>
    <row r="345" spans="2:14" x14ac:dyDescent="0.25">
      <c r="B345" s="11"/>
      <c r="C345" s="7"/>
      <c r="D345" s="8"/>
      <c r="E345" s="14"/>
      <c r="F345" s="14"/>
      <c r="G345" s="95"/>
      <c r="J345" s="43"/>
      <c r="K345" s="166"/>
      <c r="L345" s="43"/>
      <c r="M345" s="43"/>
      <c r="N345" s="43"/>
    </row>
    <row r="346" spans="2:14" x14ac:dyDescent="0.25">
      <c r="B346" s="11"/>
      <c r="C346" s="7"/>
      <c r="D346" s="8"/>
      <c r="E346" s="14"/>
      <c r="F346" s="14"/>
      <c r="G346" s="95"/>
      <c r="J346" s="43"/>
      <c r="K346" s="165"/>
      <c r="L346" s="43"/>
      <c r="M346" s="43"/>
    </row>
    <row r="347" spans="2:14" x14ac:dyDescent="0.25">
      <c r="B347" s="11"/>
      <c r="C347" s="7"/>
      <c r="D347" s="8"/>
      <c r="E347" s="14"/>
      <c r="F347" s="14"/>
      <c r="G347" s="95"/>
      <c r="I347" s="20"/>
      <c r="J347" s="43"/>
      <c r="K347" s="172"/>
      <c r="L347" s="43"/>
      <c r="N347" s="43"/>
    </row>
    <row r="348" spans="2:14" x14ac:dyDescent="0.25">
      <c r="B348" s="11"/>
      <c r="C348" s="7"/>
      <c r="D348" s="8"/>
      <c r="E348" s="14"/>
      <c r="F348" s="14"/>
      <c r="G348" s="95"/>
      <c r="I348" s="20"/>
      <c r="J348" s="43"/>
      <c r="K348" s="166"/>
      <c r="L348" s="43"/>
      <c r="M348" s="43"/>
    </row>
    <row r="349" spans="2:14" x14ac:dyDescent="0.25">
      <c r="B349" s="11"/>
      <c r="C349" s="7"/>
      <c r="D349" s="8"/>
      <c r="E349" s="14"/>
      <c r="F349" s="14"/>
      <c r="G349" s="95"/>
      <c r="I349" s="20"/>
      <c r="J349" s="43"/>
      <c r="K349" s="166"/>
      <c r="L349" s="43"/>
      <c r="N349" s="43"/>
    </row>
    <row r="350" spans="2:14" x14ac:dyDescent="0.25">
      <c r="B350" s="11"/>
      <c r="C350" s="7"/>
      <c r="D350" s="8"/>
      <c r="E350" s="14"/>
      <c r="F350" s="14"/>
      <c r="G350" s="95"/>
      <c r="J350" s="43"/>
      <c r="K350" s="172"/>
      <c r="L350" s="43"/>
      <c r="N350" s="43"/>
    </row>
    <row r="351" spans="2:14" x14ac:dyDescent="0.25">
      <c r="B351" s="11"/>
      <c r="C351" s="7"/>
      <c r="D351" s="8"/>
      <c r="E351" s="14"/>
      <c r="F351" s="14"/>
      <c r="G351" s="95"/>
      <c r="J351" s="43"/>
      <c r="K351" s="172"/>
      <c r="L351" s="43"/>
      <c r="M351" s="43"/>
      <c r="N351" s="43"/>
    </row>
    <row r="352" spans="2:14" x14ac:dyDescent="0.25">
      <c r="B352" s="11"/>
      <c r="C352" s="7"/>
      <c r="D352" s="8"/>
      <c r="E352" s="14"/>
      <c r="F352" s="14"/>
      <c r="G352" s="95"/>
      <c r="J352" s="43"/>
      <c r="K352" s="166"/>
      <c r="L352" s="43"/>
      <c r="N352" s="43"/>
    </row>
    <row r="353" spans="1:15" x14ac:dyDescent="0.25">
      <c r="B353" s="11"/>
      <c r="C353" s="7"/>
      <c r="D353" s="8"/>
      <c r="E353" s="14"/>
      <c r="F353" s="14"/>
      <c r="G353" s="95"/>
      <c r="I353" s="20"/>
      <c r="J353" s="43"/>
      <c r="K353" s="165"/>
      <c r="L353" s="43"/>
      <c r="N353" s="43"/>
    </row>
    <row r="354" spans="1:15" x14ac:dyDescent="0.25">
      <c r="B354" s="11"/>
      <c r="C354" s="7"/>
      <c r="D354" s="8"/>
      <c r="E354" s="14"/>
      <c r="F354" s="14"/>
      <c r="G354" s="95"/>
      <c r="I354" s="20"/>
      <c r="J354" s="43"/>
      <c r="K354" s="165"/>
      <c r="L354" s="43"/>
      <c r="N354" s="43"/>
    </row>
    <row r="355" spans="1:15" x14ac:dyDescent="0.25">
      <c r="B355" s="11"/>
      <c r="C355" s="7"/>
      <c r="D355" s="8"/>
      <c r="E355" s="14"/>
      <c r="F355" s="14"/>
      <c r="G355" s="95"/>
      <c r="I355" s="20"/>
      <c r="J355" s="43"/>
      <c r="K355" s="165"/>
      <c r="L355" s="43"/>
      <c r="M355" s="43"/>
      <c r="N355" s="43"/>
    </row>
    <row r="356" spans="1:15" x14ac:dyDescent="0.25">
      <c r="B356" s="11"/>
      <c r="C356" s="7"/>
      <c r="D356" s="8"/>
      <c r="E356" s="14"/>
      <c r="F356" s="14"/>
      <c r="G356" s="95"/>
      <c r="J356" s="43"/>
      <c r="K356" s="172"/>
      <c r="L356" s="43"/>
      <c r="N356" s="43"/>
    </row>
    <row r="357" spans="1:15" x14ac:dyDescent="0.25">
      <c r="B357" s="11"/>
      <c r="C357" s="7"/>
      <c r="D357" s="8"/>
      <c r="E357" s="14"/>
      <c r="F357" s="14"/>
      <c r="G357" s="95"/>
      <c r="J357" s="43"/>
      <c r="K357" s="165"/>
      <c r="L357" s="43"/>
      <c r="M357" s="43"/>
      <c r="N357" s="43"/>
    </row>
    <row r="358" spans="1:15" x14ac:dyDescent="0.25">
      <c r="B358" s="11"/>
      <c r="C358" s="7"/>
      <c r="D358" s="8"/>
      <c r="E358" s="14"/>
      <c r="F358" s="14"/>
      <c r="G358" s="95"/>
      <c r="I358" s="20"/>
      <c r="J358" s="43"/>
      <c r="K358" s="165"/>
      <c r="L358" s="43"/>
      <c r="N358" s="43"/>
    </row>
    <row r="359" spans="1:15" x14ac:dyDescent="0.25">
      <c r="B359" s="11"/>
      <c r="C359" s="7"/>
      <c r="D359" s="8"/>
      <c r="E359" s="14"/>
      <c r="F359" s="14"/>
      <c r="G359" s="95"/>
      <c r="I359" s="20"/>
      <c r="J359" s="43"/>
      <c r="K359" s="172"/>
      <c r="L359" s="43"/>
      <c r="N359" s="43"/>
    </row>
    <row r="360" spans="1:15" x14ac:dyDescent="0.25">
      <c r="B360" s="11"/>
      <c r="C360" s="7"/>
      <c r="D360" s="8"/>
      <c r="E360" s="14"/>
      <c r="F360" s="14"/>
      <c r="G360" s="95"/>
      <c r="J360" s="43"/>
      <c r="K360" s="166"/>
      <c r="L360" s="43"/>
      <c r="N360" s="43"/>
    </row>
    <row r="361" spans="1:15" x14ac:dyDescent="0.25">
      <c r="B361" s="11"/>
      <c r="C361" s="7"/>
      <c r="D361" s="8"/>
      <c r="E361" s="14"/>
      <c r="F361" s="14"/>
      <c r="G361" s="95"/>
      <c r="I361" s="20"/>
      <c r="J361" s="43"/>
      <c r="K361" s="166"/>
      <c r="L361" s="43"/>
      <c r="N361" s="43"/>
    </row>
    <row r="362" spans="1:15" x14ac:dyDescent="0.25">
      <c r="B362" s="11"/>
      <c r="C362" s="7"/>
      <c r="D362" s="8"/>
      <c r="E362" s="14"/>
      <c r="F362" s="14"/>
      <c r="J362" s="43"/>
      <c r="K362" s="165"/>
      <c r="L362" s="43"/>
      <c r="M362" s="43"/>
    </row>
    <row r="363" spans="1:15" x14ac:dyDescent="0.25">
      <c r="B363" s="11"/>
      <c r="C363" s="7"/>
      <c r="D363" s="8"/>
      <c r="E363" s="14"/>
      <c r="F363" s="14"/>
      <c r="G363" s="95"/>
      <c r="J363" s="43"/>
      <c r="K363" s="172"/>
      <c r="L363" s="43"/>
      <c r="N363" s="43"/>
    </row>
    <row r="364" spans="1:15" x14ac:dyDescent="0.25">
      <c r="B364" s="11"/>
      <c r="C364" s="7"/>
      <c r="D364" s="8"/>
      <c r="E364" s="14"/>
      <c r="F364" s="14"/>
      <c r="G364" s="95"/>
      <c r="J364" s="43"/>
      <c r="K364" s="166"/>
      <c r="L364" s="43"/>
      <c r="N364" s="43"/>
    </row>
    <row r="365" spans="1:15" x14ac:dyDescent="0.25">
      <c r="B365" s="11"/>
      <c r="C365" s="7"/>
      <c r="D365" s="8"/>
      <c r="E365" s="14"/>
      <c r="F365" s="14"/>
      <c r="G365" s="95"/>
      <c r="J365" s="43"/>
      <c r="K365" s="172"/>
      <c r="L365" s="43"/>
      <c r="N365" s="43"/>
    </row>
    <row r="366" spans="1:15" x14ac:dyDescent="0.25">
      <c r="B366" s="11"/>
      <c r="C366" s="7"/>
      <c r="D366" s="8"/>
      <c r="E366" s="14"/>
      <c r="F366" s="14"/>
      <c r="G366" s="95"/>
      <c r="J366" s="43"/>
      <c r="K366" s="172"/>
      <c r="L366" s="43"/>
      <c r="M366" s="43"/>
      <c r="N366" s="43"/>
    </row>
    <row r="367" spans="1:15" s="34" customFormat="1" x14ac:dyDescent="0.25">
      <c r="A367" s="46"/>
      <c r="B367" s="47"/>
      <c r="C367" s="48"/>
      <c r="D367" s="49"/>
      <c r="E367" s="50"/>
      <c r="F367" s="50"/>
      <c r="G367" s="107"/>
      <c r="H367" s="51"/>
      <c r="I367" s="51"/>
      <c r="J367" s="40"/>
      <c r="K367" s="173"/>
      <c r="L367" s="27"/>
      <c r="M367" s="33"/>
      <c r="N367" s="27"/>
      <c r="O367" s="26"/>
    </row>
    <row r="368" spans="1:15" s="34" customFormat="1" x14ac:dyDescent="0.25">
      <c r="A368" s="46"/>
      <c r="B368" s="47"/>
      <c r="C368" s="48"/>
      <c r="D368" s="49"/>
      <c r="E368" s="50"/>
      <c r="F368" s="50"/>
      <c r="G368" s="107"/>
      <c r="H368" s="51"/>
      <c r="I368" s="35"/>
      <c r="J368" s="27"/>
      <c r="K368" s="169"/>
      <c r="L368" s="27"/>
      <c r="M368" s="33"/>
      <c r="N368" s="27"/>
      <c r="O368" s="26"/>
    </row>
    <row r="369" spans="1:15" s="34" customFormat="1" x14ac:dyDescent="0.25">
      <c r="A369" s="46"/>
      <c r="B369" s="47"/>
      <c r="C369" s="48"/>
      <c r="D369" s="49"/>
      <c r="E369" s="50"/>
      <c r="F369" s="50"/>
      <c r="G369" s="107"/>
      <c r="H369" s="62"/>
      <c r="I369" s="163"/>
      <c r="J369" s="27"/>
      <c r="K369" s="169"/>
      <c r="L369" s="27"/>
      <c r="M369" s="33"/>
      <c r="N369" s="27"/>
      <c r="O369" s="26"/>
    </row>
    <row r="370" spans="1:15" s="34" customFormat="1" x14ac:dyDescent="0.25">
      <c r="A370" s="46"/>
      <c r="B370" s="47"/>
      <c r="C370" s="48"/>
      <c r="D370" s="49"/>
      <c r="E370" s="50"/>
      <c r="F370" s="50"/>
      <c r="G370" s="107"/>
      <c r="H370" s="51"/>
      <c r="I370" s="51"/>
      <c r="K370" s="174"/>
      <c r="L370" s="27"/>
      <c r="M370" s="27"/>
      <c r="N370" s="33"/>
      <c r="O370" s="26"/>
    </row>
    <row r="371" spans="1:15" s="34" customFormat="1" x14ac:dyDescent="0.25">
      <c r="A371" s="46"/>
      <c r="B371" s="47"/>
      <c r="C371" s="48"/>
      <c r="D371" s="49"/>
      <c r="E371" s="50"/>
      <c r="F371" s="50"/>
      <c r="G371" s="107"/>
      <c r="H371" s="51"/>
      <c r="I371" s="51"/>
      <c r="J371" s="27"/>
      <c r="K371" s="169"/>
      <c r="L371" s="27"/>
      <c r="M371" s="27"/>
      <c r="N371" s="33"/>
      <c r="O371" s="26"/>
    </row>
    <row r="372" spans="1:15" s="34" customFormat="1" x14ac:dyDescent="0.25">
      <c r="A372" s="46"/>
      <c r="B372" s="47"/>
      <c r="C372" s="48"/>
      <c r="D372" s="49"/>
      <c r="E372" s="50"/>
      <c r="F372" s="50"/>
      <c r="G372" s="107"/>
      <c r="H372" s="51"/>
      <c r="I372" s="51"/>
      <c r="J372" s="27"/>
      <c r="K372" s="169"/>
      <c r="L372" s="27"/>
      <c r="M372" s="27"/>
      <c r="N372" s="27"/>
      <c r="O372" s="26"/>
    </row>
    <row r="373" spans="1:15" s="34" customFormat="1" x14ac:dyDescent="0.25">
      <c r="A373" s="46"/>
      <c r="B373" s="47"/>
      <c r="C373" s="48"/>
      <c r="D373" s="49"/>
      <c r="E373" s="50"/>
      <c r="F373" s="50"/>
      <c r="G373" s="107"/>
      <c r="H373" s="51"/>
      <c r="I373" s="51"/>
      <c r="J373" s="27"/>
      <c r="K373" s="173"/>
      <c r="L373" s="27"/>
      <c r="M373" s="33"/>
      <c r="N373" s="27"/>
      <c r="O373" s="26"/>
    </row>
    <row r="374" spans="1:15" s="34" customFormat="1" x14ac:dyDescent="0.25">
      <c r="A374" s="46"/>
      <c r="B374" s="47"/>
      <c r="C374" s="48"/>
      <c r="D374" s="49"/>
      <c r="E374" s="50"/>
      <c r="F374" s="50"/>
      <c r="G374" s="107"/>
      <c r="H374" s="51"/>
      <c r="I374" s="51"/>
      <c r="J374" s="27"/>
      <c r="K374" s="169"/>
      <c r="L374" s="27"/>
      <c r="M374" s="26"/>
      <c r="N374" s="27"/>
      <c r="O374" s="26"/>
    </row>
    <row r="375" spans="1:15" s="34" customFormat="1" x14ac:dyDescent="0.25">
      <c r="A375" s="46"/>
      <c r="B375" s="47"/>
      <c r="C375" s="48"/>
      <c r="D375" s="49"/>
      <c r="E375" s="50"/>
      <c r="F375" s="50"/>
      <c r="G375" s="107"/>
      <c r="H375" s="51"/>
      <c r="I375" s="35"/>
      <c r="J375" s="27"/>
      <c r="K375" s="169"/>
      <c r="L375" s="27"/>
      <c r="M375" s="27"/>
      <c r="N375" s="27"/>
      <c r="O375" s="26"/>
    </row>
    <row r="376" spans="1:15" s="34" customFormat="1" x14ac:dyDescent="0.25">
      <c r="A376" s="28"/>
      <c r="B376" s="29"/>
      <c r="C376" s="30"/>
      <c r="D376" s="31"/>
      <c r="E376" s="32"/>
      <c r="F376" s="32"/>
      <c r="G376" s="97"/>
      <c r="H376" s="26"/>
      <c r="I376" s="26"/>
      <c r="J376" s="27"/>
      <c r="K376" s="173"/>
      <c r="L376" s="27"/>
      <c r="M376" s="26"/>
      <c r="N376" s="27"/>
      <c r="O376" s="26"/>
    </row>
    <row r="377" spans="1:15" s="34" customFormat="1" x14ac:dyDescent="0.25">
      <c r="A377" s="46"/>
      <c r="B377" s="47"/>
      <c r="C377" s="48"/>
      <c r="D377" s="49"/>
      <c r="E377" s="50"/>
      <c r="F377" s="50"/>
      <c r="G377" s="107"/>
      <c r="H377" s="51"/>
      <c r="I377" s="51"/>
      <c r="J377" s="27"/>
      <c r="K377" s="169"/>
      <c r="L377" s="27"/>
      <c r="M377" s="26"/>
      <c r="N377" s="27"/>
      <c r="O377" s="26"/>
    </row>
    <row r="378" spans="1:15" s="34" customFormat="1" x14ac:dyDescent="0.25">
      <c r="A378" s="46"/>
      <c r="B378" s="47"/>
      <c r="C378" s="48"/>
      <c r="D378" s="49"/>
      <c r="E378" s="50"/>
      <c r="F378" s="50"/>
      <c r="G378" s="107"/>
      <c r="H378" s="62"/>
      <c r="I378" s="163"/>
      <c r="J378" s="27"/>
      <c r="K378" s="169"/>
      <c r="L378" s="27"/>
      <c r="M378" s="26"/>
      <c r="N378" s="27"/>
      <c r="O378" s="26"/>
    </row>
    <row r="379" spans="1:15" s="34" customFormat="1" x14ac:dyDescent="0.25">
      <c r="A379" s="46"/>
      <c r="B379" s="47"/>
      <c r="C379" s="48"/>
      <c r="D379" s="49"/>
      <c r="E379" s="50"/>
      <c r="F379" s="50"/>
      <c r="G379" s="107"/>
      <c r="H379" s="51"/>
      <c r="I379" s="163"/>
      <c r="J379" s="27"/>
      <c r="K379" s="173"/>
      <c r="L379" s="27"/>
      <c r="M379" s="26"/>
      <c r="N379" s="27"/>
      <c r="O379" s="26"/>
    </row>
    <row r="380" spans="1:15" s="34" customFormat="1" x14ac:dyDescent="0.25">
      <c r="A380" s="46"/>
      <c r="B380" s="47"/>
      <c r="C380" s="48"/>
      <c r="D380" s="49"/>
      <c r="E380" s="50"/>
      <c r="F380" s="50"/>
      <c r="G380" s="107"/>
      <c r="H380" s="51"/>
      <c r="I380" s="51"/>
      <c r="J380" s="27"/>
      <c r="K380" s="173"/>
      <c r="L380" s="27"/>
      <c r="M380" s="26"/>
      <c r="N380" s="27"/>
      <c r="O380" s="26"/>
    </row>
    <row r="381" spans="1:15" s="34" customFormat="1" x14ac:dyDescent="0.25">
      <c r="A381" s="46"/>
      <c r="B381" s="47"/>
      <c r="C381" s="48"/>
      <c r="D381" s="49"/>
      <c r="E381" s="50"/>
      <c r="F381" s="50"/>
      <c r="G381" s="107"/>
      <c r="H381" s="62"/>
      <c r="I381" s="51"/>
      <c r="J381" s="27"/>
      <c r="K381" s="174"/>
      <c r="L381" s="27"/>
      <c r="M381" s="27"/>
      <c r="N381" s="27"/>
      <c r="O381" s="26"/>
    </row>
    <row r="382" spans="1:15" x14ac:dyDescent="0.25">
      <c r="A382" s="52"/>
      <c r="B382" s="53"/>
      <c r="C382" s="54"/>
      <c r="D382" s="55"/>
      <c r="E382" s="56"/>
      <c r="F382" s="56"/>
      <c r="G382" s="108"/>
      <c r="H382" s="63"/>
      <c r="I382" s="20"/>
      <c r="J382" s="43"/>
      <c r="K382" s="172"/>
      <c r="L382" s="21"/>
      <c r="M382" s="19"/>
      <c r="N382" s="21"/>
    </row>
    <row r="383" spans="1:15" x14ac:dyDescent="0.25">
      <c r="A383" s="52"/>
      <c r="B383" s="53"/>
      <c r="C383" s="54"/>
      <c r="D383" s="55"/>
      <c r="E383" s="56"/>
      <c r="F383" s="56"/>
      <c r="G383" s="109"/>
      <c r="H383" s="63"/>
      <c r="I383" s="162"/>
      <c r="J383" s="43"/>
      <c r="K383" s="165"/>
      <c r="L383" s="21"/>
      <c r="M383" s="21"/>
      <c r="N383" s="19"/>
    </row>
    <row r="384" spans="1:15" x14ac:dyDescent="0.25">
      <c r="A384" s="52"/>
      <c r="B384" s="58"/>
      <c r="C384" s="54"/>
      <c r="D384" s="55"/>
      <c r="E384" s="56"/>
      <c r="F384" s="56"/>
      <c r="G384" s="108"/>
      <c r="H384" s="63"/>
      <c r="I384" s="57"/>
      <c r="J384" s="43"/>
      <c r="K384" s="172"/>
      <c r="L384" s="21"/>
      <c r="M384" s="19"/>
      <c r="N384" s="21"/>
    </row>
    <row r="385" spans="1:14" x14ac:dyDescent="0.25">
      <c r="A385" s="52"/>
      <c r="B385" s="53"/>
      <c r="C385" s="54"/>
      <c r="D385" s="55"/>
      <c r="E385" s="56"/>
      <c r="F385" s="56"/>
      <c r="G385" s="108"/>
      <c r="H385" s="63"/>
      <c r="I385" s="20"/>
      <c r="J385" s="43"/>
      <c r="K385" s="172"/>
      <c r="L385" s="21"/>
      <c r="M385" s="19"/>
      <c r="N385" s="21"/>
    </row>
    <row r="386" spans="1:14" x14ac:dyDescent="0.25">
      <c r="A386" s="52"/>
      <c r="B386" s="53"/>
      <c r="C386" s="54"/>
      <c r="D386" s="55"/>
      <c r="E386" s="56"/>
      <c r="F386" s="56"/>
      <c r="G386" s="110"/>
      <c r="H386" s="63"/>
      <c r="I386" s="164"/>
      <c r="J386" s="43"/>
      <c r="K386" s="165"/>
      <c r="L386" s="21"/>
      <c r="M386" s="21"/>
      <c r="N386" s="21"/>
    </row>
    <row r="387" spans="1:14" x14ac:dyDescent="0.25">
      <c r="A387" s="52"/>
      <c r="B387" s="53"/>
      <c r="C387" s="54"/>
      <c r="D387" s="55"/>
      <c r="E387" s="56"/>
      <c r="F387" s="56"/>
      <c r="G387" s="108"/>
      <c r="H387" s="63"/>
      <c r="I387" s="20"/>
      <c r="K387" s="166"/>
      <c r="L387" s="19"/>
      <c r="M387" s="45"/>
      <c r="N387" s="45"/>
    </row>
    <row r="388" spans="1:14" x14ac:dyDescent="0.25">
      <c r="A388" s="52"/>
      <c r="B388" s="53"/>
      <c r="C388" s="54"/>
      <c r="D388" s="55"/>
      <c r="E388" s="56"/>
      <c r="F388" s="56"/>
      <c r="G388" s="108"/>
      <c r="H388" s="63"/>
      <c r="I388" s="57"/>
      <c r="L388" s="19"/>
      <c r="M388" s="45"/>
      <c r="N388" s="45"/>
    </row>
    <row r="389" spans="1:14" x14ac:dyDescent="0.25">
      <c r="A389" s="52"/>
      <c r="B389" s="53"/>
      <c r="C389" s="54"/>
      <c r="D389" s="55"/>
      <c r="E389" s="56"/>
      <c r="F389" s="56"/>
      <c r="G389" s="108"/>
      <c r="H389" s="63"/>
      <c r="I389" s="57"/>
      <c r="K389" s="166"/>
    </row>
    <row r="390" spans="1:14" x14ac:dyDescent="0.25">
      <c r="A390" s="52"/>
      <c r="B390" s="53"/>
      <c r="C390" s="54"/>
      <c r="D390" s="59"/>
      <c r="E390" s="56"/>
      <c r="F390" s="56"/>
      <c r="G390" s="108"/>
      <c r="H390" s="63"/>
      <c r="I390" s="162"/>
    </row>
    <row r="391" spans="1:14" x14ac:dyDescent="0.25">
      <c r="A391" s="52"/>
      <c r="B391" s="53"/>
      <c r="C391" s="54"/>
      <c r="D391" s="55"/>
      <c r="E391" s="56"/>
      <c r="F391" s="56"/>
      <c r="G391" s="108"/>
      <c r="H391" s="63"/>
      <c r="I391" s="164"/>
      <c r="K391" s="166"/>
    </row>
    <row r="392" spans="1:14" x14ac:dyDescent="0.25">
      <c r="A392" s="52"/>
      <c r="B392" s="53"/>
      <c r="C392" s="54"/>
      <c r="D392" s="55"/>
      <c r="E392" s="56"/>
      <c r="F392" s="56"/>
      <c r="G392" s="108"/>
      <c r="H392" s="63"/>
      <c r="I392" s="164"/>
      <c r="K392" s="166"/>
    </row>
    <row r="393" spans="1:14" x14ac:dyDescent="0.25">
      <c r="B393" s="11"/>
      <c r="C393" s="7"/>
      <c r="D393" s="8"/>
      <c r="E393" s="14"/>
      <c r="F393" s="14"/>
    </row>
    <row r="394" spans="1:14" x14ac:dyDescent="0.25">
      <c r="A394" s="52"/>
      <c r="B394" s="53"/>
      <c r="C394" s="54"/>
      <c r="D394" s="55"/>
      <c r="E394" s="56"/>
      <c r="F394" s="56"/>
      <c r="G394" s="108"/>
      <c r="H394" s="63"/>
      <c r="I394" s="20"/>
    </row>
    <row r="395" spans="1:14" x14ac:dyDescent="0.25">
      <c r="A395" s="52"/>
      <c r="B395" s="53"/>
      <c r="C395" s="54"/>
      <c r="D395" s="55"/>
      <c r="E395" s="56"/>
      <c r="F395" s="56"/>
      <c r="G395" s="108"/>
      <c r="H395" s="63"/>
      <c r="I395" s="162"/>
      <c r="K395" s="166"/>
    </row>
    <row r="396" spans="1:14" x14ac:dyDescent="0.25">
      <c r="A396" s="52"/>
      <c r="B396" s="53"/>
      <c r="C396" s="54"/>
      <c r="D396" s="55"/>
      <c r="E396" s="56"/>
      <c r="F396" s="56"/>
      <c r="G396" s="108"/>
      <c r="H396" s="63"/>
      <c r="I396" s="64"/>
      <c r="K396" s="166"/>
    </row>
    <row r="397" spans="1:14" x14ac:dyDescent="0.25">
      <c r="B397" s="11"/>
      <c r="C397" s="7"/>
      <c r="D397" s="8"/>
      <c r="E397" s="14"/>
      <c r="F397" s="14"/>
      <c r="G397" s="95"/>
    </row>
    <row r="398" spans="1:14" x14ac:dyDescent="0.25">
      <c r="A398" s="52"/>
      <c r="B398" s="53"/>
      <c r="C398" s="54"/>
      <c r="D398" s="55"/>
      <c r="E398" s="56"/>
      <c r="F398" s="56"/>
      <c r="G398" s="108"/>
      <c r="H398" s="63"/>
      <c r="I398" s="64"/>
      <c r="K398" s="166"/>
    </row>
    <row r="399" spans="1:14" x14ac:dyDescent="0.25">
      <c r="A399" s="52"/>
      <c r="B399" s="53"/>
      <c r="C399" s="54"/>
      <c r="D399" s="55"/>
      <c r="E399" s="56"/>
      <c r="F399" s="56"/>
      <c r="G399" s="108"/>
      <c r="H399" s="63"/>
      <c r="I399" s="20"/>
      <c r="K399" s="166"/>
    </row>
    <row r="400" spans="1:14" x14ac:dyDescent="0.25">
      <c r="A400" s="52"/>
      <c r="B400" s="53"/>
      <c r="C400" s="54"/>
      <c r="D400" s="55"/>
      <c r="E400" s="56"/>
      <c r="F400" s="56"/>
      <c r="G400" s="108"/>
      <c r="H400" s="63"/>
      <c r="I400" s="57"/>
    </row>
    <row r="401" spans="1:11" x14ac:dyDescent="0.25">
      <c r="A401" s="52"/>
      <c r="B401" s="53"/>
      <c r="C401" s="54"/>
      <c r="D401" s="55"/>
      <c r="E401" s="56"/>
      <c r="F401" s="56"/>
      <c r="G401" s="108"/>
      <c r="H401" s="63"/>
      <c r="I401" s="57"/>
    </row>
    <row r="402" spans="1:11" x14ac:dyDescent="0.25">
      <c r="A402" s="52"/>
      <c r="B402" s="53"/>
      <c r="C402" s="54"/>
      <c r="D402" s="55"/>
      <c r="E402" s="56"/>
      <c r="F402" s="56"/>
      <c r="G402" s="108"/>
      <c r="H402" s="63"/>
      <c r="I402" s="20"/>
      <c r="K402" s="166"/>
    </row>
    <row r="403" spans="1:11" x14ac:dyDescent="0.25">
      <c r="A403" s="52"/>
      <c r="B403" s="53"/>
      <c r="C403" s="54"/>
      <c r="D403" s="55"/>
      <c r="E403" s="56"/>
      <c r="F403" s="56"/>
      <c r="G403" s="108"/>
      <c r="H403" s="63"/>
      <c r="I403" s="64"/>
    </row>
    <row r="404" spans="1:11" x14ac:dyDescent="0.25">
      <c r="B404" s="11"/>
      <c r="C404" s="7"/>
      <c r="D404" s="8"/>
      <c r="E404" s="14"/>
      <c r="F404" s="14"/>
    </row>
    <row r="405" spans="1:11" x14ac:dyDescent="0.25">
      <c r="A405" s="52"/>
      <c r="B405" s="53"/>
      <c r="C405" s="54"/>
      <c r="D405" s="55"/>
      <c r="E405" s="56"/>
      <c r="F405" s="56"/>
      <c r="G405" s="108"/>
      <c r="H405" s="63"/>
      <c r="I405" s="57"/>
    </row>
    <row r="406" spans="1:11" x14ac:dyDescent="0.25">
      <c r="A406" s="52"/>
      <c r="B406" s="53"/>
      <c r="C406" s="54"/>
      <c r="D406" s="55"/>
      <c r="E406" s="56"/>
      <c r="F406" s="56"/>
      <c r="G406" s="108"/>
      <c r="H406" s="63"/>
      <c r="I406" s="64"/>
      <c r="K406" s="166"/>
    </row>
    <row r="407" spans="1:11" x14ac:dyDescent="0.25">
      <c r="A407" s="52"/>
      <c r="B407" s="53"/>
      <c r="C407" s="54"/>
      <c r="D407" s="55"/>
      <c r="E407" s="56"/>
      <c r="F407" s="56"/>
      <c r="G407" s="108"/>
      <c r="H407" s="63"/>
      <c r="I407" s="57"/>
      <c r="K407" s="166"/>
    </row>
    <row r="408" spans="1:11" x14ac:dyDescent="0.25">
      <c r="A408" s="52"/>
      <c r="B408" s="53"/>
      <c r="C408" s="54"/>
      <c r="D408" s="55"/>
      <c r="E408" s="56"/>
      <c r="F408" s="56"/>
      <c r="G408" s="108"/>
      <c r="H408" s="63"/>
      <c r="I408" s="162"/>
    </row>
    <row r="409" spans="1:11" x14ac:dyDescent="0.25">
      <c r="A409" s="52"/>
      <c r="B409" s="53"/>
      <c r="C409" s="54"/>
      <c r="D409" s="55"/>
      <c r="E409" s="56"/>
      <c r="F409" s="56"/>
      <c r="G409" s="108"/>
      <c r="H409" s="63"/>
      <c r="I409" s="162"/>
      <c r="K409" s="166"/>
    </row>
    <row r="410" spans="1:11" x14ac:dyDescent="0.25">
      <c r="A410" s="52"/>
      <c r="B410" s="53"/>
      <c r="C410" s="54"/>
      <c r="D410" s="55"/>
      <c r="E410" s="56"/>
      <c r="F410" s="56"/>
      <c r="G410" s="108"/>
      <c r="H410" s="63"/>
      <c r="I410" s="57"/>
      <c r="K410" s="166"/>
    </row>
    <row r="411" spans="1:11" x14ac:dyDescent="0.25">
      <c r="A411" s="52"/>
      <c r="B411" s="53"/>
      <c r="C411" s="54"/>
      <c r="D411" s="55"/>
      <c r="E411" s="56"/>
      <c r="F411" s="56"/>
      <c r="G411" s="108"/>
      <c r="H411" s="63"/>
      <c r="I411" s="162"/>
      <c r="K411" s="166"/>
    </row>
    <row r="412" spans="1:11" x14ac:dyDescent="0.25">
      <c r="A412" s="52"/>
      <c r="B412" s="53"/>
      <c r="C412" s="54"/>
      <c r="D412" s="55"/>
      <c r="E412" s="56"/>
      <c r="F412" s="56"/>
      <c r="G412" s="108"/>
      <c r="H412" s="63"/>
      <c r="I412" s="57"/>
    </row>
    <row r="413" spans="1:11" x14ac:dyDescent="0.25">
      <c r="A413" s="52"/>
      <c r="B413" s="53"/>
      <c r="C413" s="54"/>
      <c r="D413" s="55"/>
      <c r="E413" s="56"/>
      <c r="F413" s="56"/>
      <c r="G413" s="108"/>
      <c r="H413" s="63"/>
      <c r="I413" s="20"/>
      <c r="K413" s="166"/>
    </row>
    <row r="414" spans="1:11" x14ac:dyDescent="0.25">
      <c r="B414" s="11"/>
      <c r="C414" s="7"/>
      <c r="D414" s="8"/>
      <c r="E414" s="14"/>
      <c r="F414" s="14"/>
      <c r="G414" s="108"/>
      <c r="I414" s="20"/>
      <c r="K414" s="166"/>
    </row>
    <row r="415" spans="1:11" x14ac:dyDescent="0.25">
      <c r="B415" s="11"/>
      <c r="C415" s="7"/>
      <c r="D415" s="8"/>
      <c r="E415" s="14"/>
      <c r="F415" s="14"/>
    </row>
    <row r="416" spans="1:11" x14ac:dyDescent="0.25">
      <c r="A416" s="52"/>
      <c r="B416" s="53"/>
      <c r="C416" s="54"/>
      <c r="D416" s="55"/>
      <c r="E416" s="56"/>
      <c r="F416" s="56"/>
      <c r="G416" s="108"/>
      <c r="H416" s="63"/>
      <c r="I416" s="162"/>
      <c r="K416" s="166"/>
    </row>
    <row r="417" spans="1:15" x14ac:dyDescent="0.25">
      <c r="A417" s="52"/>
      <c r="B417" s="53"/>
      <c r="C417" s="54"/>
      <c r="D417" s="55"/>
      <c r="E417" s="56"/>
      <c r="F417" s="56"/>
      <c r="G417" s="108"/>
      <c r="H417" s="63"/>
      <c r="I417" s="57"/>
    </row>
    <row r="418" spans="1:15" x14ac:dyDescent="0.25">
      <c r="A418" s="52"/>
      <c r="B418" s="53"/>
      <c r="C418" s="54"/>
      <c r="D418" s="55"/>
      <c r="E418" s="56"/>
      <c r="F418" s="56"/>
      <c r="G418" s="110"/>
      <c r="H418" s="63"/>
      <c r="I418" s="57"/>
      <c r="K418" s="166"/>
    </row>
    <row r="419" spans="1:15" x14ac:dyDescent="0.25">
      <c r="A419" s="52"/>
      <c r="B419" s="53"/>
      <c r="C419" s="54"/>
      <c r="D419" s="55"/>
      <c r="E419" s="56"/>
      <c r="F419" s="56"/>
      <c r="G419" s="108"/>
      <c r="H419" s="63"/>
      <c r="I419" s="20"/>
      <c r="K419" s="165"/>
    </row>
    <row r="420" spans="1:15" x14ac:dyDescent="0.25">
      <c r="A420" s="52"/>
      <c r="B420" s="53"/>
      <c r="C420" s="54"/>
      <c r="D420" s="55"/>
      <c r="E420" s="56"/>
      <c r="F420" s="56"/>
      <c r="G420" s="108"/>
      <c r="H420" s="63"/>
      <c r="I420" s="57"/>
    </row>
    <row r="421" spans="1:15" s="66" customFormat="1" x14ac:dyDescent="0.25">
      <c r="A421" s="65"/>
      <c r="B421" s="9"/>
      <c r="C421" s="10"/>
      <c r="D421" s="6"/>
      <c r="E421" s="15"/>
      <c r="F421" s="15"/>
      <c r="G421" s="91"/>
      <c r="H421" s="22"/>
      <c r="I421" s="22"/>
      <c r="J421" s="22"/>
      <c r="K421" s="170"/>
      <c r="L421" s="22"/>
      <c r="M421" s="17"/>
      <c r="N421" s="17"/>
      <c r="O421" s="22"/>
    </row>
    <row r="422" spans="1:15" s="66" customFormat="1" x14ac:dyDescent="0.25">
      <c r="A422" s="65"/>
      <c r="B422" s="9"/>
      <c r="C422" s="10"/>
      <c r="D422" s="6"/>
      <c r="E422" s="15"/>
      <c r="F422" s="15"/>
      <c r="G422" s="91"/>
      <c r="H422" s="22"/>
      <c r="I422" s="22"/>
      <c r="J422" s="22"/>
      <c r="K422" s="174"/>
      <c r="L422" s="22"/>
      <c r="M422" s="17"/>
      <c r="N422" s="17"/>
      <c r="O422" s="22"/>
    </row>
    <row r="423" spans="1:15" s="66" customFormat="1" x14ac:dyDescent="0.25">
      <c r="A423" s="65"/>
      <c r="B423" s="9"/>
      <c r="C423" s="10"/>
      <c r="D423" s="6"/>
      <c r="E423" s="15"/>
      <c r="F423" s="15"/>
      <c r="G423" s="91"/>
      <c r="H423" s="22"/>
      <c r="I423" s="23"/>
      <c r="J423" s="22"/>
      <c r="K423" s="171"/>
      <c r="L423" s="22"/>
      <c r="M423" s="17"/>
      <c r="N423" s="17"/>
      <c r="O423" s="22"/>
    </row>
    <row r="424" spans="1:15" s="66" customFormat="1" x14ac:dyDescent="0.25">
      <c r="A424" s="65"/>
      <c r="B424" s="9"/>
      <c r="C424" s="10"/>
      <c r="D424" s="6"/>
      <c r="E424" s="15"/>
      <c r="F424" s="15"/>
      <c r="G424" s="91"/>
      <c r="H424" s="22"/>
      <c r="I424" s="22"/>
      <c r="J424" s="22"/>
      <c r="K424" s="169"/>
      <c r="L424" s="22"/>
      <c r="M424" s="17"/>
      <c r="N424" s="17"/>
      <c r="O424" s="22"/>
    </row>
    <row r="425" spans="1:15" s="66" customFormat="1" x14ac:dyDescent="0.25">
      <c r="A425" s="65"/>
      <c r="B425" s="9"/>
      <c r="C425" s="10"/>
      <c r="D425" s="6"/>
      <c r="E425" s="15"/>
      <c r="F425" s="15"/>
      <c r="G425" s="91"/>
      <c r="H425" s="22"/>
      <c r="I425" s="22"/>
      <c r="J425" s="22"/>
      <c r="K425" s="170"/>
      <c r="L425" s="22"/>
      <c r="M425" s="17"/>
      <c r="N425" s="17"/>
      <c r="O425" s="22"/>
    </row>
    <row r="426" spans="1:15" s="66" customFormat="1" x14ac:dyDescent="0.25">
      <c r="A426" s="65"/>
      <c r="B426" s="9"/>
      <c r="C426" s="10"/>
      <c r="D426" s="6"/>
      <c r="E426" s="15"/>
      <c r="F426" s="15"/>
      <c r="G426" s="91"/>
      <c r="H426" s="22"/>
      <c r="I426" s="23"/>
      <c r="J426" s="22"/>
      <c r="K426" s="179"/>
      <c r="L426" s="22"/>
      <c r="M426" s="17"/>
      <c r="N426" s="17"/>
      <c r="O426" s="22"/>
    </row>
    <row r="427" spans="1:15" s="66" customFormat="1" x14ac:dyDescent="0.25">
      <c r="A427" s="65"/>
      <c r="B427" s="9"/>
      <c r="C427" s="10"/>
      <c r="D427" s="6"/>
      <c r="E427" s="15"/>
      <c r="F427" s="15"/>
      <c r="G427" s="91"/>
      <c r="H427" s="22"/>
      <c r="I427" s="22"/>
      <c r="J427" s="22"/>
      <c r="K427" s="171"/>
      <c r="L427" s="22"/>
      <c r="M427" s="17"/>
      <c r="N427" s="17"/>
      <c r="O427" s="22"/>
    </row>
    <row r="428" spans="1:15" s="66" customFormat="1" x14ac:dyDescent="0.25">
      <c r="A428" s="65"/>
      <c r="B428" s="9"/>
      <c r="C428" s="10"/>
      <c r="D428" s="6"/>
      <c r="E428" s="15"/>
      <c r="F428" s="15"/>
      <c r="G428" s="91"/>
      <c r="H428" s="22"/>
      <c r="I428" s="23"/>
      <c r="J428" s="22"/>
      <c r="K428" s="171"/>
      <c r="L428" s="22"/>
      <c r="M428" s="17"/>
      <c r="N428" s="17"/>
      <c r="O428" s="22"/>
    </row>
    <row r="429" spans="1:15" s="66" customFormat="1" x14ac:dyDescent="0.25">
      <c r="A429" s="65"/>
      <c r="B429" s="9"/>
      <c r="C429" s="10"/>
      <c r="D429" s="6"/>
      <c r="E429" s="15"/>
      <c r="F429" s="15"/>
      <c r="G429" s="91"/>
      <c r="H429" s="22"/>
      <c r="I429" s="23"/>
      <c r="J429" s="22"/>
      <c r="K429" s="171"/>
      <c r="L429" s="22"/>
      <c r="M429" s="17"/>
      <c r="N429" s="17"/>
      <c r="O429" s="22"/>
    </row>
    <row r="430" spans="1:15" s="66" customFormat="1" x14ac:dyDescent="0.25">
      <c r="A430" s="65"/>
      <c r="B430" s="9"/>
      <c r="C430" s="10"/>
      <c r="D430" s="6"/>
      <c r="E430" s="15"/>
      <c r="F430" s="15"/>
      <c r="G430" s="91"/>
      <c r="H430" s="22"/>
      <c r="I430" s="22"/>
      <c r="J430" s="22"/>
      <c r="K430" s="170"/>
      <c r="L430" s="22"/>
      <c r="M430" s="17"/>
      <c r="N430" s="17"/>
      <c r="O430" s="22"/>
    </row>
    <row r="431" spans="1:15" s="66" customFormat="1" x14ac:dyDescent="0.25">
      <c r="A431" s="65"/>
      <c r="B431" s="9"/>
      <c r="C431" s="10"/>
      <c r="D431" s="6"/>
      <c r="E431" s="15"/>
      <c r="F431" s="15"/>
      <c r="G431" s="91"/>
      <c r="H431" s="22"/>
      <c r="I431" s="22"/>
      <c r="J431" s="22"/>
      <c r="K431" s="170"/>
      <c r="L431" s="22"/>
      <c r="M431" s="17"/>
      <c r="N431" s="17"/>
      <c r="O431" s="22"/>
    </row>
    <row r="432" spans="1:15" s="66" customFormat="1" x14ac:dyDescent="0.25">
      <c r="A432" s="65"/>
      <c r="B432" s="9"/>
      <c r="C432" s="10"/>
      <c r="D432" s="6"/>
      <c r="E432" s="15"/>
      <c r="F432" s="15"/>
      <c r="G432" s="91"/>
      <c r="H432" s="22"/>
      <c r="I432" s="35"/>
      <c r="J432" s="22"/>
      <c r="K432" s="171"/>
      <c r="L432" s="22"/>
      <c r="M432" s="17"/>
      <c r="N432" s="17"/>
      <c r="O432" s="22"/>
    </row>
    <row r="433" spans="1:15" s="66" customFormat="1" x14ac:dyDescent="0.25">
      <c r="A433" s="65"/>
      <c r="B433" s="9"/>
      <c r="C433" s="10"/>
      <c r="D433" s="6"/>
      <c r="E433" s="15"/>
      <c r="F433" s="15"/>
      <c r="G433" s="91"/>
      <c r="H433" s="22"/>
      <c r="I433" s="22"/>
      <c r="J433" s="22"/>
      <c r="K433" s="170"/>
      <c r="L433" s="22"/>
      <c r="M433" s="17"/>
      <c r="N433" s="17"/>
      <c r="O433" s="22"/>
    </row>
    <row r="434" spans="1:15" s="66" customFormat="1" x14ac:dyDescent="0.25">
      <c r="A434" s="65"/>
      <c r="B434" s="9"/>
      <c r="C434" s="10"/>
      <c r="D434" s="6"/>
      <c r="E434" s="15"/>
      <c r="F434" s="15"/>
      <c r="G434" s="91"/>
      <c r="H434" s="22"/>
      <c r="I434" s="22"/>
      <c r="J434" s="22"/>
      <c r="K434" s="169"/>
      <c r="L434" s="22"/>
      <c r="M434" s="17"/>
      <c r="N434" s="17"/>
      <c r="O434" s="22"/>
    </row>
    <row r="435" spans="1:15" x14ac:dyDescent="0.25">
      <c r="B435" s="11"/>
      <c r="C435" s="7"/>
      <c r="D435" s="8"/>
      <c r="E435" s="14"/>
      <c r="F435" s="14"/>
      <c r="G435" s="95"/>
      <c r="I435" s="20"/>
      <c r="K435" s="166"/>
    </row>
    <row r="436" spans="1:15" x14ac:dyDescent="0.25">
      <c r="B436" s="11"/>
      <c r="C436" s="7"/>
      <c r="D436" s="8"/>
      <c r="E436" s="14"/>
      <c r="F436" s="14"/>
      <c r="G436" s="96"/>
      <c r="I436" s="20"/>
      <c r="K436" s="166"/>
    </row>
    <row r="437" spans="1:15" x14ac:dyDescent="0.25">
      <c r="B437" s="13"/>
      <c r="C437" s="7"/>
      <c r="D437" s="8"/>
      <c r="E437" s="14"/>
      <c r="F437" s="14"/>
      <c r="G437" s="95"/>
    </row>
    <row r="438" spans="1:15" x14ac:dyDescent="0.25">
      <c r="B438" s="11"/>
      <c r="C438" s="7"/>
      <c r="D438" s="8"/>
      <c r="E438" s="14"/>
      <c r="F438" s="14"/>
      <c r="G438" s="95"/>
      <c r="I438" s="20"/>
      <c r="K438" s="166"/>
    </row>
    <row r="439" spans="1:15" x14ac:dyDescent="0.25">
      <c r="B439" s="11"/>
      <c r="C439" s="7"/>
      <c r="D439" s="8"/>
      <c r="E439" s="14"/>
      <c r="F439" s="14"/>
      <c r="G439" s="95"/>
      <c r="I439" s="20"/>
      <c r="K439" s="166"/>
    </row>
    <row r="440" spans="1:15" x14ac:dyDescent="0.25">
      <c r="B440" s="11"/>
      <c r="C440" s="7"/>
      <c r="D440" s="8"/>
      <c r="E440" s="14"/>
      <c r="F440" s="14"/>
      <c r="G440" s="95"/>
    </row>
    <row r="441" spans="1:15" x14ac:dyDescent="0.25">
      <c r="B441" s="11"/>
      <c r="C441" s="7"/>
      <c r="D441" s="8"/>
      <c r="E441" s="14"/>
      <c r="F441" s="14"/>
      <c r="G441" s="95"/>
    </row>
    <row r="442" spans="1:15" x14ac:dyDescent="0.25">
      <c r="B442" s="11"/>
      <c r="C442" s="7"/>
      <c r="D442" s="8"/>
      <c r="E442" s="14"/>
      <c r="F442" s="14"/>
      <c r="G442" s="95"/>
      <c r="K442" s="166"/>
    </row>
    <row r="443" spans="1:15" x14ac:dyDescent="0.25">
      <c r="B443" s="11"/>
      <c r="C443" s="7"/>
      <c r="D443" s="12"/>
      <c r="E443" s="14"/>
      <c r="F443" s="14"/>
      <c r="G443" s="102"/>
    </row>
    <row r="444" spans="1:15" x14ac:dyDescent="0.25">
      <c r="B444" s="11"/>
      <c r="C444" s="7"/>
      <c r="D444" s="8"/>
      <c r="E444" s="14"/>
      <c r="F444" s="14"/>
      <c r="G444" s="95"/>
      <c r="I444" s="20"/>
      <c r="K444" s="166"/>
    </row>
    <row r="445" spans="1:15" x14ac:dyDescent="0.25">
      <c r="B445" s="11"/>
      <c r="C445" s="7"/>
      <c r="D445" s="8"/>
      <c r="E445" s="14"/>
      <c r="F445" s="14"/>
      <c r="G445" s="95"/>
      <c r="I445" s="20"/>
    </row>
    <row r="446" spans="1:15" x14ac:dyDescent="0.25">
      <c r="B446" s="11"/>
      <c r="C446" s="7"/>
      <c r="D446" s="8"/>
      <c r="E446" s="14"/>
      <c r="F446" s="14"/>
      <c r="G446" s="95"/>
      <c r="I446" s="20"/>
      <c r="K446" s="166"/>
    </row>
    <row r="447" spans="1:15" x14ac:dyDescent="0.25">
      <c r="B447" s="11"/>
      <c r="C447" s="7"/>
      <c r="D447" s="8"/>
      <c r="E447" s="14"/>
      <c r="F447" s="14"/>
      <c r="G447" s="95"/>
      <c r="I447" s="20"/>
    </row>
    <row r="448" spans="1:15" x14ac:dyDescent="0.25">
      <c r="B448" s="11"/>
      <c r="C448" s="7"/>
      <c r="D448" s="8"/>
      <c r="E448" s="14"/>
      <c r="F448" s="14"/>
      <c r="G448" s="95"/>
      <c r="I448" s="20"/>
      <c r="K448" s="166"/>
    </row>
    <row r="449" spans="2:11" x14ac:dyDescent="0.25">
      <c r="B449" s="11"/>
      <c r="C449" s="7"/>
      <c r="D449" s="8"/>
      <c r="E449" s="14"/>
      <c r="F449" s="14"/>
      <c r="G449" s="95"/>
    </row>
    <row r="450" spans="2:11" x14ac:dyDescent="0.25">
      <c r="B450" s="11"/>
      <c r="C450" s="7"/>
      <c r="D450" s="8"/>
      <c r="E450" s="14"/>
      <c r="F450" s="14"/>
      <c r="G450" s="95"/>
      <c r="I450" s="20"/>
      <c r="K450" s="166"/>
    </row>
    <row r="451" spans="2:11" x14ac:dyDescent="0.25">
      <c r="B451" s="11"/>
      <c r="C451" s="7"/>
      <c r="D451" s="8"/>
      <c r="E451" s="14"/>
      <c r="F451" s="14"/>
      <c r="G451" s="95"/>
      <c r="I451" s="20"/>
      <c r="K451" s="166"/>
    </row>
    <row r="452" spans="2:11" x14ac:dyDescent="0.25">
      <c r="B452" s="11"/>
      <c r="C452" s="7"/>
      <c r="D452" s="8"/>
      <c r="E452" s="14"/>
      <c r="F452" s="14"/>
      <c r="G452" s="95"/>
    </row>
    <row r="453" spans="2:11" x14ac:dyDescent="0.25">
      <c r="B453" s="11"/>
      <c r="C453" s="7"/>
      <c r="D453" s="8"/>
      <c r="E453" s="14"/>
      <c r="F453" s="14"/>
      <c r="G453" s="95"/>
    </row>
    <row r="454" spans="2:11" x14ac:dyDescent="0.25">
      <c r="B454" s="11"/>
      <c r="C454" s="7"/>
      <c r="D454" s="8"/>
      <c r="E454" s="14"/>
      <c r="F454" s="14"/>
      <c r="G454" s="95"/>
      <c r="I454" s="20"/>
      <c r="K454" s="165"/>
    </row>
    <row r="455" spans="2:11" x14ac:dyDescent="0.25">
      <c r="B455" s="11"/>
      <c r="C455" s="7"/>
      <c r="D455" s="8"/>
      <c r="E455" s="14"/>
      <c r="F455" s="14"/>
      <c r="G455" s="95"/>
      <c r="I455" s="20"/>
    </row>
    <row r="456" spans="2:11" x14ac:dyDescent="0.25">
      <c r="B456" s="11"/>
      <c r="C456" s="7"/>
      <c r="D456" s="8"/>
      <c r="E456" s="14"/>
      <c r="F456" s="14"/>
      <c r="G456" s="95"/>
      <c r="I456" s="20"/>
      <c r="K456" s="166"/>
    </row>
    <row r="457" spans="2:11" x14ac:dyDescent="0.25">
      <c r="B457" s="11"/>
      <c r="C457" s="7"/>
      <c r="D457" s="8"/>
      <c r="E457" s="14"/>
      <c r="F457" s="14"/>
      <c r="G457" s="95"/>
    </row>
    <row r="458" spans="2:11" x14ac:dyDescent="0.25">
      <c r="B458" s="11"/>
      <c r="C458" s="7"/>
      <c r="D458" s="8"/>
      <c r="E458" s="14"/>
      <c r="F458" s="14"/>
      <c r="G458" s="95"/>
      <c r="I458" s="20"/>
      <c r="K458" s="165"/>
    </row>
    <row r="459" spans="2:11" x14ac:dyDescent="0.25">
      <c r="B459" s="11"/>
      <c r="C459" s="7"/>
      <c r="D459" s="8"/>
      <c r="E459" s="14"/>
      <c r="F459" s="14"/>
      <c r="G459" s="95"/>
      <c r="K459" s="166"/>
    </row>
    <row r="460" spans="2:11" x14ac:dyDescent="0.25">
      <c r="B460" s="11"/>
      <c r="C460" s="7"/>
      <c r="D460" s="8"/>
      <c r="E460" s="14"/>
      <c r="F460" s="14"/>
      <c r="G460" s="95"/>
      <c r="I460" s="20"/>
      <c r="K460" s="166"/>
    </row>
    <row r="461" spans="2:11" x14ac:dyDescent="0.25">
      <c r="B461" s="11"/>
      <c r="C461" s="7"/>
      <c r="D461" s="8"/>
      <c r="E461" s="14"/>
      <c r="F461" s="14"/>
      <c r="G461" s="95"/>
      <c r="I461" s="162"/>
      <c r="K461" s="166"/>
    </row>
    <row r="462" spans="2:11" x14ac:dyDescent="0.25">
      <c r="B462" s="11"/>
      <c r="C462" s="7"/>
      <c r="D462" s="8"/>
      <c r="E462" s="14"/>
      <c r="F462" s="14"/>
      <c r="G462" s="95"/>
      <c r="I462" s="20"/>
      <c r="K462" s="166"/>
    </row>
    <row r="463" spans="2:11" x14ac:dyDescent="0.25">
      <c r="B463" s="11"/>
      <c r="C463" s="7"/>
      <c r="D463" s="8"/>
      <c r="E463" s="14"/>
      <c r="F463" s="14"/>
      <c r="G463" s="95"/>
      <c r="I463" s="20"/>
      <c r="K463" s="166"/>
    </row>
    <row r="464" spans="2:11" x14ac:dyDescent="0.25">
      <c r="B464" s="11"/>
      <c r="C464" s="7"/>
      <c r="D464" s="8"/>
      <c r="E464" s="14"/>
      <c r="F464" s="14"/>
      <c r="G464" s="95"/>
    </row>
    <row r="465" spans="1:15" x14ac:dyDescent="0.25">
      <c r="B465" s="11"/>
      <c r="C465" s="7"/>
      <c r="D465" s="8"/>
      <c r="E465" s="14"/>
      <c r="F465" s="14"/>
      <c r="G465" s="95"/>
      <c r="I465" s="20"/>
      <c r="K465" s="166"/>
    </row>
    <row r="466" spans="1:15" x14ac:dyDescent="0.25">
      <c r="B466" s="11"/>
      <c r="C466" s="7"/>
      <c r="D466" s="8"/>
      <c r="E466" s="14"/>
      <c r="F466" s="14"/>
      <c r="G466" s="99"/>
    </row>
    <row r="467" spans="1:15" x14ac:dyDescent="0.25">
      <c r="B467" s="11"/>
      <c r="C467" s="7"/>
      <c r="D467" s="8"/>
      <c r="E467" s="14"/>
      <c r="F467" s="14"/>
      <c r="G467" s="95"/>
      <c r="K467" s="166"/>
    </row>
    <row r="468" spans="1:15" x14ac:dyDescent="0.25">
      <c r="B468" s="11"/>
      <c r="C468" s="7"/>
      <c r="D468" s="8"/>
      <c r="E468" s="14"/>
      <c r="F468" s="14"/>
      <c r="G468" s="95"/>
      <c r="K468" s="166"/>
    </row>
    <row r="469" spans="1:15" x14ac:dyDescent="0.25">
      <c r="B469" s="11"/>
      <c r="C469" s="7"/>
      <c r="D469" s="8"/>
      <c r="E469" s="14"/>
      <c r="F469" s="14"/>
      <c r="G469" s="95"/>
      <c r="I469" s="20"/>
      <c r="K469" s="166"/>
    </row>
    <row r="470" spans="1:15" x14ac:dyDescent="0.25">
      <c r="B470" s="11"/>
      <c r="C470" s="7"/>
      <c r="D470" s="8"/>
      <c r="E470" s="14"/>
      <c r="F470" s="14"/>
      <c r="G470" s="95"/>
    </row>
    <row r="471" spans="1:15" x14ac:dyDescent="0.25">
      <c r="B471" s="11"/>
      <c r="C471" s="7"/>
      <c r="D471" s="8"/>
      <c r="E471" s="14"/>
      <c r="F471" s="14"/>
      <c r="G471" s="95"/>
      <c r="I471" s="20"/>
      <c r="K471" s="166"/>
    </row>
    <row r="472" spans="1:15" x14ac:dyDescent="0.25">
      <c r="B472" s="11"/>
      <c r="C472" s="7"/>
      <c r="D472" s="8"/>
      <c r="E472" s="14"/>
      <c r="F472" s="14"/>
      <c r="G472" s="95"/>
      <c r="K472" s="166"/>
    </row>
    <row r="473" spans="1:15" x14ac:dyDescent="0.25">
      <c r="B473" s="11"/>
      <c r="C473" s="7"/>
      <c r="D473" s="8"/>
      <c r="E473" s="14"/>
      <c r="F473" s="14"/>
      <c r="G473" s="95"/>
      <c r="I473" s="20"/>
      <c r="K473" s="166"/>
    </row>
    <row r="474" spans="1:15" x14ac:dyDescent="0.25">
      <c r="B474" s="11"/>
      <c r="C474" s="7"/>
      <c r="D474" s="8"/>
      <c r="E474" s="14"/>
      <c r="F474" s="14"/>
      <c r="G474" s="95"/>
      <c r="K474" s="165"/>
    </row>
    <row r="475" spans="1:15" s="34" customFormat="1" x14ac:dyDescent="0.25">
      <c r="A475" s="28"/>
      <c r="B475" s="29"/>
      <c r="C475" s="30"/>
      <c r="D475" s="31"/>
      <c r="E475" s="32"/>
      <c r="F475" s="32"/>
      <c r="G475" s="101"/>
      <c r="H475" s="26"/>
      <c r="I475" s="35"/>
      <c r="J475" s="26"/>
      <c r="K475" s="167"/>
      <c r="L475" s="26"/>
      <c r="M475" s="33"/>
      <c r="N475" s="33"/>
      <c r="O475" s="26"/>
    </row>
    <row r="476" spans="1:15" s="34" customFormat="1" x14ac:dyDescent="0.25">
      <c r="A476" s="28"/>
      <c r="B476" s="29"/>
      <c r="C476" s="30"/>
      <c r="D476" s="31"/>
      <c r="E476" s="32"/>
      <c r="F476" s="32"/>
      <c r="G476" s="101"/>
      <c r="H476" s="26"/>
      <c r="I476" s="26"/>
      <c r="J476" s="27"/>
      <c r="K476" s="173"/>
      <c r="L476" s="27"/>
      <c r="M476" s="33"/>
      <c r="N476" s="27"/>
      <c r="O476" s="26"/>
    </row>
    <row r="477" spans="1:15" s="34" customFormat="1" x14ac:dyDescent="0.25">
      <c r="A477" s="28"/>
      <c r="B477" s="29"/>
      <c r="C477" s="30"/>
      <c r="D477" s="31"/>
      <c r="E477" s="32"/>
      <c r="F477" s="32"/>
      <c r="G477" s="101"/>
      <c r="H477" s="26"/>
      <c r="I477" s="26"/>
      <c r="J477" s="68"/>
      <c r="K477" s="176"/>
      <c r="L477" s="68"/>
      <c r="M477" s="68"/>
      <c r="N477" s="68"/>
      <c r="O477" s="26"/>
    </row>
    <row r="478" spans="1:15" s="34" customFormat="1" x14ac:dyDescent="0.25">
      <c r="A478" s="28"/>
      <c r="B478" s="29"/>
      <c r="C478" s="30"/>
      <c r="D478" s="31"/>
      <c r="E478" s="32"/>
      <c r="F478" s="32"/>
      <c r="G478" s="97"/>
      <c r="H478" s="26"/>
      <c r="I478" s="26"/>
      <c r="J478" s="27"/>
      <c r="K478" s="173"/>
      <c r="L478" s="27"/>
      <c r="M478" s="33"/>
      <c r="N478" s="27"/>
      <c r="O478" s="26"/>
    </row>
    <row r="479" spans="1:15" s="34" customFormat="1" x14ac:dyDescent="0.25">
      <c r="A479" s="28"/>
      <c r="B479" s="29"/>
      <c r="C479" s="30"/>
      <c r="D479" s="31"/>
      <c r="E479" s="32"/>
      <c r="F479" s="32"/>
      <c r="G479" s="97"/>
      <c r="H479" s="26"/>
      <c r="I479" s="26"/>
      <c r="J479" s="27"/>
      <c r="K479" s="173"/>
      <c r="L479" s="27"/>
      <c r="M479" s="33"/>
      <c r="N479" s="27"/>
      <c r="O479" s="26"/>
    </row>
    <row r="480" spans="1:15" s="34" customFormat="1" x14ac:dyDescent="0.25">
      <c r="A480" s="28"/>
      <c r="B480" s="29"/>
      <c r="C480" s="30"/>
      <c r="D480" s="31"/>
      <c r="E480" s="32"/>
      <c r="F480" s="32"/>
      <c r="G480" s="101"/>
      <c r="H480" s="26"/>
      <c r="I480" s="26"/>
      <c r="J480" s="27"/>
      <c r="K480" s="173"/>
      <c r="L480" s="27"/>
      <c r="M480" s="27"/>
      <c r="N480" s="27"/>
      <c r="O480" s="26"/>
    </row>
    <row r="481" spans="1:15" s="34" customFormat="1" x14ac:dyDescent="0.25">
      <c r="A481" s="28"/>
      <c r="B481" s="29"/>
      <c r="C481" s="30"/>
      <c r="D481" s="31"/>
      <c r="E481" s="32"/>
      <c r="F481" s="32"/>
      <c r="G481" s="101"/>
      <c r="H481" s="26"/>
      <c r="I481" s="26"/>
      <c r="J481" s="27"/>
      <c r="K481" s="173"/>
      <c r="L481" s="27"/>
      <c r="M481" s="27"/>
      <c r="N481" s="27"/>
      <c r="O481" s="26"/>
    </row>
    <row r="482" spans="1:15" s="34" customFormat="1" x14ac:dyDescent="0.25">
      <c r="A482" s="28"/>
      <c r="B482" s="29"/>
      <c r="C482" s="30"/>
      <c r="D482" s="31"/>
      <c r="E482" s="32"/>
      <c r="F482" s="32"/>
      <c r="G482" s="101"/>
      <c r="H482" s="27"/>
      <c r="I482" s="26"/>
      <c r="J482" s="27"/>
      <c r="K482" s="173"/>
      <c r="L482" s="27"/>
      <c r="M482" s="33"/>
      <c r="N482" s="27"/>
      <c r="O482" s="26"/>
    </row>
    <row r="483" spans="1:15" s="34" customFormat="1" x14ac:dyDescent="0.25">
      <c r="A483" s="28"/>
      <c r="B483" s="29"/>
      <c r="C483" s="30"/>
      <c r="D483" s="31"/>
      <c r="E483" s="32"/>
      <c r="F483" s="32"/>
      <c r="G483" s="101"/>
      <c r="H483" s="27"/>
      <c r="I483" s="35"/>
      <c r="J483" s="27"/>
      <c r="K483" s="173"/>
      <c r="L483" s="27"/>
      <c r="M483" s="33"/>
      <c r="N483" s="27"/>
      <c r="O483" s="26"/>
    </row>
    <row r="484" spans="1:15" s="34" customFormat="1" x14ac:dyDescent="0.25">
      <c r="A484" s="28"/>
      <c r="B484" s="29"/>
      <c r="C484" s="30"/>
      <c r="D484" s="31"/>
      <c r="E484" s="32"/>
      <c r="F484" s="32"/>
      <c r="G484" s="97"/>
      <c r="H484" s="26"/>
      <c r="I484" s="26"/>
      <c r="J484" s="27"/>
      <c r="K484" s="173"/>
      <c r="L484" s="27"/>
      <c r="M484" s="33"/>
      <c r="N484" s="27"/>
      <c r="O484" s="26"/>
    </row>
    <row r="485" spans="1:15" s="34" customFormat="1" x14ac:dyDescent="0.25">
      <c r="A485" s="28"/>
      <c r="B485" s="29"/>
      <c r="C485" s="30"/>
      <c r="D485" s="31"/>
      <c r="E485" s="32"/>
      <c r="F485" s="32"/>
      <c r="G485" s="101"/>
      <c r="H485" s="27"/>
      <c r="I485" s="26"/>
      <c r="J485" s="27"/>
      <c r="K485" s="173"/>
      <c r="L485" s="27"/>
      <c r="M485" s="33"/>
      <c r="N485" s="27"/>
      <c r="O485" s="26"/>
    </row>
    <row r="486" spans="1:15" s="34" customFormat="1" x14ac:dyDescent="0.25">
      <c r="A486" s="28"/>
      <c r="B486" s="29"/>
      <c r="C486" s="30"/>
      <c r="D486" s="31"/>
      <c r="E486" s="32"/>
      <c r="F486" s="32"/>
      <c r="G486" s="101"/>
      <c r="H486" s="27"/>
      <c r="I486" s="35"/>
      <c r="J486" s="27"/>
      <c r="K486" s="173"/>
      <c r="L486" s="27"/>
      <c r="M486" s="33"/>
      <c r="N486" s="27"/>
      <c r="O486" s="26"/>
    </row>
    <row r="487" spans="1:15" s="34" customFormat="1" x14ac:dyDescent="0.25">
      <c r="A487" s="28"/>
      <c r="B487" s="29"/>
      <c r="C487" s="30"/>
      <c r="D487" s="31"/>
      <c r="E487" s="32"/>
      <c r="F487" s="32"/>
      <c r="G487" s="101"/>
      <c r="H487" s="26"/>
      <c r="I487" s="26"/>
      <c r="J487" s="27"/>
      <c r="K487" s="173"/>
      <c r="L487" s="27"/>
      <c r="M487" s="33"/>
      <c r="N487" s="27"/>
      <c r="O487" s="26"/>
    </row>
    <row r="488" spans="1:15" s="34" customFormat="1" x14ac:dyDescent="0.25">
      <c r="A488" s="28"/>
      <c r="B488" s="29"/>
      <c r="C488" s="30"/>
      <c r="D488" s="31"/>
      <c r="E488" s="32"/>
      <c r="F488" s="32"/>
      <c r="G488" s="101"/>
      <c r="H488" s="26"/>
      <c r="I488" s="35"/>
      <c r="J488" s="27"/>
      <c r="K488" s="173"/>
      <c r="L488" s="27"/>
      <c r="M488" s="33"/>
      <c r="N488" s="27"/>
      <c r="O488" s="26"/>
    </row>
    <row r="489" spans="1:15" s="34" customFormat="1" x14ac:dyDescent="0.25">
      <c r="A489" s="28"/>
      <c r="B489" s="29"/>
      <c r="C489" s="30"/>
      <c r="D489" s="31"/>
      <c r="E489" s="32"/>
      <c r="F489" s="32"/>
      <c r="G489" s="97"/>
      <c r="H489" s="27"/>
      <c r="I489" s="35"/>
      <c r="J489" s="27"/>
      <c r="K489" s="173"/>
      <c r="L489" s="27"/>
      <c r="M489" s="33"/>
      <c r="N489" s="33"/>
      <c r="O489" s="26"/>
    </row>
    <row r="490" spans="1:15" s="34" customFormat="1" x14ac:dyDescent="0.25">
      <c r="A490" s="28"/>
      <c r="B490" s="29"/>
      <c r="C490" s="30"/>
      <c r="D490" s="31"/>
      <c r="E490" s="32"/>
      <c r="F490" s="32"/>
      <c r="G490" s="101"/>
      <c r="H490" s="26"/>
      <c r="I490" s="26"/>
      <c r="J490" s="27"/>
      <c r="K490" s="173"/>
      <c r="L490" s="27"/>
      <c r="M490" s="33"/>
      <c r="N490" s="27"/>
      <c r="O490" s="26"/>
    </row>
    <row r="491" spans="1:15" s="34" customFormat="1" x14ac:dyDescent="0.25">
      <c r="A491" s="28"/>
      <c r="B491" s="29"/>
      <c r="C491" s="30"/>
      <c r="D491" s="30"/>
      <c r="E491" s="32"/>
      <c r="F491" s="32"/>
      <c r="G491" s="101"/>
      <c r="H491" s="27"/>
      <c r="I491" s="26"/>
      <c r="J491" s="27"/>
      <c r="K491" s="173"/>
      <c r="L491" s="27"/>
      <c r="M491" s="27"/>
      <c r="N491" s="27"/>
      <c r="O491" s="26"/>
    </row>
    <row r="492" spans="1:15" x14ac:dyDescent="0.25">
      <c r="B492" s="11"/>
      <c r="C492" s="7"/>
      <c r="D492" s="8"/>
      <c r="E492" s="14"/>
      <c r="F492" s="14"/>
      <c r="G492" s="95"/>
      <c r="I492" s="20"/>
      <c r="J492" s="67"/>
      <c r="K492" s="166"/>
      <c r="L492" s="67"/>
      <c r="N492" s="67"/>
    </row>
    <row r="493" spans="1:15" x14ac:dyDescent="0.25">
      <c r="B493" s="11"/>
      <c r="C493" s="7"/>
      <c r="D493" s="8"/>
      <c r="E493" s="14"/>
      <c r="F493" s="14"/>
      <c r="G493" s="95"/>
      <c r="J493" s="67"/>
      <c r="K493" s="172"/>
      <c r="L493" s="67"/>
      <c r="N493" s="67"/>
    </row>
    <row r="494" spans="1:15" x14ac:dyDescent="0.25">
      <c r="B494" s="13"/>
      <c r="C494" s="7"/>
      <c r="D494" s="8"/>
      <c r="E494" s="14"/>
      <c r="F494" s="14"/>
      <c r="G494" s="95"/>
      <c r="I494" s="162"/>
      <c r="J494" s="67"/>
      <c r="K494" s="166"/>
      <c r="L494" s="67"/>
      <c r="N494" s="67"/>
    </row>
    <row r="495" spans="1:15" x14ac:dyDescent="0.25">
      <c r="B495" s="11"/>
      <c r="C495" s="7"/>
      <c r="D495" s="8"/>
      <c r="E495" s="14"/>
      <c r="F495" s="14"/>
      <c r="I495" s="20"/>
      <c r="J495" s="67"/>
      <c r="K495" s="166"/>
      <c r="L495" s="67"/>
      <c r="N495" s="67"/>
    </row>
    <row r="496" spans="1:15" x14ac:dyDescent="0.25">
      <c r="B496" s="11"/>
      <c r="C496" s="7"/>
      <c r="D496" s="8"/>
      <c r="E496" s="14"/>
      <c r="F496" s="14"/>
      <c r="G496" s="95"/>
      <c r="J496" s="67"/>
      <c r="K496" s="166"/>
      <c r="L496" s="67"/>
      <c r="N496" s="67"/>
    </row>
    <row r="497" spans="2:14" x14ac:dyDescent="0.25">
      <c r="B497" s="11"/>
      <c r="C497" s="7"/>
      <c r="D497" s="8"/>
      <c r="E497" s="14"/>
      <c r="F497" s="14"/>
      <c r="G497" s="95"/>
      <c r="J497" s="67"/>
      <c r="K497" s="166"/>
      <c r="L497" s="67"/>
      <c r="M497" s="67"/>
      <c r="N497" s="67"/>
    </row>
    <row r="498" spans="2:14" x14ac:dyDescent="0.25">
      <c r="B498" s="11"/>
      <c r="C498" s="7"/>
      <c r="D498" s="8"/>
      <c r="E498" s="14"/>
      <c r="F498" s="14"/>
      <c r="G498" s="95"/>
      <c r="I498" s="20"/>
      <c r="J498" s="67"/>
      <c r="K498" s="165"/>
      <c r="L498" s="67"/>
      <c r="N498" s="67"/>
    </row>
    <row r="499" spans="2:14" x14ac:dyDescent="0.25">
      <c r="B499" s="11"/>
      <c r="C499" s="7"/>
      <c r="D499" s="8"/>
      <c r="E499" s="14"/>
      <c r="F499" s="14"/>
      <c r="G499" s="95"/>
      <c r="J499" s="67"/>
      <c r="K499" s="172"/>
      <c r="L499" s="67"/>
      <c r="M499" s="67"/>
      <c r="N499" s="67"/>
    </row>
    <row r="500" spans="2:14" x14ac:dyDescent="0.25">
      <c r="B500" s="11"/>
      <c r="C500" s="7"/>
      <c r="D500" s="12"/>
      <c r="E500" s="14"/>
      <c r="F500" s="14"/>
      <c r="G500" s="95"/>
      <c r="I500" s="164"/>
      <c r="J500" s="67"/>
      <c r="K500" s="172"/>
      <c r="L500" s="67"/>
      <c r="N500" s="67"/>
    </row>
    <row r="501" spans="2:14" x14ac:dyDescent="0.25">
      <c r="B501" s="11"/>
      <c r="C501" s="7"/>
      <c r="D501" s="8"/>
      <c r="E501" s="14"/>
      <c r="F501" s="14"/>
      <c r="G501" s="95"/>
      <c r="J501" s="67"/>
      <c r="K501" s="172"/>
      <c r="L501" s="67"/>
      <c r="N501" s="67"/>
    </row>
    <row r="502" spans="2:14" x14ac:dyDescent="0.25">
      <c r="B502" s="11"/>
      <c r="C502" s="7"/>
      <c r="D502" s="8"/>
      <c r="E502" s="14"/>
      <c r="F502" s="14"/>
      <c r="G502" s="95"/>
      <c r="I502" s="20"/>
      <c r="J502" s="67"/>
      <c r="K502" s="166"/>
      <c r="L502" s="67"/>
      <c r="M502" s="67"/>
      <c r="N502" s="67"/>
    </row>
    <row r="503" spans="2:14" x14ac:dyDescent="0.25">
      <c r="B503" s="11"/>
      <c r="C503" s="7"/>
      <c r="D503" s="8"/>
      <c r="E503" s="14"/>
      <c r="F503" s="14"/>
      <c r="G503" s="95"/>
      <c r="I503" s="20"/>
      <c r="J503" s="67"/>
      <c r="K503" s="166"/>
      <c r="L503" s="67"/>
      <c r="N503" s="67"/>
    </row>
    <row r="504" spans="2:14" x14ac:dyDescent="0.25">
      <c r="B504" s="11"/>
      <c r="C504" s="7"/>
      <c r="D504" s="8"/>
      <c r="E504" s="14"/>
      <c r="F504" s="14"/>
      <c r="G504" s="95"/>
      <c r="J504" s="67"/>
      <c r="K504" s="165"/>
      <c r="L504" s="67"/>
      <c r="N504" s="67"/>
    </row>
    <row r="505" spans="2:14" x14ac:dyDescent="0.25">
      <c r="B505" s="11"/>
      <c r="C505" s="7"/>
      <c r="D505" s="8"/>
      <c r="E505" s="14"/>
      <c r="F505" s="14"/>
      <c r="I505" s="20"/>
      <c r="J505" s="67"/>
      <c r="K505" s="165"/>
      <c r="L505" s="67"/>
      <c r="N505" s="67"/>
    </row>
    <row r="506" spans="2:14" x14ac:dyDescent="0.25">
      <c r="B506" s="11"/>
      <c r="C506" s="7"/>
      <c r="D506" s="8"/>
      <c r="E506" s="14"/>
      <c r="F506" s="14"/>
      <c r="I506" s="1"/>
      <c r="J506" s="67"/>
      <c r="K506" s="172"/>
      <c r="N506" s="67"/>
    </row>
    <row r="507" spans="2:14" x14ac:dyDescent="0.25">
      <c r="B507" s="11"/>
      <c r="C507" s="7"/>
      <c r="D507" s="8"/>
      <c r="E507" s="14"/>
      <c r="F507" s="14"/>
      <c r="J507" s="67"/>
      <c r="K507" s="172"/>
      <c r="L507" s="67"/>
      <c r="M507" s="67"/>
      <c r="N507" s="67"/>
    </row>
    <row r="508" spans="2:14" x14ac:dyDescent="0.25">
      <c r="B508" s="11"/>
      <c r="C508" s="7"/>
      <c r="D508" s="8"/>
      <c r="E508" s="14"/>
      <c r="F508" s="14"/>
      <c r="G508" s="95"/>
      <c r="J508" s="67"/>
      <c r="K508" s="172"/>
      <c r="L508" s="67"/>
      <c r="N508" s="67"/>
    </row>
    <row r="509" spans="2:14" x14ac:dyDescent="0.25">
      <c r="B509" s="11"/>
      <c r="C509" s="7"/>
      <c r="D509" s="8"/>
      <c r="E509" s="14"/>
      <c r="F509" s="14"/>
      <c r="J509" s="67"/>
      <c r="K509" s="166"/>
      <c r="L509" s="67"/>
      <c r="N509" s="67"/>
    </row>
    <row r="510" spans="2:14" x14ac:dyDescent="0.25">
      <c r="B510" s="11"/>
      <c r="C510" s="7"/>
      <c r="D510" s="8"/>
      <c r="E510" s="14"/>
      <c r="F510" s="14"/>
      <c r="G510" s="95"/>
      <c r="I510" s="20"/>
      <c r="J510" s="67"/>
      <c r="K510" s="166"/>
      <c r="L510" s="67"/>
    </row>
    <row r="511" spans="2:14" x14ac:dyDescent="0.25">
      <c r="B511" s="11"/>
      <c r="C511" s="7"/>
      <c r="D511" s="8"/>
      <c r="E511" s="14"/>
      <c r="F511" s="14"/>
      <c r="G511" s="95"/>
      <c r="J511" s="67"/>
      <c r="K511" s="172"/>
      <c r="L511" s="67"/>
      <c r="M511" s="67"/>
      <c r="N511" s="67"/>
    </row>
    <row r="512" spans="2:14" x14ac:dyDescent="0.25">
      <c r="B512" s="11"/>
      <c r="C512" s="7"/>
      <c r="D512" s="8"/>
      <c r="E512" s="14"/>
      <c r="F512" s="14"/>
      <c r="G512" s="95"/>
      <c r="I512" s="20"/>
      <c r="J512" s="67"/>
      <c r="K512" s="165"/>
      <c r="L512" s="67"/>
      <c r="N512" s="67"/>
    </row>
    <row r="513" spans="2:14" x14ac:dyDescent="0.25">
      <c r="B513" s="11"/>
      <c r="C513" s="7"/>
      <c r="D513" s="8"/>
      <c r="E513" s="14"/>
      <c r="F513" s="14"/>
      <c r="G513" s="95"/>
      <c r="J513" s="67"/>
      <c r="K513" s="166"/>
      <c r="L513" s="67"/>
      <c r="N513" s="67"/>
    </row>
    <row r="514" spans="2:14" x14ac:dyDescent="0.25">
      <c r="B514" s="11"/>
      <c r="C514" s="7"/>
      <c r="D514" s="8"/>
      <c r="E514" s="14"/>
      <c r="F514" s="14"/>
      <c r="G514" s="95"/>
      <c r="J514" s="67"/>
      <c r="K514" s="165"/>
      <c r="L514" s="67"/>
      <c r="N514" s="67"/>
    </row>
    <row r="515" spans="2:14" x14ac:dyDescent="0.25">
      <c r="B515" s="11"/>
      <c r="C515" s="7"/>
      <c r="D515" s="8"/>
      <c r="E515" s="14"/>
      <c r="F515" s="14"/>
      <c r="G515" s="95"/>
      <c r="J515" s="67"/>
      <c r="K515" s="165"/>
      <c r="L515" s="67"/>
      <c r="M515" s="67"/>
      <c r="N515" s="67"/>
    </row>
    <row r="516" spans="2:14" x14ac:dyDescent="0.25">
      <c r="B516" s="11"/>
      <c r="C516" s="7"/>
      <c r="D516" s="8"/>
      <c r="E516" s="14"/>
      <c r="F516" s="14"/>
      <c r="G516" s="95"/>
      <c r="J516" s="67"/>
      <c r="K516" s="165"/>
      <c r="L516" s="67"/>
      <c r="N516" s="67"/>
    </row>
    <row r="517" spans="2:14" x14ac:dyDescent="0.25">
      <c r="B517" s="11"/>
      <c r="C517" s="7"/>
      <c r="D517" s="8"/>
      <c r="E517" s="14"/>
      <c r="F517" s="14"/>
      <c r="G517" s="95"/>
      <c r="I517" s="20"/>
      <c r="J517" s="67"/>
      <c r="K517" s="172"/>
      <c r="L517" s="67"/>
      <c r="M517" s="67"/>
      <c r="N517" s="67"/>
    </row>
    <row r="518" spans="2:14" x14ac:dyDescent="0.25">
      <c r="B518" s="11"/>
      <c r="C518" s="7"/>
      <c r="D518" s="8"/>
      <c r="E518" s="14"/>
      <c r="F518" s="14"/>
      <c r="G518" s="95"/>
      <c r="I518" s="20"/>
      <c r="J518" s="67"/>
      <c r="K518" s="172"/>
      <c r="L518" s="67"/>
    </row>
    <row r="519" spans="2:14" x14ac:dyDescent="0.25">
      <c r="B519" s="11"/>
      <c r="C519" s="7"/>
      <c r="D519" s="8"/>
      <c r="E519" s="14"/>
      <c r="F519" s="14"/>
      <c r="G519" s="95"/>
      <c r="I519" s="20"/>
      <c r="J519" s="67"/>
      <c r="K519" s="165"/>
      <c r="L519" s="67"/>
    </row>
    <row r="520" spans="2:14" x14ac:dyDescent="0.25">
      <c r="B520" s="11"/>
      <c r="C520" s="7"/>
      <c r="D520" s="8"/>
      <c r="E520" s="14"/>
      <c r="F520" s="14"/>
      <c r="G520" s="95"/>
      <c r="I520" s="164"/>
      <c r="J520" s="67"/>
      <c r="K520" s="166"/>
      <c r="L520" s="67"/>
      <c r="N520" s="67"/>
    </row>
    <row r="521" spans="2:14" x14ac:dyDescent="0.25">
      <c r="B521" s="11"/>
      <c r="C521" s="7"/>
      <c r="D521" s="8"/>
      <c r="E521" s="14"/>
      <c r="F521" s="14"/>
      <c r="G521" s="95"/>
      <c r="J521" s="67"/>
      <c r="K521" s="172"/>
      <c r="L521" s="67"/>
    </row>
    <row r="522" spans="2:14" x14ac:dyDescent="0.25">
      <c r="B522" s="11"/>
      <c r="C522" s="7"/>
      <c r="D522" s="8"/>
      <c r="E522" s="14"/>
      <c r="F522" s="14"/>
      <c r="G522" s="95"/>
      <c r="I522" s="20"/>
      <c r="J522" s="67"/>
      <c r="K522" s="166"/>
      <c r="L522" s="67"/>
      <c r="M522" s="67"/>
      <c r="N522" s="67"/>
    </row>
    <row r="523" spans="2:14" x14ac:dyDescent="0.25">
      <c r="B523" s="11"/>
      <c r="C523" s="7"/>
      <c r="D523" s="8"/>
      <c r="E523" s="14"/>
      <c r="F523" s="14"/>
      <c r="G523" s="95"/>
      <c r="I523" s="20"/>
      <c r="J523" s="67"/>
      <c r="K523" s="165"/>
      <c r="L523" s="67"/>
      <c r="N523" s="67"/>
    </row>
    <row r="524" spans="2:14" x14ac:dyDescent="0.25">
      <c r="B524" s="11"/>
      <c r="C524" s="7"/>
      <c r="D524" s="8"/>
      <c r="E524" s="14"/>
      <c r="F524" s="14"/>
      <c r="J524" s="67"/>
      <c r="K524" s="172"/>
      <c r="L524" s="67"/>
      <c r="N524" s="67"/>
    </row>
    <row r="525" spans="2:14" x14ac:dyDescent="0.25">
      <c r="B525" s="11"/>
      <c r="C525" s="7"/>
      <c r="D525" s="8"/>
      <c r="E525" s="14"/>
      <c r="F525" s="14"/>
      <c r="G525" s="95"/>
      <c r="J525" s="67"/>
      <c r="K525" s="166"/>
      <c r="L525" s="67"/>
      <c r="N525" s="67"/>
    </row>
    <row r="526" spans="2:14" x14ac:dyDescent="0.25">
      <c r="B526" s="11"/>
      <c r="C526" s="7"/>
      <c r="D526" s="8"/>
      <c r="E526" s="14"/>
      <c r="F526" s="14"/>
      <c r="G526" s="95"/>
      <c r="I526" s="20"/>
      <c r="J526" s="67"/>
      <c r="K526" s="166"/>
      <c r="L526" s="67"/>
      <c r="N526" s="67"/>
    </row>
    <row r="527" spans="2:14" x14ac:dyDescent="0.25">
      <c r="B527" s="11"/>
      <c r="C527" s="7"/>
      <c r="D527" s="8"/>
      <c r="E527" s="14"/>
      <c r="F527" s="14"/>
      <c r="G527" s="95"/>
      <c r="J527" s="67"/>
      <c r="K527" s="166"/>
      <c r="L527" s="67"/>
      <c r="N527" s="67"/>
    </row>
    <row r="528" spans="2:14" x14ac:dyDescent="0.25">
      <c r="B528" s="11"/>
      <c r="C528" s="7"/>
      <c r="D528" s="8"/>
      <c r="E528" s="14"/>
      <c r="F528" s="14"/>
      <c r="G528" s="95"/>
      <c r="J528" s="67"/>
      <c r="K528" s="172"/>
      <c r="L528" s="67"/>
      <c r="N528" s="67"/>
    </row>
    <row r="529" spans="1:15" x14ac:dyDescent="0.25">
      <c r="B529" s="11"/>
      <c r="C529" s="7"/>
      <c r="D529" s="8"/>
      <c r="E529" s="14"/>
      <c r="F529" s="14"/>
      <c r="G529" s="95"/>
      <c r="J529" s="67"/>
      <c r="K529" s="165"/>
      <c r="L529" s="67"/>
      <c r="N529" s="67"/>
    </row>
    <row r="530" spans="1:15" x14ac:dyDescent="0.25">
      <c r="B530" s="11"/>
      <c r="C530" s="7"/>
      <c r="D530" s="8"/>
      <c r="E530" s="14"/>
      <c r="F530" s="14"/>
      <c r="G530" s="95"/>
      <c r="J530" s="67"/>
      <c r="K530" s="166"/>
      <c r="L530" s="67"/>
      <c r="M530" s="67"/>
      <c r="N530" s="67"/>
    </row>
    <row r="531" spans="1:15" x14ac:dyDescent="0.25">
      <c r="B531" s="11"/>
      <c r="C531" s="7"/>
      <c r="D531" s="8"/>
      <c r="E531" s="14"/>
      <c r="F531" s="14"/>
      <c r="G531" s="95"/>
      <c r="J531" s="67"/>
      <c r="K531" s="172"/>
      <c r="L531" s="67"/>
      <c r="N531" s="67"/>
    </row>
    <row r="532" spans="1:15" s="34" customFormat="1" x14ac:dyDescent="0.25">
      <c r="A532" s="28"/>
      <c r="B532" s="29"/>
      <c r="C532" s="30"/>
      <c r="D532" s="31"/>
      <c r="E532" s="32"/>
      <c r="F532" s="32"/>
      <c r="G532" s="97"/>
      <c r="H532" s="26"/>
      <c r="I532" s="26"/>
      <c r="J532" s="27"/>
      <c r="K532" s="174"/>
      <c r="L532" s="27"/>
      <c r="M532" s="33"/>
      <c r="N532" s="33"/>
      <c r="O532" s="26"/>
    </row>
    <row r="533" spans="1:15" s="34" customFormat="1" x14ac:dyDescent="0.25">
      <c r="A533" s="28"/>
      <c r="B533" s="29"/>
      <c r="C533" s="30"/>
      <c r="D533" s="31"/>
      <c r="E533" s="32"/>
      <c r="F533" s="32"/>
      <c r="G533" s="97"/>
      <c r="H533" s="26"/>
      <c r="I533" s="26"/>
      <c r="J533" s="71"/>
      <c r="K533" s="174"/>
      <c r="L533" s="27"/>
      <c r="M533" s="27"/>
      <c r="N533" s="27"/>
      <c r="O533" s="26"/>
    </row>
    <row r="534" spans="1:15" s="34" customFormat="1" x14ac:dyDescent="0.25">
      <c r="A534" s="28"/>
      <c r="B534" s="29"/>
      <c r="C534" s="30"/>
      <c r="D534" s="31"/>
      <c r="E534" s="32"/>
      <c r="F534" s="32"/>
      <c r="G534" s="101"/>
      <c r="H534" s="26"/>
      <c r="I534" s="26"/>
      <c r="J534" s="72"/>
      <c r="K534" s="169"/>
      <c r="L534" s="68"/>
      <c r="M534" s="68"/>
      <c r="N534" s="27"/>
      <c r="O534" s="26"/>
    </row>
    <row r="535" spans="1:15" s="34" customFormat="1" x14ac:dyDescent="0.25">
      <c r="A535" s="28"/>
      <c r="B535" s="29"/>
      <c r="C535" s="30"/>
      <c r="D535" s="31"/>
      <c r="E535" s="32"/>
      <c r="F535" s="32"/>
      <c r="G535" s="97"/>
      <c r="H535" s="26"/>
      <c r="I535" s="26"/>
      <c r="J535" s="71"/>
      <c r="K535" s="173"/>
      <c r="L535" s="27"/>
      <c r="M535" s="27"/>
      <c r="N535" s="27"/>
      <c r="O535" s="26"/>
    </row>
    <row r="536" spans="1:15" s="34" customFormat="1" x14ac:dyDescent="0.25">
      <c r="A536" s="28"/>
      <c r="B536" s="29"/>
      <c r="C536" s="30"/>
      <c r="D536" s="31"/>
      <c r="E536" s="32"/>
      <c r="F536" s="32"/>
      <c r="G536" s="97"/>
      <c r="H536" s="26"/>
      <c r="I536" s="26"/>
      <c r="J536" s="71"/>
      <c r="K536" s="173"/>
      <c r="L536" s="27"/>
      <c r="M536" s="27"/>
      <c r="N536" s="27"/>
      <c r="O536" s="26"/>
    </row>
    <row r="537" spans="1:15" s="34" customFormat="1" x14ac:dyDescent="0.25">
      <c r="A537" s="28"/>
      <c r="B537" s="29"/>
      <c r="C537" s="30"/>
      <c r="D537" s="31"/>
      <c r="E537" s="32"/>
      <c r="F537" s="32"/>
      <c r="G537" s="97"/>
      <c r="H537" s="26"/>
      <c r="I537" s="26"/>
      <c r="J537" s="71"/>
      <c r="K537" s="169"/>
      <c r="L537" s="27"/>
      <c r="M537" s="27"/>
      <c r="N537" s="27"/>
      <c r="O537" s="26"/>
    </row>
    <row r="538" spans="1:15" s="34" customFormat="1" x14ac:dyDescent="0.25">
      <c r="A538" s="28"/>
      <c r="B538" s="29"/>
      <c r="C538" s="30"/>
      <c r="D538" s="31"/>
      <c r="E538" s="32"/>
      <c r="F538" s="32"/>
      <c r="G538" s="97"/>
      <c r="H538" s="26"/>
      <c r="I538" s="35"/>
      <c r="J538" s="71"/>
      <c r="K538" s="174"/>
      <c r="L538" s="27"/>
      <c r="M538" s="27"/>
      <c r="N538" s="33"/>
      <c r="O538" s="26"/>
    </row>
    <row r="539" spans="1:15" s="34" customFormat="1" x14ac:dyDescent="0.25">
      <c r="A539" s="28"/>
      <c r="B539" s="29"/>
      <c r="C539" s="30"/>
      <c r="D539" s="31"/>
      <c r="E539" s="32"/>
      <c r="F539" s="32"/>
      <c r="G539" s="97"/>
      <c r="H539" s="26"/>
      <c r="I539" s="26"/>
      <c r="J539" s="71"/>
      <c r="K539" s="174"/>
      <c r="L539" s="27"/>
      <c r="M539" s="27"/>
      <c r="N539" s="33"/>
      <c r="O539" s="26"/>
    </row>
    <row r="540" spans="1:15" s="34" customFormat="1" x14ac:dyDescent="0.25">
      <c r="A540" s="28"/>
      <c r="B540" s="29"/>
      <c r="C540" s="30"/>
      <c r="D540" s="31"/>
      <c r="E540" s="32"/>
      <c r="F540" s="32"/>
      <c r="G540" s="97"/>
      <c r="H540" s="26"/>
      <c r="I540" s="35"/>
      <c r="J540" s="71"/>
      <c r="K540" s="169"/>
      <c r="L540" s="27"/>
      <c r="M540" s="27"/>
      <c r="N540" s="33"/>
      <c r="O540" s="26"/>
    </row>
    <row r="541" spans="1:15" s="34" customFormat="1" x14ac:dyDescent="0.25">
      <c r="A541" s="28"/>
      <c r="B541" s="29"/>
      <c r="C541" s="30"/>
      <c r="D541" s="31"/>
      <c r="E541" s="32"/>
      <c r="F541" s="32"/>
      <c r="G541" s="97"/>
      <c r="H541" s="26"/>
      <c r="I541" s="26"/>
      <c r="J541" s="71"/>
      <c r="K541" s="173"/>
      <c r="L541" s="27"/>
      <c r="M541" s="27"/>
      <c r="N541" s="33"/>
      <c r="O541" s="26"/>
    </row>
    <row r="542" spans="1:15" s="34" customFormat="1" x14ac:dyDescent="0.25">
      <c r="A542" s="28"/>
      <c r="B542" s="29"/>
      <c r="C542" s="30"/>
      <c r="D542" s="31"/>
      <c r="E542" s="32"/>
      <c r="F542" s="32"/>
      <c r="G542" s="97"/>
      <c r="H542" s="26"/>
      <c r="I542" s="26"/>
      <c r="J542" s="71"/>
      <c r="K542" s="173"/>
      <c r="L542" s="27"/>
      <c r="M542" s="27"/>
      <c r="N542" s="33"/>
      <c r="O542" s="26"/>
    </row>
    <row r="543" spans="1:15" s="34" customFormat="1" x14ac:dyDescent="0.25">
      <c r="A543" s="28"/>
      <c r="B543" s="29"/>
      <c r="C543" s="30"/>
      <c r="D543" s="31"/>
      <c r="E543" s="32"/>
      <c r="F543" s="32"/>
      <c r="G543" s="97"/>
      <c r="H543" s="26"/>
      <c r="I543" s="35"/>
      <c r="J543" s="71"/>
      <c r="K543" s="174"/>
      <c r="L543" s="27"/>
      <c r="M543" s="27"/>
      <c r="N543" s="33"/>
      <c r="O543" s="26"/>
    </row>
    <row r="544" spans="1:15" s="34" customFormat="1" x14ac:dyDescent="0.25">
      <c r="A544" s="28"/>
      <c r="B544" s="29"/>
      <c r="C544" s="30"/>
      <c r="D544" s="31"/>
      <c r="E544" s="32"/>
      <c r="F544" s="32"/>
      <c r="G544" s="97"/>
      <c r="H544" s="26"/>
      <c r="I544" s="26"/>
      <c r="J544" s="71"/>
      <c r="K544" s="173"/>
      <c r="L544" s="73"/>
      <c r="M544" s="27"/>
      <c r="N544" s="33"/>
      <c r="O544" s="26"/>
    </row>
    <row r="545" spans="2:13" x14ac:dyDescent="0.25">
      <c r="B545" s="11"/>
      <c r="C545" s="7"/>
      <c r="D545" s="8"/>
      <c r="E545" s="14"/>
      <c r="F545" s="14"/>
      <c r="G545" s="95"/>
      <c r="J545" s="70"/>
      <c r="K545" s="165"/>
      <c r="L545" s="74"/>
      <c r="M545" s="69"/>
    </row>
    <row r="546" spans="2:13" x14ac:dyDescent="0.25">
      <c r="B546" s="11"/>
      <c r="C546" s="7"/>
      <c r="D546" s="8"/>
      <c r="E546" s="14"/>
      <c r="F546" s="14"/>
      <c r="J546" s="70"/>
      <c r="K546" s="172"/>
      <c r="L546" s="69"/>
      <c r="M546" s="69"/>
    </row>
    <row r="547" spans="2:13" x14ac:dyDescent="0.25">
      <c r="B547" s="13"/>
      <c r="C547" s="7"/>
      <c r="D547" s="8"/>
      <c r="E547" s="14"/>
      <c r="F547" s="14"/>
      <c r="K547" s="172"/>
      <c r="L547" s="69"/>
      <c r="M547" s="69"/>
    </row>
    <row r="548" spans="2:13" x14ac:dyDescent="0.25">
      <c r="B548" s="11"/>
      <c r="C548" s="7"/>
      <c r="D548" s="8"/>
      <c r="E548" s="14"/>
      <c r="F548" s="14"/>
      <c r="I548" s="20"/>
      <c r="J548" s="70"/>
      <c r="K548" s="172"/>
      <c r="L548" s="69"/>
      <c r="M548" s="69"/>
    </row>
    <row r="549" spans="2:13" x14ac:dyDescent="0.25">
      <c r="B549" s="11"/>
      <c r="C549" s="7"/>
      <c r="D549" s="8"/>
      <c r="E549" s="14"/>
      <c r="F549" s="14"/>
      <c r="I549" s="20"/>
      <c r="J549" s="70"/>
      <c r="K549" s="165"/>
      <c r="L549" s="69"/>
      <c r="M549" s="69"/>
    </row>
    <row r="550" spans="2:13" x14ac:dyDescent="0.25">
      <c r="B550" s="11"/>
      <c r="C550" s="7"/>
      <c r="D550" s="8"/>
      <c r="E550" s="14"/>
      <c r="F550" s="14"/>
      <c r="G550" s="95"/>
      <c r="J550" s="75"/>
      <c r="K550" s="172"/>
      <c r="L550" s="69"/>
      <c r="M550" s="69"/>
    </row>
    <row r="551" spans="2:13" x14ac:dyDescent="0.25">
      <c r="B551" s="11"/>
      <c r="C551" s="7"/>
      <c r="D551" s="8"/>
      <c r="E551" s="14"/>
      <c r="F551" s="14"/>
      <c r="J551" s="70"/>
      <c r="K551" s="172"/>
      <c r="L551" s="69"/>
      <c r="M551" s="69"/>
    </row>
    <row r="552" spans="2:13" x14ac:dyDescent="0.25">
      <c r="B552" s="11"/>
      <c r="C552" s="7"/>
      <c r="D552" s="8"/>
      <c r="E552" s="14"/>
      <c r="F552" s="14"/>
      <c r="J552" s="70"/>
      <c r="K552" s="172"/>
      <c r="L552" s="69"/>
      <c r="M552" s="69"/>
    </row>
    <row r="553" spans="2:13" x14ac:dyDescent="0.25">
      <c r="B553" s="11"/>
      <c r="C553" s="7"/>
      <c r="D553" s="12"/>
      <c r="E553" s="14"/>
      <c r="F553" s="14"/>
      <c r="G553" s="95"/>
      <c r="J553" s="70"/>
      <c r="K553" s="172"/>
      <c r="L553" s="69"/>
      <c r="M553" s="69"/>
    </row>
    <row r="554" spans="2:13" x14ac:dyDescent="0.25">
      <c r="B554" s="11"/>
      <c r="C554" s="7"/>
      <c r="D554" s="8"/>
      <c r="E554" s="14"/>
      <c r="F554" s="14"/>
      <c r="G554" s="95"/>
      <c r="J554" s="70"/>
      <c r="K554" s="165"/>
      <c r="M554" s="69"/>
    </row>
    <row r="555" spans="2:13" x14ac:dyDescent="0.25">
      <c r="B555" s="11"/>
      <c r="C555" s="7"/>
      <c r="D555" s="8"/>
      <c r="E555" s="14"/>
      <c r="F555" s="14"/>
      <c r="G555" s="95"/>
      <c r="I555" s="20"/>
      <c r="J555" s="70"/>
      <c r="K555" s="172"/>
      <c r="L555" s="69"/>
      <c r="M555" s="69"/>
    </row>
    <row r="556" spans="2:13" x14ac:dyDescent="0.25">
      <c r="B556" s="11"/>
      <c r="C556" s="7"/>
      <c r="D556" s="8"/>
      <c r="E556" s="14"/>
      <c r="F556" s="14"/>
      <c r="G556" s="95"/>
      <c r="I556" s="20"/>
      <c r="J556" s="70"/>
      <c r="K556" s="166"/>
      <c r="L556" s="69"/>
      <c r="M556" s="69"/>
    </row>
    <row r="557" spans="2:13" x14ac:dyDescent="0.25">
      <c r="B557" s="11"/>
      <c r="C557" s="7"/>
      <c r="D557" s="8"/>
      <c r="E557" s="14"/>
      <c r="F557" s="14"/>
      <c r="I557" s="20"/>
      <c r="J557" s="70"/>
      <c r="K557" s="172"/>
      <c r="L557" s="69"/>
      <c r="M557" s="69"/>
    </row>
    <row r="558" spans="2:13" x14ac:dyDescent="0.25">
      <c r="B558" s="11"/>
      <c r="C558" s="7"/>
      <c r="D558" s="8"/>
      <c r="E558" s="14"/>
      <c r="F558" s="14"/>
      <c r="G558" s="95"/>
      <c r="J558" s="70"/>
      <c r="K558" s="172"/>
      <c r="L558" s="69"/>
      <c r="M558" s="69"/>
    </row>
    <row r="559" spans="2:13" x14ac:dyDescent="0.25">
      <c r="B559" s="11"/>
      <c r="C559" s="7"/>
      <c r="D559" s="8"/>
      <c r="E559" s="14"/>
      <c r="F559" s="14"/>
      <c r="G559" s="95"/>
      <c r="J559" s="70"/>
      <c r="K559" s="172"/>
      <c r="L559" s="69"/>
      <c r="M559" s="69"/>
    </row>
    <row r="560" spans="2:13" x14ac:dyDescent="0.25">
      <c r="B560" s="11"/>
      <c r="C560" s="7"/>
      <c r="D560" s="8"/>
      <c r="E560" s="14"/>
      <c r="F560" s="14"/>
      <c r="I560" s="20"/>
      <c r="J560" s="70"/>
      <c r="K560" s="166"/>
      <c r="L560" s="69"/>
      <c r="M560" s="69"/>
    </row>
    <row r="561" spans="1:15" x14ac:dyDescent="0.25">
      <c r="B561" s="11"/>
      <c r="C561" s="7"/>
      <c r="D561" s="8"/>
      <c r="E561" s="14"/>
      <c r="F561" s="14"/>
      <c r="G561" s="95"/>
      <c r="J561" s="70"/>
      <c r="K561" s="172"/>
      <c r="L561" s="69"/>
      <c r="M561" s="69"/>
    </row>
    <row r="562" spans="1:15" x14ac:dyDescent="0.25">
      <c r="B562" s="11"/>
      <c r="C562" s="7"/>
      <c r="D562" s="8"/>
      <c r="E562" s="14"/>
      <c r="F562" s="14"/>
      <c r="I562" s="20"/>
      <c r="J562" s="70"/>
      <c r="K562" s="166"/>
      <c r="L562" s="69"/>
      <c r="M562" s="69"/>
    </row>
    <row r="563" spans="1:15" x14ac:dyDescent="0.25">
      <c r="B563" s="11"/>
      <c r="C563" s="7"/>
      <c r="D563" s="8"/>
      <c r="E563" s="14"/>
      <c r="F563" s="14"/>
      <c r="I563" s="20"/>
      <c r="J563" s="70"/>
      <c r="K563" s="165"/>
      <c r="L563" s="69"/>
      <c r="M563" s="69"/>
    </row>
    <row r="564" spans="1:15" x14ac:dyDescent="0.25">
      <c r="B564" s="11"/>
      <c r="C564" s="7"/>
      <c r="D564" s="8"/>
      <c r="E564" s="14"/>
      <c r="F564" s="14"/>
      <c r="J564" s="70"/>
      <c r="K564" s="172"/>
      <c r="L564" s="69"/>
      <c r="M564" s="69"/>
    </row>
    <row r="565" spans="1:15" x14ac:dyDescent="0.25">
      <c r="B565" s="11"/>
      <c r="C565" s="7"/>
      <c r="D565" s="8"/>
      <c r="E565" s="14"/>
      <c r="F565" s="14"/>
      <c r="G565" s="95"/>
      <c r="J565" s="70"/>
      <c r="K565" s="166"/>
      <c r="L565" s="69"/>
      <c r="M565" s="69"/>
    </row>
    <row r="566" spans="1:15" x14ac:dyDescent="0.25">
      <c r="B566" s="11"/>
      <c r="C566" s="7"/>
      <c r="D566" s="8"/>
      <c r="E566" s="14"/>
      <c r="F566" s="14"/>
      <c r="J566" s="70"/>
      <c r="K566" s="172"/>
      <c r="L566" s="69"/>
      <c r="M566" s="69"/>
    </row>
    <row r="567" spans="1:15" x14ac:dyDescent="0.25">
      <c r="B567" s="11"/>
      <c r="C567" s="7"/>
      <c r="D567" s="8"/>
      <c r="E567" s="14"/>
      <c r="F567" s="14"/>
      <c r="G567" s="95"/>
      <c r="I567" s="20"/>
      <c r="J567" s="70"/>
      <c r="K567" s="165"/>
      <c r="L567" s="69"/>
      <c r="M567" s="69"/>
    </row>
    <row r="568" spans="1:15" x14ac:dyDescent="0.25">
      <c r="B568" s="11"/>
      <c r="C568" s="7"/>
      <c r="D568" s="8"/>
      <c r="E568" s="14"/>
      <c r="F568" s="14"/>
      <c r="G568" s="95"/>
      <c r="J568" s="70"/>
      <c r="K568" s="172"/>
      <c r="L568" s="69"/>
      <c r="M568" s="69"/>
    </row>
    <row r="569" spans="1:15" s="34" customFormat="1" x14ac:dyDescent="0.25">
      <c r="A569" s="28"/>
      <c r="B569" s="29"/>
      <c r="C569" s="30"/>
      <c r="D569" s="31"/>
      <c r="E569" s="32"/>
      <c r="F569" s="32"/>
      <c r="G569" s="97"/>
      <c r="H569" s="26"/>
      <c r="I569" s="35"/>
      <c r="J569" s="71"/>
      <c r="K569" s="169"/>
      <c r="L569" s="27"/>
      <c r="N569" s="27"/>
      <c r="O569" s="26"/>
    </row>
    <row r="570" spans="1:15" s="34" customFormat="1" x14ac:dyDescent="0.25">
      <c r="A570" s="28"/>
      <c r="B570" s="29"/>
      <c r="C570" s="30"/>
      <c r="D570" s="31"/>
      <c r="E570" s="32"/>
      <c r="F570" s="32"/>
      <c r="G570" s="97"/>
      <c r="H570" s="26"/>
      <c r="I570" s="26"/>
      <c r="J570" s="71"/>
      <c r="K570" s="178"/>
      <c r="L570" s="68"/>
      <c r="M570" s="68"/>
      <c r="N570" s="68"/>
      <c r="O570" s="26"/>
    </row>
    <row r="571" spans="1:15" s="34" customFormat="1" x14ac:dyDescent="0.25">
      <c r="A571" s="28"/>
      <c r="B571" s="29"/>
      <c r="C571" s="30"/>
      <c r="D571" s="31"/>
      <c r="E571" s="32"/>
      <c r="F571" s="32"/>
      <c r="G571" s="97"/>
      <c r="H571" s="26"/>
      <c r="I571" s="35"/>
      <c r="J571" s="71"/>
      <c r="K571" s="177"/>
      <c r="L571" s="27"/>
      <c r="M571" s="27"/>
      <c r="N571" s="27"/>
      <c r="O571" s="26"/>
    </row>
    <row r="572" spans="1:15" s="34" customFormat="1" x14ac:dyDescent="0.25">
      <c r="A572" s="28"/>
      <c r="B572" s="29"/>
      <c r="C572" s="30"/>
      <c r="D572" s="31"/>
      <c r="E572" s="32"/>
      <c r="F572" s="32"/>
      <c r="G572" s="101"/>
      <c r="H572" s="27"/>
      <c r="I572" s="35"/>
      <c r="J572" s="71"/>
      <c r="K572" s="179"/>
      <c r="L572" s="27"/>
      <c r="M572" s="27"/>
      <c r="N572" s="27"/>
      <c r="O572" s="26"/>
    </row>
    <row r="573" spans="1:15" s="34" customFormat="1" x14ac:dyDescent="0.25">
      <c r="A573" s="28"/>
      <c r="B573" s="29"/>
      <c r="C573" s="30"/>
      <c r="D573" s="31"/>
      <c r="E573" s="32"/>
      <c r="F573" s="32"/>
      <c r="G573" s="97"/>
      <c r="H573" s="26"/>
      <c r="I573" s="35"/>
      <c r="J573" s="71"/>
      <c r="K573" s="179"/>
      <c r="L573" s="27"/>
      <c r="N573" s="27"/>
      <c r="O573" s="26"/>
    </row>
    <row r="574" spans="1:15" s="34" customFormat="1" x14ac:dyDescent="0.25">
      <c r="A574" s="28"/>
      <c r="B574" s="29"/>
      <c r="C574" s="30"/>
      <c r="D574" s="31"/>
      <c r="E574" s="32"/>
      <c r="F574" s="32"/>
      <c r="G574" s="101"/>
      <c r="H574" s="27"/>
      <c r="I574" s="26"/>
      <c r="J574" s="71"/>
      <c r="K574" s="169"/>
      <c r="L574" s="27"/>
      <c r="M574" s="27"/>
      <c r="N574" s="27"/>
      <c r="O574" s="26"/>
    </row>
    <row r="575" spans="1:15" s="34" customFormat="1" x14ac:dyDescent="0.25">
      <c r="A575" s="28"/>
      <c r="B575" s="29"/>
      <c r="C575" s="30"/>
      <c r="D575" s="31"/>
      <c r="E575" s="32"/>
      <c r="F575" s="32"/>
      <c r="G575" s="97"/>
      <c r="H575" s="26"/>
      <c r="I575" s="26"/>
      <c r="J575" s="71"/>
      <c r="K575" s="177"/>
      <c r="L575" s="27"/>
      <c r="M575" s="27"/>
      <c r="N575" s="27"/>
      <c r="O575" s="26"/>
    </row>
    <row r="576" spans="1:15" x14ac:dyDescent="0.25">
      <c r="B576" s="11"/>
      <c r="C576" s="7"/>
      <c r="D576" s="8"/>
      <c r="E576" s="14"/>
      <c r="F576" s="14"/>
      <c r="G576" s="96"/>
      <c r="I576" s="20"/>
      <c r="J576" s="70"/>
      <c r="K576" s="166"/>
      <c r="L576" s="74"/>
      <c r="M576" s="74"/>
      <c r="N576" s="74"/>
    </row>
    <row r="577" spans="2:14" x14ac:dyDescent="0.25">
      <c r="B577" s="11"/>
      <c r="C577" s="7"/>
      <c r="D577" s="8"/>
      <c r="E577" s="14"/>
      <c r="F577" s="14"/>
      <c r="J577" s="70"/>
      <c r="K577" s="180"/>
      <c r="L577" s="74"/>
      <c r="M577" s="74"/>
      <c r="N577" s="74"/>
    </row>
    <row r="578" spans="2:14" x14ac:dyDescent="0.25">
      <c r="B578" s="13"/>
      <c r="C578" s="7"/>
      <c r="D578" s="8"/>
      <c r="E578" s="14"/>
      <c r="F578" s="14"/>
      <c r="G578" s="95"/>
      <c r="I578" s="20"/>
      <c r="J578" s="70"/>
      <c r="K578" s="181"/>
      <c r="L578" s="74"/>
      <c r="M578" s="74"/>
      <c r="N578" s="74"/>
    </row>
    <row r="579" spans="2:14" x14ac:dyDescent="0.25">
      <c r="B579" s="11"/>
      <c r="C579" s="7"/>
      <c r="D579" s="8"/>
      <c r="E579" s="14"/>
      <c r="F579" s="14"/>
      <c r="G579" s="95"/>
      <c r="I579" s="20"/>
      <c r="J579" s="70"/>
      <c r="K579" s="165"/>
      <c r="L579" s="74"/>
      <c r="N579" s="74"/>
    </row>
    <row r="580" spans="2:14" x14ac:dyDescent="0.25">
      <c r="B580" s="11"/>
      <c r="C580" s="7"/>
      <c r="D580" s="8"/>
      <c r="E580" s="14"/>
      <c r="F580" s="14"/>
      <c r="G580" s="95"/>
      <c r="I580" s="20"/>
      <c r="J580" s="70"/>
      <c r="K580" s="180"/>
      <c r="L580" s="74"/>
      <c r="N580" s="74"/>
    </row>
    <row r="581" spans="2:14" x14ac:dyDescent="0.25">
      <c r="B581" s="11"/>
      <c r="C581" s="7"/>
      <c r="D581" s="8"/>
      <c r="E581" s="14"/>
      <c r="F581" s="14"/>
      <c r="J581" s="70"/>
      <c r="K581" s="180"/>
      <c r="L581" s="74"/>
      <c r="N581" s="74"/>
    </row>
    <row r="582" spans="2:14" x14ac:dyDescent="0.25">
      <c r="B582" s="11"/>
      <c r="C582" s="7"/>
      <c r="D582" s="8"/>
      <c r="E582" s="14"/>
      <c r="F582" s="14"/>
      <c r="G582" s="95"/>
      <c r="I582" s="20"/>
      <c r="J582" s="70"/>
      <c r="K582" s="166"/>
      <c r="L582" s="74"/>
      <c r="M582" s="74"/>
      <c r="N582" s="74"/>
    </row>
    <row r="583" spans="2:14" x14ac:dyDescent="0.25">
      <c r="B583" s="11"/>
      <c r="C583" s="7"/>
      <c r="D583" s="8"/>
      <c r="E583" s="14"/>
      <c r="F583" s="14"/>
      <c r="I583" s="20"/>
      <c r="J583" s="70"/>
      <c r="K583" s="180"/>
      <c r="L583" s="74"/>
      <c r="N583" s="74"/>
    </row>
    <row r="584" spans="2:14" x14ac:dyDescent="0.25">
      <c r="B584" s="11"/>
      <c r="C584" s="7"/>
      <c r="D584" s="12"/>
      <c r="E584" s="14"/>
      <c r="F584" s="14"/>
      <c r="I584" s="20"/>
      <c r="J584" s="75"/>
      <c r="K584" s="166"/>
      <c r="L584" s="74"/>
      <c r="M584" s="74"/>
      <c r="N584" s="74"/>
    </row>
    <row r="585" spans="2:14" x14ac:dyDescent="0.25">
      <c r="B585" s="11"/>
      <c r="C585" s="7"/>
      <c r="D585" s="8"/>
      <c r="E585" s="14"/>
      <c r="F585" s="14"/>
      <c r="G585" s="95"/>
      <c r="I585" s="20"/>
      <c r="J585" s="75"/>
      <c r="K585" s="166"/>
      <c r="L585" s="74"/>
      <c r="M585" s="74"/>
      <c r="N585" s="74"/>
    </row>
    <row r="586" spans="2:14" x14ac:dyDescent="0.25">
      <c r="B586" s="11"/>
      <c r="C586" s="7"/>
      <c r="D586" s="8"/>
      <c r="E586" s="14"/>
      <c r="F586" s="14"/>
      <c r="J586" s="70"/>
      <c r="K586" s="180"/>
      <c r="L586" s="74"/>
      <c r="N586" s="74"/>
    </row>
    <row r="587" spans="2:14" x14ac:dyDescent="0.25">
      <c r="B587" s="11"/>
      <c r="C587" s="7"/>
      <c r="D587" s="8"/>
      <c r="E587" s="14"/>
      <c r="F587" s="14"/>
      <c r="G587" s="95"/>
      <c r="J587" s="70"/>
      <c r="K587" s="180"/>
      <c r="L587" s="74"/>
      <c r="M587" s="74"/>
      <c r="N587" s="74"/>
    </row>
    <row r="588" spans="2:14" x14ac:dyDescent="0.25">
      <c r="B588" s="11"/>
      <c r="C588" s="7"/>
      <c r="D588" s="8"/>
      <c r="E588" s="14"/>
      <c r="F588" s="14"/>
      <c r="I588" s="20"/>
      <c r="J588" s="75"/>
      <c r="K588" s="180"/>
      <c r="L588" s="74"/>
      <c r="M588" s="74"/>
      <c r="N588" s="74"/>
    </row>
    <row r="589" spans="2:14" x14ac:dyDescent="0.25">
      <c r="B589" s="11"/>
      <c r="C589" s="7"/>
      <c r="D589" s="8"/>
      <c r="E589" s="14"/>
      <c r="F589" s="14"/>
      <c r="G589" s="95"/>
      <c r="J589" s="70"/>
      <c r="K589" s="166"/>
      <c r="L589" s="74"/>
    </row>
    <row r="590" spans="2:14" x14ac:dyDescent="0.25">
      <c r="B590" s="11"/>
      <c r="C590" s="7"/>
      <c r="D590" s="8"/>
      <c r="E590" s="14"/>
      <c r="F590" s="14"/>
      <c r="G590" s="95"/>
      <c r="I590" s="20"/>
      <c r="J590" s="75"/>
      <c r="K590" s="166"/>
      <c r="L590" s="74"/>
      <c r="M590" s="74"/>
      <c r="N590" s="74"/>
    </row>
    <row r="591" spans="2:14" x14ac:dyDescent="0.25">
      <c r="B591" s="11"/>
      <c r="C591" s="7"/>
      <c r="D591" s="8"/>
      <c r="E591" s="14"/>
      <c r="F591" s="14"/>
      <c r="G591" s="95"/>
      <c r="J591" s="76"/>
      <c r="K591" s="180"/>
      <c r="L591" s="74"/>
      <c r="M591" s="74"/>
      <c r="N591" s="74"/>
    </row>
    <row r="592" spans="2:14" x14ac:dyDescent="0.25">
      <c r="B592" s="11"/>
      <c r="C592" s="7"/>
      <c r="D592" s="8"/>
      <c r="E592" s="14"/>
      <c r="F592" s="14"/>
      <c r="I592" s="20"/>
      <c r="J592" s="70"/>
      <c r="K592" s="181"/>
      <c r="L592" s="74"/>
      <c r="N592" s="74"/>
    </row>
    <row r="593" spans="1:15" x14ac:dyDescent="0.25">
      <c r="B593" s="11"/>
      <c r="C593" s="7"/>
      <c r="D593" s="8"/>
      <c r="E593" s="14"/>
      <c r="F593" s="14"/>
      <c r="G593" s="95"/>
      <c r="I593" s="20"/>
      <c r="J593" s="70"/>
      <c r="K593" s="181"/>
      <c r="L593" s="74"/>
    </row>
    <row r="594" spans="1:15" x14ac:dyDescent="0.25">
      <c r="B594" s="11"/>
      <c r="C594" s="7"/>
      <c r="D594" s="8"/>
      <c r="E594" s="14"/>
      <c r="F594" s="14"/>
      <c r="J594" s="70"/>
      <c r="K594" s="180"/>
      <c r="L594" s="74"/>
      <c r="M594" s="74"/>
      <c r="N594" s="74"/>
    </row>
    <row r="595" spans="1:15" s="34" customFormat="1" x14ac:dyDescent="0.25">
      <c r="A595" s="28"/>
      <c r="B595" s="29"/>
      <c r="C595" s="30"/>
      <c r="D595" s="31"/>
      <c r="E595" s="32"/>
      <c r="F595" s="32"/>
      <c r="G595" s="101"/>
      <c r="H595" s="26"/>
      <c r="I595" s="35"/>
      <c r="J595" s="26"/>
      <c r="K595" s="169"/>
      <c r="L595" s="27"/>
      <c r="M595" s="33"/>
      <c r="N595" s="27"/>
      <c r="O595" s="26"/>
    </row>
    <row r="596" spans="1:15" s="34" customFormat="1" x14ac:dyDescent="0.25">
      <c r="A596" s="28"/>
      <c r="B596" s="29"/>
      <c r="C596" s="30"/>
      <c r="D596" s="31"/>
      <c r="E596" s="32"/>
      <c r="F596" s="32"/>
      <c r="G596" s="101"/>
      <c r="H596" s="26"/>
      <c r="I596" s="26"/>
      <c r="J596" s="26"/>
      <c r="K596" s="177"/>
      <c r="L596" s="27"/>
      <c r="M596" s="33"/>
      <c r="N596" s="27"/>
      <c r="O596" s="26"/>
    </row>
    <row r="597" spans="1:15" s="34" customFormat="1" x14ac:dyDescent="0.25">
      <c r="A597" s="28"/>
      <c r="B597" s="29"/>
      <c r="C597" s="30"/>
      <c r="D597" s="31"/>
      <c r="E597" s="32"/>
      <c r="F597" s="32"/>
      <c r="G597" s="101"/>
      <c r="H597" s="26"/>
      <c r="I597" s="26"/>
      <c r="J597" s="26"/>
      <c r="K597" s="177"/>
      <c r="L597" s="27"/>
      <c r="M597" s="27"/>
      <c r="N597" s="27"/>
      <c r="O597" s="26"/>
    </row>
    <row r="598" spans="1:15" s="34" customFormat="1" x14ac:dyDescent="0.25">
      <c r="A598" s="28"/>
      <c r="B598" s="29"/>
      <c r="C598" s="30"/>
      <c r="D598" s="31"/>
      <c r="E598" s="32"/>
      <c r="F598" s="32"/>
      <c r="G598" s="101"/>
      <c r="H598" s="26"/>
      <c r="I598" s="35"/>
      <c r="J598" s="26"/>
      <c r="K598" s="179"/>
      <c r="L598" s="27"/>
      <c r="M598" s="27"/>
      <c r="N598" s="27"/>
      <c r="O598" s="26"/>
    </row>
    <row r="599" spans="1:15" s="34" customFormat="1" x14ac:dyDescent="0.25">
      <c r="A599" s="28"/>
      <c r="B599" s="29"/>
      <c r="C599" s="30"/>
      <c r="D599" s="31"/>
      <c r="E599" s="32"/>
      <c r="F599" s="32"/>
      <c r="G599" s="97"/>
      <c r="H599" s="26"/>
      <c r="I599" s="26"/>
      <c r="J599" s="26"/>
      <c r="K599" s="177"/>
      <c r="L599" s="27"/>
      <c r="M599" s="27"/>
      <c r="N599" s="27"/>
      <c r="O599" s="26"/>
    </row>
    <row r="600" spans="1:15" s="34" customFormat="1" x14ac:dyDescent="0.25">
      <c r="A600" s="28"/>
      <c r="B600" s="29"/>
      <c r="C600" s="30"/>
      <c r="D600" s="31"/>
      <c r="E600" s="32"/>
      <c r="F600" s="32"/>
      <c r="G600" s="101"/>
      <c r="H600" s="26"/>
      <c r="I600" s="26"/>
      <c r="J600" s="26"/>
      <c r="K600" s="169"/>
      <c r="L600" s="27"/>
      <c r="M600" s="27"/>
      <c r="N600" s="27"/>
      <c r="O600" s="26"/>
    </row>
    <row r="601" spans="1:15" x14ac:dyDescent="0.25">
      <c r="B601" s="11"/>
      <c r="C601" s="7"/>
      <c r="D601" s="8"/>
      <c r="E601" s="14"/>
      <c r="F601" s="14"/>
      <c r="G601" s="95"/>
      <c r="I601" s="20"/>
      <c r="K601" s="166"/>
      <c r="L601" s="74"/>
      <c r="M601" s="74"/>
      <c r="N601" s="74"/>
    </row>
    <row r="602" spans="1:15" x14ac:dyDescent="0.25">
      <c r="B602" s="11"/>
      <c r="C602" s="7"/>
      <c r="D602" s="8"/>
      <c r="E602" s="14"/>
      <c r="F602" s="14"/>
      <c r="G602" s="96"/>
      <c r="K602" s="180"/>
      <c r="L602" s="74"/>
      <c r="N602" s="74"/>
    </row>
    <row r="603" spans="1:15" x14ac:dyDescent="0.25">
      <c r="B603" s="13"/>
      <c r="C603" s="7"/>
      <c r="D603" s="8"/>
      <c r="E603" s="14"/>
      <c r="F603" s="14"/>
      <c r="G603" s="95"/>
      <c r="I603" s="20"/>
      <c r="K603" s="181"/>
      <c r="L603" s="74"/>
      <c r="M603" s="74"/>
      <c r="N603" s="74"/>
    </row>
    <row r="604" spans="1:15" x14ac:dyDescent="0.25">
      <c r="B604" s="11"/>
      <c r="C604" s="7"/>
      <c r="D604" s="8"/>
      <c r="E604" s="14"/>
      <c r="F604" s="14"/>
      <c r="G604" s="95"/>
      <c r="I604" s="20"/>
      <c r="K604" s="166"/>
    </row>
    <row r="605" spans="1:15" x14ac:dyDescent="0.25">
      <c r="B605" s="11"/>
      <c r="C605" s="7"/>
      <c r="D605" s="8"/>
      <c r="E605" s="14"/>
      <c r="F605" s="14"/>
      <c r="G605" s="95"/>
    </row>
    <row r="606" spans="1:15" x14ac:dyDescent="0.25">
      <c r="B606" s="11"/>
      <c r="C606" s="7"/>
      <c r="D606" s="8"/>
      <c r="E606" s="14"/>
      <c r="F606" s="14"/>
      <c r="G606" s="95"/>
    </row>
    <row r="607" spans="1:15" x14ac:dyDescent="0.25">
      <c r="B607" s="11"/>
      <c r="C607" s="7"/>
      <c r="D607" s="8"/>
      <c r="E607" s="14"/>
      <c r="F607" s="14"/>
      <c r="G607" s="95"/>
    </row>
    <row r="608" spans="1:15" x14ac:dyDescent="0.25">
      <c r="B608" s="11"/>
      <c r="C608" s="7"/>
      <c r="D608" s="8"/>
      <c r="E608" s="14"/>
      <c r="F608" s="14"/>
      <c r="G608" s="95"/>
      <c r="I608" s="20"/>
      <c r="K608" s="166"/>
    </row>
    <row r="609" spans="2:11" x14ac:dyDescent="0.25">
      <c r="B609" s="11"/>
      <c r="C609" s="7"/>
      <c r="D609" s="12"/>
      <c r="E609" s="14"/>
      <c r="F609" s="14"/>
    </row>
    <row r="610" spans="2:11" x14ac:dyDescent="0.25">
      <c r="B610" s="11"/>
      <c r="C610" s="7"/>
      <c r="D610" s="8"/>
      <c r="E610" s="14"/>
      <c r="F610" s="14"/>
      <c r="G610" s="95"/>
    </row>
    <row r="611" spans="2:11" x14ac:dyDescent="0.25">
      <c r="B611" s="11"/>
      <c r="C611" s="7"/>
      <c r="D611" s="8"/>
      <c r="E611" s="14"/>
      <c r="F611" s="14"/>
      <c r="G611" s="95"/>
      <c r="I611" s="20"/>
    </row>
    <row r="612" spans="2:11" x14ac:dyDescent="0.25">
      <c r="B612" s="11"/>
      <c r="C612" s="7"/>
      <c r="D612" s="8"/>
      <c r="E612" s="14"/>
      <c r="F612" s="14"/>
    </row>
    <row r="613" spans="2:11" x14ac:dyDescent="0.25">
      <c r="B613" s="11"/>
      <c r="C613" s="7"/>
      <c r="D613" s="8"/>
      <c r="E613" s="14"/>
      <c r="F613" s="14"/>
    </row>
    <row r="614" spans="2:11" x14ac:dyDescent="0.25">
      <c r="B614" s="11"/>
      <c r="C614" s="7"/>
      <c r="D614" s="8"/>
      <c r="E614" s="14"/>
      <c r="F614" s="14"/>
      <c r="G614" s="95"/>
    </row>
    <row r="615" spans="2:11" x14ac:dyDescent="0.25">
      <c r="B615" s="11"/>
      <c r="C615" s="7"/>
      <c r="D615" s="8"/>
      <c r="E615" s="14"/>
      <c r="F615" s="14"/>
      <c r="G615" s="95"/>
      <c r="K615" s="166"/>
    </row>
    <row r="616" spans="2:11" x14ac:dyDescent="0.25">
      <c r="B616" s="11"/>
      <c r="C616" s="7"/>
      <c r="D616" s="8"/>
      <c r="E616" s="14"/>
      <c r="F616" s="14"/>
      <c r="G616" s="95"/>
      <c r="I616" s="20"/>
      <c r="K616" s="166"/>
    </row>
    <row r="617" spans="2:11" x14ac:dyDescent="0.25">
      <c r="B617" s="11"/>
      <c r="C617" s="7"/>
      <c r="D617" s="8"/>
      <c r="E617" s="14"/>
      <c r="F617" s="14"/>
      <c r="G617" s="95"/>
      <c r="I617" s="20"/>
      <c r="K617" s="165"/>
    </row>
    <row r="618" spans="2:11" x14ac:dyDescent="0.25">
      <c r="B618" s="11"/>
      <c r="C618" s="7"/>
      <c r="D618" s="8"/>
      <c r="E618" s="14"/>
      <c r="F618" s="14"/>
      <c r="G618" s="95"/>
    </row>
    <row r="619" spans="2:11" x14ac:dyDescent="0.25">
      <c r="B619" s="11"/>
      <c r="C619" s="7"/>
      <c r="D619" s="8"/>
      <c r="E619" s="14"/>
      <c r="F619" s="14"/>
      <c r="G619" s="95"/>
    </row>
    <row r="620" spans="2:11" x14ac:dyDescent="0.25">
      <c r="B620" s="11"/>
      <c r="C620" s="7"/>
      <c r="D620" s="8"/>
      <c r="E620" s="14"/>
      <c r="F620" s="14"/>
      <c r="G620" s="95"/>
      <c r="I620" s="20"/>
      <c r="K620" s="166"/>
    </row>
    <row r="621" spans="2:11" x14ac:dyDescent="0.25">
      <c r="B621" s="11"/>
      <c r="C621" s="7"/>
      <c r="D621" s="8"/>
      <c r="E621" s="14"/>
      <c r="F621" s="14"/>
      <c r="G621" s="95"/>
    </row>
    <row r="622" spans="2:11" x14ac:dyDescent="0.25">
      <c r="B622" s="11"/>
      <c r="C622" s="7"/>
      <c r="D622" s="8"/>
      <c r="E622" s="14"/>
      <c r="F622" s="14"/>
    </row>
    <row r="623" spans="2:11" x14ac:dyDescent="0.25">
      <c r="B623" s="11"/>
      <c r="C623" s="7"/>
      <c r="D623" s="8"/>
      <c r="E623" s="14"/>
      <c r="F623" s="14"/>
      <c r="G623" s="95"/>
      <c r="I623" s="20"/>
      <c r="K623" s="165"/>
    </row>
    <row r="624" spans="2:11" x14ac:dyDescent="0.25">
      <c r="B624" s="11"/>
      <c r="C624" s="7"/>
      <c r="D624" s="8"/>
      <c r="E624" s="14"/>
      <c r="F624" s="14"/>
      <c r="G624" s="95"/>
      <c r="K624" s="166"/>
    </row>
    <row r="625" spans="1:15" x14ac:dyDescent="0.25">
      <c r="B625" s="11"/>
      <c r="C625" s="7"/>
      <c r="D625" s="8"/>
      <c r="E625" s="14"/>
      <c r="F625" s="14"/>
      <c r="G625" s="95"/>
      <c r="K625" s="166"/>
    </row>
    <row r="626" spans="1:15" x14ac:dyDescent="0.25">
      <c r="B626" s="11"/>
      <c r="C626" s="7"/>
      <c r="D626" s="8"/>
      <c r="E626" s="14"/>
      <c r="F626" s="14"/>
      <c r="G626" s="95"/>
      <c r="I626" s="20"/>
    </row>
    <row r="627" spans="1:15" x14ac:dyDescent="0.25">
      <c r="B627" s="11"/>
      <c r="C627" s="7"/>
      <c r="D627" s="8"/>
      <c r="E627" s="14"/>
      <c r="F627" s="14"/>
      <c r="G627" s="95"/>
    </row>
    <row r="628" spans="1:15" x14ac:dyDescent="0.25">
      <c r="B628" s="11"/>
      <c r="C628" s="7"/>
      <c r="D628" s="8"/>
      <c r="E628" s="14"/>
      <c r="F628" s="14"/>
      <c r="G628" s="95"/>
      <c r="I628" s="20"/>
      <c r="K628" s="166"/>
    </row>
    <row r="629" spans="1:15" x14ac:dyDescent="0.25">
      <c r="B629" s="11"/>
      <c r="C629" s="7"/>
      <c r="D629" s="8"/>
      <c r="E629" s="14"/>
      <c r="F629" s="14"/>
      <c r="G629" s="95"/>
      <c r="K629" s="166"/>
    </row>
    <row r="630" spans="1:15" x14ac:dyDescent="0.25">
      <c r="B630" s="11"/>
      <c r="C630" s="7"/>
      <c r="D630" s="8"/>
      <c r="E630" s="14"/>
      <c r="F630" s="14"/>
      <c r="G630" s="95"/>
    </row>
    <row r="631" spans="1:15" x14ac:dyDescent="0.25">
      <c r="B631" s="11"/>
      <c r="C631" s="7"/>
      <c r="D631" s="8"/>
      <c r="E631" s="14"/>
      <c r="F631" s="14"/>
    </row>
    <row r="632" spans="1:15" x14ac:dyDescent="0.25">
      <c r="B632" s="11"/>
      <c r="C632" s="7"/>
      <c r="D632" s="8"/>
      <c r="E632" s="14"/>
      <c r="F632" s="14"/>
      <c r="G632" s="95"/>
      <c r="I632" s="86"/>
      <c r="K632" s="166"/>
    </row>
    <row r="633" spans="1:15" x14ac:dyDescent="0.25">
      <c r="B633" s="11"/>
      <c r="C633" s="7"/>
      <c r="D633" s="8"/>
      <c r="E633" s="14"/>
      <c r="F633" s="14"/>
      <c r="G633" s="95"/>
      <c r="K633" s="166"/>
    </row>
    <row r="634" spans="1:15" s="34" customFormat="1" x14ac:dyDescent="0.25">
      <c r="A634" s="28"/>
      <c r="B634" s="29"/>
      <c r="C634" s="30"/>
      <c r="D634" s="31"/>
      <c r="E634" s="32"/>
      <c r="F634" s="32"/>
      <c r="G634" s="101"/>
      <c r="H634" s="26"/>
      <c r="I634" s="35"/>
      <c r="J634" s="26"/>
      <c r="K634" s="169"/>
      <c r="L634" s="26"/>
      <c r="M634" s="33"/>
      <c r="N634" s="33"/>
      <c r="O634" s="26"/>
    </row>
    <row r="635" spans="1:15" s="34" customFormat="1" x14ac:dyDescent="0.25">
      <c r="A635" s="28"/>
      <c r="B635" s="29"/>
      <c r="C635" s="30"/>
      <c r="D635" s="31"/>
      <c r="E635" s="32"/>
      <c r="F635" s="32"/>
      <c r="G635" s="101"/>
      <c r="H635" s="26"/>
      <c r="I635" s="35"/>
      <c r="J635" s="26"/>
      <c r="K635" s="169"/>
      <c r="L635" s="26"/>
      <c r="M635" s="33"/>
      <c r="N635" s="33"/>
      <c r="O635" s="26"/>
    </row>
    <row r="636" spans="1:15" s="34" customFormat="1" x14ac:dyDescent="0.25">
      <c r="A636" s="28"/>
      <c r="B636" s="29"/>
      <c r="C636" s="30"/>
      <c r="D636" s="31"/>
      <c r="E636" s="32"/>
      <c r="F636" s="32"/>
      <c r="G636" s="101"/>
      <c r="H636" s="27"/>
      <c r="I636" s="26"/>
      <c r="J636" s="26"/>
      <c r="K636" s="167"/>
      <c r="L636" s="26"/>
      <c r="M636" s="33"/>
      <c r="N636" s="33"/>
      <c r="O636" s="26"/>
    </row>
    <row r="637" spans="1:15" s="34" customFormat="1" x14ac:dyDescent="0.25">
      <c r="A637" s="28"/>
      <c r="B637" s="29"/>
      <c r="C637" s="30"/>
      <c r="D637" s="31"/>
      <c r="E637" s="32"/>
      <c r="F637" s="32"/>
      <c r="G637" s="101"/>
      <c r="H637" s="27"/>
      <c r="I637" s="26"/>
      <c r="J637" s="26"/>
      <c r="K637" s="169"/>
      <c r="L637" s="26"/>
      <c r="M637" s="33"/>
      <c r="N637" s="33"/>
      <c r="O637" s="26"/>
    </row>
    <row r="638" spans="1:15" s="34" customFormat="1" x14ac:dyDescent="0.25">
      <c r="A638" s="28"/>
      <c r="B638" s="29"/>
      <c r="C638" s="30"/>
      <c r="D638" s="31"/>
      <c r="E638" s="32"/>
      <c r="F638" s="32"/>
      <c r="G638" s="97"/>
      <c r="H638" s="68"/>
      <c r="I638" s="26"/>
      <c r="J638" s="26"/>
      <c r="K638" s="167"/>
      <c r="L638" s="26"/>
      <c r="M638" s="33"/>
      <c r="N638" s="33"/>
      <c r="O638" s="26"/>
    </row>
    <row r="639" spans="1:15" s="34" customFormat="1" x14ac:dyDescent="0.25">
      <c r="A639" s="28"/>
      <c r="B639" s="29"/>
      <c r="C639" s="30"/>
      <c r="D639" s="31"/>
      <c r="E639" s="32"/>
      <c r="F639" s="32"/>
      <c r="G639" s="97"/>
      <c r="H639" s="26"/>
      <c r="I639" s="26"/>
      <c r="J639" s="26"/>
      <c r="K639" s="167"/>
      <c r="L639" s="26"/>
      <c r="M639" s="33"/>
      <c r="N639" s="33"/>
      <c r="O639" s="26"/>
    </row>
    <row r="640" spans="1:15" s="34" customFormat="1" x14ac:dyDescent="0.25">
      <c r="A640" s="28"/>
      <c r="B640" s="29"/>
      <c r="C640" s="30"/>
      <c r="D640" s="31"/>
      <c r="E640" s="32"/>
      <c r="F640" s="32"/>
      <c r="G640" s="101"/>
      <c r="H640" s="27"/>
      <c r="I640" s="35"/>
      <c r="J640" s="26"/>
      <c r="K640" s="169"/>
      <c r="L640" s="26"/>
      <c r="M640" s="33"/>
      <c r="N640" s="33"/>
      <c r="O640" s="26"/>
    </row>
    <row r="641" spans="1:15" s="34" customFormat="1" x14ac:dyDescent="0.25">
      <c r="A641" s="28"/>
      <c r="B641" s="29"/>
      <c r="C641" s="30"/>
      <c r="D641" s="31"/>
      <c r="E641" s="32"/>
      <c r="F641" s="32"/>
      <c r="G641" s="97"/>
      <c r="H641" s="26"/>
      <c r="I641" s="26"/>
      <c r="J641" s="26"/>
      <c r="K641" s="167"/>
      <c r="L641" s="26"/>
      <c r="M641" s="33"/>
      <c r="N641" s="33"/>
      <c r="O641" s="26"/>
    </row>
    <row r="642" spans="1:15" s="34" customFormat="1" x14ac:dyDescent="0.25">
      <c r="A642" s="28"/>
      <c r="B642" s="29"/>
      <c r="C642" s="30"/>
      <c r="D642" s="31"/>
      <c r="E642" s="32"/>
      <c r="F642" s="32"/>
      <c r="G642" s="101"/>
      <c r="H642" s="27"/>
      <c r="I642" s="26"/>
      <c r="J642" s="26"/>
      <c r="K642" s="169"/>
      <c r="L642" s="26"/>
      <c r="M642" s="33"/>
      <c r="N642" s="33"/>
      <c r="O642" s="26"/>
    </row>
    <row r="643" spans="1:15" x14ac:dyDescent="0.25">
      <c r="B643" s="11"/>
      <c r="C643" s="7"/>
      <c r="D643" s="8"/>
      <c r="E643" s="14"/>
      <c r="F643" s="14"/>
      <c r="G643" s="95"/>
      <c r="I643" s="20"/>
      <c r="K643" s="166"/>
      <c r="L643" s="77"/>
      <c r="M643" s="77"/>
      <c r="N643" s="77"/>
    </row>
    <row r="644" spans="1:15" x14ac:dyDescent="0.25">
      <c r="B644" s="11"/>
      <c r="C644" s="7"/>
      <c r="D644" s="8"/>
      <c r="E644" s="14"/>
      <c r="F644" s="14"/>
      <c r="G644" s="95"/>
      <c r="I644" s="20"/>
      <c r="K644" s="166"/>
      <c r="L644" s="78"/>
      <c r="M644" s="78"/>
    </row>
    <row r="645" spans="1:15" x14ac:dyDescent="0.25">
      <c r="B645" s="13"/>
      <c r="C645" s="7"/>
      <c r="D645" s="8"/>
      <c r="E645" s="14"/>
      <c r="F645" s="14"/>
      <c r="G645" s="95"/>
      <c r="K645" s="180"/>
      <c r="L645" s="77"/>
      <c r="M645" s="77"/>
      <c r="N645" s="77"/>
    </row>
    <row r="646" spans="1:15" x14ac:dyDescent="0.25">
      <c r="B646" s="11"/>
      <c r="C646" s="7"/>
      <c r="D646" s="8"/>
      <c r="E646" s="14"/>
      <c r="F646" s="14"/>
      <c r="K646" s="180"/>
      <c r="L646" s="77"/>
      <c r="M646" s="77"/>
      <c r="N646" s="77"/>
    </row>
    <row r="647" spans="1:15" x14ac:dyDescent="0.25">
      <c r="B647" s="11"/>
      <c r="C647" s="7"/>
      <c r="D647" s="8"/>
      <c r="E647" s="14"/>
      <c r="F647" s="14"/>
      <c r="G647" s="95"/>
      <c r="K647" s="180"/>
      <c r="L647" s="77"/>
      <c r="N647" s="77"/>
    </row>
    <row r="648" spans="1:15" x14ac:dyDescent="0.25">
      <c r="B648" s="11"/>
      <c r="C648" s="7"/>
      <c r="D648" s="8"/>
      <c r="E648" s="14"/>
      <c r="F648" s="14"/>
      <c r="G648" s="95"/>
      <c r="K648" s="166"/>
      <c r="L648" s="77"/>
      <c r="M648" s="77"/>
      <c r="N648" s="77"/>
    </row>
    <row r="649" spans="1:15" x14ac:dyDescent="0.25">
      <c r="B649" s="11"/>
      <c r="C649" s="7"/>
      <c r="D649" s="8"/>
      <c r="E649" s="14"/>
      <c r="F649" s="14"/>
      <c r="G649" s="95"/>
      <c r="K649" s="166"/>
      <c r="L649" s="77"/>
      <c r="M649" s="77"/>
      <c r="N649" s="77"/>
    </row>
    <row r="650" spans="1:15" x14ac:dyDescent="0.25">
      <c r="B650" s="11"/>
      <c r="C650" s="7"/>
      <c r="D650" s="8"/>
      <c r="E650" s="14"/>
      <c r="F650" s="14"/>
      <c r="G650" s="95"/>
      <c r="I650" s="20"/>
      <c r="K650" s="180"/>
      <c r="N650" s="77"/>
    </row>
    <row r="651" spans="1:15" x14ac:dyDescent="0.25">
      <c r="B651" s="11"/>
      <c r="C651" s="7"/>
      <c r="D651" s="12"/>
      <c r="E651" s="14"/>
      <c r="F651" s="14"/>
      <c r="K651" s="180"/>
      <c r="M651" s="77"/>
    </row>
    <row r="652" spans="1:15" x14ac:dyDescent="0.25">
      <c r="B652" s="11"/>
      <c r="C652" s="7"/>
      <c r="D652" s="8"/>
      <c r="E652" s="14"/>
      <c r="F652" s="14"/>
      <c r="G652" s="95"/>
      <c r="K652" s="180"/>
      <c r="N652" s="77"/>
    </row>
    <row r="653" spans="1:15" x14ac:dyDescent="0.25">
      <c r="B653" s="11"/>
      <c r="C653" s="7"/>
      <c r="D653" s="8"/>
      <c r="E653" s="14"/>
      <c r="F653" s="14"/>
      <c r="K653" s="180"/>
      <c r="M653" s="77"/>
      <c r="N653" s="77"/>
    </row>
    <row r="654" spans="1:15" x14ac:dyDescent="0.25">
      <c r="B654" s="11"/>
      <c r="C654" s="7"/>
      <c r="D654" s="8"/>
      <c r="E654" s="14"/>
      <c r="F654" s="14"/>
      <c r="G654" s="95"/>
      <c r="I654" s="20"/>
      <c r="K654" s="180"/>
      <c r="N654" s="77"/>
    </row>
    <row r="655" spans="1:15" x14ac:dyDescent="0.25">
      <c r="B655" s="11"/>
      <c r="C655" s="7"/>
      <c r="D655" s="8"/>
      <c r="E655" s="14"/>
      <c r="F655" s="14"/>
      <c r="G655" s="95"/>
      <c r="I655" s="20"/>
      <c r="K655" s="180"/>
      <c r="M655" s="77"/>
      <c r="N655" s="77"/>
    </row>
    <row r="656" spans="1:15" x14ac:dyDescent="0.25">
      <c r="B656" s="11"/>
      <c r="C656" s="7"/>
      <c r="D656" s="8"/>
      <c r="E656" s="14"/>
      <c r="F656" s="14"/>
      <c r="G656" s="95"/>
      <c r="K656" s="166"/>
      <c r="M656" s="77"/>
      <c r="N656" s="77"/>
    </row>
    <row r="657" spans="2:14" x14ac:dyDescent="0.25">
      <c r="B657" s="11"/>
      <c r="C657" s="7"/>
      <c r="D657" s="8"/>
      <c r="E657" s="14"/>
      <c r="F657" s="14"/>
      <c r="G657" s="95"/>
      <c r="I657" s="20"/>
      <c r="K657" s="181"/>
      <c r="N657" s="77"/>
    </row>
    <row r="658" spans="2:14" x14ac:dyDescent="0.25">
      <c r="B658" s="11"/>
      <c r="C658" s="7"/>
      <c r="D658" s="8"/>
      <c r="E658" s="14"/>
      <c r="F658" s="14"/>
      <c r="G658" s="95"/>
      <c r="K658" s="180"/>
      <c r="N658" s="77"/>
    </row>
    <row r="659" spans="2:14" x14ac:dyDescent="0.25">
      <c r="B659" s="11"/>
      <c r="C659" s="7"/>
      <c r="D659" s="8"/>
      <c r="E659" s="14"/>
      <c r="F659" s="14"/>
      <c r="K659" s="180"/>
      <c r="M659" s="77"/>
      <c r="N659" s="77"/>
    </row>
    <row r="660" spans="2:14" x14ac:dyDescent="0.25">
      <c r="B660" s="11"/>
      <c r="C660" s="7"/>
      <c r="D660" s="8"/>
      <c r="E660" s="14"/>
      <c r="F660" s="14"/>
      <c r="G660" s="95"/>
      <c r="I660" s="20"/>
      <c r="K660" s="181"/>
      <c r="N660" s="77"/>
    </row>
    <row r="661" spans="2:14" x14ac:dyDescent="0.25">
      <c r="B661" s="11"/>
      <c r="C661" s="7"/>
      <c r="D661" s="8"/>
      <c r="E661" s="14"/>
      <c r="F661" s="14"/>
      <c r="G661" s="95"/>
      <c r="K661" s="180"/>
      <c r="N661" s="77"/>
    </row>
    <row r="662" spans="2:14" x14ac:dyDescent="0.25">
      <c r="B662" s="11"/>
      <c r="C662" s="7"/>
      <c r="D662" s="8"/>
      <c r="E662" s="14"/>
      <c r="F662" s="14"/>
      <c r="G662" s="95"/>
      <c r="K662" s="180"/>
      <c r="M662" s="77"/>
      <c r="N662" s="77"/>
    </row>
    <row r="663" spans="2:14" x14ac:dyDescent="0.25">
      <c r="B663" s="11"/>
      <c r="C663" s="7"/>
      <c r="D663" s="8"/>
      <c r="E663" s="14"/>
      <c r="F663" s="14"/>
      <c r="K663" s="180"/>
      <c r="N663" s="77"/>
    </row>
    <row r="664" spans="2:14" x14ac:dyDescent="0.25">
      <c r="B664" s="11"/>
      <c r="C664" s="7"/>
      <c r="D664" s="8"/>
      <c r="E664" s="14"/>
      <c r="F664" s="14"/>
      <c r="G664" s="95"/>
      <c r="K664" s="166"/>
      <c r="N664" s="77"/>
    </row>
    <row r="665" spans="2:14" x14ac:dyDescent="0.25">
      <c r="B665" s="11"/>
      <c r="C665" s="7"/>
      <c r="D665" s="8"/>
      <c r="E665" s="14"/>
      <c r="F665" s="14"/>
      <c r="G665" s="95"/>
      <c r="I665" s="20"/>
      <c r="K665" s="181"/>
      <c r="N665" s="77"/>
    </row>
    <row r="666" spans="2:14" x14ac:dyDescent="0.25">
      <c r="B666" s="11"/>
      <c r="C666" s="7"/>
      <c r="D666" s="8"/>
      <c r="E666" s="14"/>
      <c r="F666" s="14"/>
      <c r="K666" s="180"/>
      <c r="N666" s="77"/>
    </row>
    <row r="667" spans="2:14" x14ac:dyDescent="0.25">
      <c r="B667" s="11"/>
      <c r="C667" s="7"/>
      <c r="D667" s="8"/>
      <c r="E667" s="14"/>
      <c r="F667" s="14"/>
      <c r="G667" s="95"/>
      <c r="I667" s="20"/>
      <c r="K667" s="180"/>
      <c r="M667" s="77"/>
      <c r="N667" s="77"/>
    </row>
    <row r="668" spans="2:14" x14ac:dyDescent="0.25">
      <c r="B668" s="11"/>
      <c r="C668" s="7"/>
      <c r="D668" s="8"/>
      <c r="E668" s="14"/>
      <c r="F668" s="14"/>
      <c r="G668" s="95"/>
      <c r="I668" s="20"/>
      <c r="K668" s="166"/>
      <c r="M668" s="77"/>
    </row>
    <row r="669" spans="2:14" x14ac:dyDescent="0.25">
      <c r="B669" s="11"/>
      <c r="C669" s="7"/>
      <c r="D669" s="8"/>
      <c r="E669" s="14"/>
      <c r="F669" s="14"/>
      <c r="G669" s="95"/>
      <c r="I669" s="20"/>
      <c r="K669" s="180"/>
      <c r="M669" s="77"/>
      <c r="N669" s="77"/>
    </row>
    <row r="670" spans="2:14" x14ac:dyDescent="0.25">
      <c r="B670" s="11"/>
      <c r="C670" s="7"/>
      <c r="D670" s="8"/>
      <c r="E670" s="14"/>
      <c r="F670" s="14"/>
      <c r="G670" s="95"/>
      <c r="I670" s="20"/>
      <c r="K670" s="181"/>
      <c r="M670" s="77"/>
      <c r="N670" s="77"/>
    </row>
    <row r="671" spans="2:14" x14ac:dyDescent="0.25">
      <c r="B671" s="11"/>
      <c r="C671" s="7"/>
      <c r="D671" s="8"/>
      <c r="E671" s="14"/>
      <c r="F671" s="14"/>
      <c r="G671" s="95"/>
      <c r="I671" s="20"/>
      <c r="K671" s="181"/>
      <c r="N671" s="77"/>
    </row>
    <row r="672" spans="2:14" x14ac:dyDescent="0.25">
      <c r="B672" s="11"/>
      <c r="C672" s="7"/>
      <c r="D672" s="8"/>
      <c r="E672" s="14"/>
      <c r="F672" s="14"/>
      <c r="G672" s="95"/>
      <c r="I672" s="20"/>
      <c r="K672" s="166"/>
      <c r="N672" s="77"/>
    </row>
    <row r="673" spans="1:15" x14ac:dyDescent="0.25">
      <c r="B673" s="11"/>
      <c r="C673" s="7"/>
      <c r="D673" s="8"/>
      <c r="E673" s="14"/>
      <c r="F673" s="14"/>
      <c r="K673" s="181"/>
      <c r="M673" s="77"/>
      <c r="N673" s="77"/>
    </row>
    <row r="674" spans="1:15" x14ac:dyDescent="0.25">
      <c r="B674" s="11"/>
      <c r="C674" s="7"/>
      <c r="D674" s="8"/>
      <c r="E674" s="14"/>
      <c r="F674" s="14"/>
      <c r="G674" s="95"/>
      <c r="K674" s="166"/>
      <c r="M674" s="77"/>
      <c r="N674" s="77"/>
    </row>
    <row r="675" spans="1:15" x14ac:dyDescent="0.25">
      <c r="B675" s="11"/>
      <c r="C675" s="7"/>
      <c r="D675" s="8"/>
      <c r="E675" s="14"/>
      <c r="F675" s="14"/>
      <c r="I675" s="20"/>
      <c r="K675" s="166"/>
      <c r="N675" s="77"/>
    </row>
    <row r="676" spans="1:15" x14ac:dyDescent="0.25">
      <c r="B676" s="11"/>
      <c r="C676" s="7"/>
      <c r="D676" s="8"/>
      <c r="E676" s="14"/>
      <c r="F676" s="14"/>
      <c r="G676" s="95"/>
      <c r="K676" s="180"/>
      <c r="M676" s="77"/>
    </row>
    <row r="677" spans="1:15" x14ac:dyDescent="0.25">
      <c r="B677" s="11"/>
      <c r="C677" s="7"/>
      <c r="D677" s="8"/>
      <c r="E677" s="14"/>
      <c r="F677" s="14"/>
      <c r="G677" s="95"/>
      <c r="K677" s="181"/>
      <c r="M677" s="77"/>
      <c r="N677" s="77"/>
    </row>
    <row r="678" spans="1:15" x14ac:dyDescent="0.25">
      <c r="B678" s="11"/>
      <c r="C678" s="7"/>
      <c r="D678" s="8"/>
      <c r="E678" s="14"/>
      <c r="F678" s="14"/>
      <c r="G678" s="95"/>
      <c r="I678" s="86"/>
      <c r="K678" s="181"/>
      <c r="N678" s="77"/>
    </row>
    <row r="679" spans="1:15" x14ac:dyDescent="0.25">
      <c r="B679" s="11"/>
      <c r="C679" s="7"/>
      <c r="D679" s="8"/>
      <c r="E679" s="14"/>
      <c r="F679" s="14"/>
      <c r="K679" s="180"/>
      <c r="N679" s="77"/>
    </row>
    <row r="680" spans="1:15" s="34" customFormat="1" x14ac:dyDescent="0.25">
      <c r="A680" s="28"/>
      <c r="B680" s="29"/>
      <c r="C680" s="30"/>
      <c r="D680" s="31"/>
      <c r="E680" s="32"/>
      <c r="F680" s="32"/>
      <c r="G680" s="97"/>
      <c r="H680" s="89"/>
      <c r="I680" s="35"/>
      <c r="J680" s="26"/>
      <c r="K680" s="167"/>
      <c r="L680" s="26"/>
      <c r="M680" s="26"/>
      <c r="N680" s="26"/>
      <c r="O680" s="26"/>
    </row>
    <row r="681" spans="1:15" s="34" customFormat="1" x14ac:dyDescent="0.25">
      <c r="A681" s="28"/>
      <c r="B681" s="29"/>
      <c r="C681" s="30"/>
      <c r="D681" s="31"/>
      <c r="E681" s="32"/>
      <c r="F681" s="32"/>
      <c r="G681" s="97"/>
      <c r="H681" s="26"/>
      <c r="I681" s="26"/>
      <c r="J681" s="26"/>
      <c r="K681" s="167"/>
      <c r="L681" s="26"/>
      <c r="M681" s="26"/>
      <c r="N681" s="26"/>
      <c r="O681" s="26"/>
    </row>
    <row r="682" spans="1:15" s="34" customFormat="1" x14ac:dyDescent="0.25">
      <c r="A682" s="28"/>
      <c r="B682" s="29"/>
      <c r="C682" s="30"/>
      <c r="D682" s="31"/>
      <c r="E682" s="32"/>
      <c r="F682" s="32"/>
      <c r="G682" s="97"/>
      <c r="H682" s="26"/>
      <c r="I682" s="26"/>
      <c r="J682" s="26"/>
      <c r="K682" s="167"/>
      <c r="L682" s="26"/>
      <c r="M682" s="26"/>
      <c r="N682" s="26"/>
      <c r="O682" s="26"/>
    </row>
    <row r="683" spans="1:15" s="34" customFormat="1" x14ac:dyDescent="0.25">
      <c r="A683" s="28"/>
      <c r="B683" s="29"/>
      <c r="C683" s="30"/>
      <c r="D683" s="31"/>
      <c r="E683" s="32"/>
      <c r="F683" s="32"/>
      <c r="G683" s="97"/>
      <c r="H683" s="26"/>
      <c r="I683" s="26"/>
      <c r="J683" s="26"/>
      <c r="K683" s="167"/>
      <c r="L683" s="26"/>
      <c r="M683" s="26"/>
      <c r="N683" s="26"/>
      <c r="O683" s="26"/>
    </row>
    <row r="684" spans="1:15" s="34" customFormat="1" x14ac:dyDescent="0.25">
      <c r="A684" s="28"/>
      <c r="B684" s="29"/>
      <c r="C684" s="30"/>
      <c r="D684" s="31"/>
      <c r="E684" s="32"/>
      <c r="F684" s="32"/>
      <c r="G684" s="88"/>
      <c r="H684" s="26"/>
      <c r="J684" s="26"/>
      <c r="K684" s="167"/>
      <c r="L684" s="26"/>
      <c r="M684" s="26"/>
      <c r="N684" s="26"/>
      <c r="O684" s="26"/>
    </row>
    <row r="685" spans="1:15" s="34" customFormat="1" x14ac:dyDescent="0.25">
      <c r="A685" s="28"/>
      <c r="B685" s="29"/>
      <c r="C685" s="30"/>
      <c r="D685" s="31"/>
      <c r="E685" s="32"/>
      <c r="F685" s="32"/>
      <c r="G685" s="97"/>
      <c r="H685" s="26"/>
      <c r="I685" s="26"/>
      <c r="J685" s="26"/>
      <c r="K685" s="167"/>
      <c r="L685" s="26"/>
      <c r="M685" s="26"/>
      <c r="N685" s="26"/>
      <c r="O685" s="26"/>
    </row>
    <row r="686" spans="1:15" s="34" customFormat="1" x14ac:dyDescent="0.25">
      <c r="A686" s="28"/>
      <c r="B686" s="29"/>
      <c r="C686" s="30"/>
      <c r="D686" s="31"/>
      <c r="E686" s="32"/>
      <c r="F686" s="32"/>
      <c r="G686" s="88"/>
      <c r="H686" s="26"/>
      <c r="I686" s="26"/>
      <c r="J686" s="26"/>
      <c r="K686" s="167"/>
      <c r="L686" s="26"/>
      <c r="M686" s="26"/>
      <c r="N686" s="26"/>
      <c r="O686" s="26"/>
    </row>
    <row r="687" spans="1:15" s="34" customFormat="1" x14ac:dyDescent="0.25">
      <c r="A687" s="28"/>
      <c r="B687" s="29"/>
      <c r="C687" s="30"/>
      <c r="D687" s="31"/>
      <c r="E687" s="32"/>
      <c r="F687" s="32"/>
      <c r="G687" s="27"/>
      <c r="H687" s="26"/>
      <c r="I687" s="35"/>
      <c r="J687" s="26"/>
      <c r="K687" s="167"/>
      <c r="L687" s="26"/>
      <c r="M687" s="26"/>
      <c r="N687" s="26"/>
      <c r="O687" s="26"/>
    </row>
    <row r="688" spans="1:15" s="34" customFormat="1" x14ac:dyDescent="0.25">
      <c r="A688" s="28"/>
      <c r="B688" s="29"/>
      <c r="C688" s="30"/>
      <c r="D688" s="31"/>
      <c r="E688" s="32"/>
      <c r="F688" s="32"/>
      <c r="G688" s="27"/>
      <c r="H688" s="26"/>
      <c r="I688" s="26"/>
      <c r="J688" s="26"/>
      <c r="K688" s="167"/>
      <c r="L688" s="26"/>
      <c r="M688" s="26"/>
      <c r="N688" s="26"/>
      <c r="O688" s="26"/>
    </row>
    <row r="689" spans="1:15" s="34" customFormat="1" x14ac:dyDescent="0.25">
      <c r="A689" s="28"/>
      <c r="B689" s="29"/>
      <c r="C689" s="30"/>
      <c r="D689" s="31"/>
      <c r="E689" s="32"/>
      <c r="F689" s="32"/>
      <c r="G689" s="27"/>
      <c r="H689" s="26"/>
      <c r="I689" s="35"/>
      <c r="J689" s="26"/>
      <c r="K689" s="167"/>
      <c r="L689" s="26"/>
      <c r="M689" s="26"/>
      <c r="N689" s="26"/>
      <c r="O689" s="26"/>
    </row>
    <row r="690" spans="1:15" s="34" customFormat="1" x14ac:dyDescent="0.25">
      <c r="A690" s="28"/>
      <c r="B690" s="29"/>
      <c r="C690" s="30"/>
      <c r="D690" s="31"/>
      <c r="E690" s="32"/>
      <c r="F690" s="32"/>
      <c r="G690" s="27"/>
      <c r="H690" s="26"/>
      <c r="I690" s="26"/>
      <c r="J690" s="26"/>
      <c r="K690" s="167"/>
      <c r="L690" s="26"/>
      <c r="M690" s="33"/>
      <c r="N690" s="33"/>
      <c r="O690" s="26"/>
    </row>
    <row r="691" spans="1:15" s="34" customFormat="1" x14ac:dyDescent="0.25">
      <c r="A691" s="28"/>
      <c r="B691" s="29"/>
      <c r="C691" s="30"/>
      <c r="D691" s="31"/>
      <c r="E691" s="32"/>
      <c r="F691" s="32"/>
      <c r="G691" s="27"/>
      <c r="H691" s="26"/>
      <c r="I691" s="26"/>
      <c r="J691" s="26"/>
      <c r="K691" s="167"/>
      <c r="L691" s="26"/>
      <c r="M691" s="33"/>
      <c r="N691" s="33"/>
      <c r="O691" s="26"/>
    </row>
    <row r="692" spans="1:15" x14ac:dyDescent="0.25">
      <c r="B692" s="11"/>
      <c r="C692" s="7"/>
      <c r="D692" s="8"/>
      <c r="E692" s="14"/>
      <c r="F692" s="14"/>
      <c r="G692" s="111"/>
      <c r="I692" s="20"/>
      <c r="K692" s="166"/>
    </row>
    <row r="693" spans="1:15" x14ac:dyDescent="0.25">
      <c r="B693" s="11"/>
      <c r="C693" s="7"/>
      <c r="D693" s="8"/>
      <c r="E693" s="14"/>
      <c r="F693" s="14"/>
      <c r="G693" s="116"/>
      <c r="K693" s="166"/>
    </row>
    <row r="694" spans="1:15" x14ac:dyDescent="0.25">
      <c r="B694" s="13"/>
      <c r="C694" s="7"/>
      <c r="D694" s="8"/>
      <c r="E694" s="14"/>
      <c r="F694" s="14"/>
      <c r="G694" s="132"/>
    </row>
    <row r="695" spans="1:15" x14ac:dyDescent="0.25">
      <c r="B695" s="11"/>
      <c r="C695" s="7"/>
      <c r="D695" s="8"/>
      <c r="E695" s="14"/>
      <c r="F695" s="14"/>
      <c r="G695" s="112"/>
    </row>
    <row r="696" spans="1:15" x14ac:dyDescent="0.25">
      <c r="B696" s="11"/>
      <c r="C696" s="7"/>
      <c r="D696" s="8"/>
      <c r="E696" s="14"/>
      <c r="F696" s="14"/>
      <c r="G696" s="133"/>
      <c r="J696" s="134"/>
    </row>
    <row r="697" spans="1:15" x14ac:dyDescent="0.25">
      <c r="B697" s="11"/>
      <c r="C697" s="7"/>
      <c r="D697" s="8"/>
      <c r="E697" s="38"/>
      <c r="F697" s="14"/>
      <c r="G697" s="132"/>
    </row>
    <row r="698" spans="1:15" x14ac:dyDescent="0.25">
      <c r="B698" s="11"/>
      <c r="C698" s="7"/>
      <c r="D698" s="8"/>
      <c r="E698" s="14"/>
      <c r="F698" s="14"/>
      <c r="G698" s="116"/>
      <c r="K698" s="166"/>
    </row>
    <row r="699" spans="1:15" x14ac:dyDescent="0.25">
      <c r="B699" s="11"/>
      <c r="C699" s="7"/>
      <c r="D699" s="8"/>
      <c r="E699" s="14"/>
      <c r="F699" s="14"/>
      <c r="G699" s="113"/>
      <c r="I699" s="20"/>
      <c r="K699" s="166"/>
    </row>
    <row r="700" spans="1:15" x14ac:dyDescent="0.25">
      <c r="B700" s="11"/>
      <c r="C700" s="7"/>
      <c r="D700" s="12"/>
      <c r="E700" s="14"/>
      <c r="F700" s="14"/>
      <c r="G700" s="113"/>
    </row>
    <row r="701" spans="1:15" x14ac:dyDescent="0.25">
      <c r="B701" s="11"/>
      <c r="C701" s="7"/>
      <c r="D701" s="8"/>
      <c r="E701" s="14"/>
      <c r="F701" s="14"/>
      <c r="G701" s="114"/>
      <c r="I701" s="20"/>
    </row>
    <row r="702" spans="1:15" x14ac:dyDescent="0.25">
      <c r="B702" s="11"/>
      <c r="C702" s="7"/>
      <c r="D702" s="8"/>
      <c r="E702" s="14"/>
      <c r="F702" s="14"/>
      <c r="G702" s="115"/>
    </row>
    <row r="703" spans="1:15" x14ac:dyDescent="0.25">
      <c r="B703" s="11"/>
      <c r="C703" s="7"/>
      <c r="D703" s="8"/>
      <c r="E703" s="14"/>
      <c r="F703" s="14"/>
      <c r="G703" s="116"/>
      <c r="I703" s="20"/>
      <c r="K703" s="166"/>
    </row>
    <row r="704" spans="1:15" x14ac:dyDescent="0.25">
      <c r="B704" s="11"/>
      <c r="C704" s="7"/>
      <c r="D704" s="8"/>
      <c r="E704" s="14"/>
      <c r="F704" s="14"/>
      <c r="G704" s="116"/>
      <c r="I704" s="20"/>
      <c r="K704" s="166"/>
    </row>
    <row r="705" spans="2:11" x14ac:dyDescent="0.25">
      <c r="B705" s="11"/>
      <c r="C705" s="7"/>
      <c r="D705" s="8"/>
      <c r="E705" s="14"/>
      <c r="F705" s="14"/>
      <c r="G705" s="116"/>
    </row>
    <row r="706" spans="2:11" x14ac:dyDescent="0.25">
      <c r="B706" s="11"/>
      <c r="C706" s="7"/>
      <c r="D706" s="8"/>
      <c r="E706" s="14"/>
      <c r="F706" s="14"/>
      <c r="G706" s="116"/>
      <c r="I706" s="20"/>
      <c r="K706" s="166"/>
    </row>
    <row r="707" spans="2:11" x14ac:dyDescent="0.25">
      <c r="B707" s="11"/>
      <c r="C707" s="7"/>
      <c r="D707" s="8"/>
      <c r="E707" s="14"/>
      <c r="F707" s="14"/>
      <c r="G707" s="117"/>
    </row>
    <row r="708" spans="2:11" x14ac:dyDescent="0.25">
      <c r="B708" s="11"/>
      <c r="C708" s="7"/>
      <c r="D708" s="8"/>
      <c r="E708" s="14"/>
      <c r="F708" s="14"/>
      <c r="G708" s="127"/>
      <c r="K708" s="166"/>
    </row>
    <row r="709" spans="2:11" x14ac:dyDescent="0.25">
      <c r="B709" s="11"/>
      <c r="C709" s="7"/>
      <c r="D709" s="8"/>
      <c r="E709" s="14"/>
      <c r="F709" s="14"/>
      <c r="G709" s="118"/>
      <c r="I709" s="20"/>
      <c r="K709" s="166"/>
    </row>
    <row r="710" spans="2:11" x14ac:dyDescent="0.25">
      <c r="B710" s="11"/>
      <c r="C710" s="7"/>
      <c r="D710" s="8"/>
      <c r="E710" s="14"/>
      <c r="F710" s="14"/>
      <c r="G710" s="118"/>
    </row>
    <row r="711" spans="2:11" x14ac:dyDescent="0.25">
      <c r="B711" s="11"/>
      <c r="C711" s="7"/>
      <c r="D711" s="8"/>
      <c r="E711" s="14"/>
      <c r="F711" s="14"/>
      <c r="G711" s="119"/>
    </row>
    <row r="712" spans="2:11" x14ac:dyDescent="0.25">
      <c r="B712" s="11"/>
      <c r="C712" s="7"/>
      <c r="D712" s="8"/>
      <c r="E712" s="14"/>
      <c r="F712" s="14"/>
      <c r="G712" s="120"/>
    </row>
    <row r="713" spans="2:11" x14ac:dyDescent="0.25">
      <c r="B713" s="11"/>
      <c r="C713" s="7"/>
      <c r="D713" s="8"/>
      <c r="E713" s="14"/>
      <c r="F713" s="14"/>
      <c r="G713" s="121"/>
    </row>
    <row r="714" spans="2:11" x14ac:dyDescent="0.25">
      <c r="B714" s="11"/>
      <c r="C714" s="7"/>
      <c r="D714" s="8"/>
      <c r="E714" s="14"/>
      <c r="F714" s="14"/>
      <c r="G714" s="128"/>
      <c r="K714" s="165"/>
    </row>
    <row r="715" spans="2:11" x14ac:dyDescent="0.25">
      <c r="B715" s="11"/>
      <c r="C715" s="7"/>
      <c r="D715" s="8"/>
      <c r="E715" s="14"/>
      <c r="F715" s="14"/>
      <c r="G715" s="116"/>
      <c r="I715" s="20"/>
      <c r="K715" s="166"/>
    </row>
    <row r="716" spans="2:11" x14ac:dyDescent="0.25">
      <c r="B716" s="11"/>
      <c r="C716" s="7"/>
      <c r="D716" s="8"/>
      <c r="E716" s="14"/>
      <c r="F716" s="14"/>
      <c r="G716" s="132"/>
    </row>
    <row r="717" spans="2:11" x14ac:dyDescent="0.25">
      <c r="B717" s="11"/>
      <c r="C717" s="7"/>
      <c r="D717" s="8"/>
      <c r="E717" s="14"/>
      <c r="F717" s="14"/>
      <c r="G717" s="116"/>
      <c r="I717" s="20"/>
      <c r="K717" s="166"/>
    </row>
    <row r="718" spans="2:11" x14ac:dyDescent="0.25">
      <c r="B718" s="11"/>
      <c r="C718" s="7"/>
      <c r="D718" s="8"/>
      <c r="E718" s="14"/>
      <c r="F718" s="14"/>
      <c r="G718" s="122"/>
      <c r="I718" s="20"/>
    </row>
    <row r="719" spans="2:11" x14ac:dyDescent="0.25">
      <c r="B719" s="11"/>
      <c r="C719" s="7"/>
      <c r="D719" s="8"/>
      <c r="E719" s="14"/>
      <c r="F719" s="14"/>
      <c r="G719" s="129"/>
      <c r="I719" s="20"/>
      <c r="K719" s="166"/>
    </row>
    <row r="720" spans="2:11" x14ac:dyDescent="0.25">
      <c r="B720" s="11"/>
      <c r="C720" s="7"/>
      <c r="D720" s="8"/>
      <c r="E720" s="14"/>
      <c r="F720" s="14"/>
      <c r="G720" s="123"/>
      <c r="I720" s="20"/>
      <c r="K720" s="166"/>
    </row>
    <row r="721" spans="1:15" x14ac:dyDescent="0.25">
      <c r="B721" s="11"/>
      <c r="C721" s="7"/>
      <c r="D721" s="8"/>
      <c r="E721" s="14"/>
      <c r="F721" s="14"/>
      <c r="G721" s="130"/>
      <c r="J721" s="134"/>
      <c r="K721" s="166"/>
    </row>
    <row r="722" spans="1:15" x14ac:dyDescent="0.25">
      <c r="B722" s="11"/>
      <c r="C722" s="7"/>
      <c r="D722" s="8"/>
      <c r="E722" s="14"/>
      <c r="F722" s="14"/>
      <c r="G722" s="131"/>
      <c r="K722" s="166"/>
    </row>
    <row r="723" spans="1:15" x14ac:dyDescent="0.25">
      <c r="B723" s="11"/>
      <c r="C723" s="7"/>
      <c r="D723" s="8"/>
      <c r="E723" s="14"/>
      <c r="F723" s="14"/>
      <c r="G723" s="132"/>
      <c r="K723" s="166"/>
    </row>
    <row r="724" spans="1:15" x14ac:dyDescent="0.25">
      <c r="B724" s="11"/>
      <c r="C724" s="7"/>
      <c r="D724" s="8"/>
      <c r="E724" s="14"/>
      <c r="F724" s="14"/>
      <c r="G724" s="116"/>
      <c r="I724" s="20"/>
      <c r="K724" s="166"/>
    </row>
    <row r="725" spans="1:15" x14ac:dyDescent="0.25">
      <c r="B725" s="11"/>
      <c r="C725" s="7"/>
      <c r="D725" s="8"/>
      <c r="E725" s="14"/>
      <c r="F725" s="14"/>
      <c r="G725" s="126"/>
      <c r="I725" s="20"/>
      <c r="K725" s="166"/>
    </row>
    <row r="726" spans="1:15" x14ac:dyDescent="0.25">
      <c r="B726" s="11"/>
      <c r="C726" s="7"/>
      <c r="D726" s="8"/>
      <c r="E726" s="14"/>
      <c r="F726" s="14"/>
      <c r="G726" s="124"/>
      <c r="I726" s="20"/>
      <c r="K726" s="166"/>
    </row>
    <row r="727" spans="1:15" x14ac:dyDescent="0.25">
      <c r="B727" s="11"/>
      <c r="C727" s="7"/>
      <c r="D727" s="8"/>
      <c r="E727" s="14"/>
      <c r="F727" s="14"/>
      <c r="G727" s="125"/>
      <c r="K727" s="166"/>
    </row>
    <row r="728" spans="1:15" s="34" customFormat="1" x14ac:dyDescent="0.25">
      <c r="A728" s="28"/>
      <c r="B728" s="29"/>
      <c r="C728" s="30"/>
      <c r="D728" s="31"/>
      <c r="E728" s="32"/>
      <c r="F728" s="32"/>
      <c r="G728" s="27"/>
      <c r="H728" s="135"/>
      <c r="I728" s="35"/>
      <c r="J728" s="26"/>
      <c r="K728" s="167"/>
      <c r="L728" s="26"/>
      <c r="M728" s="33"/>
      <c r="N728" s="33"/>
      <c r="O728" s="26"/>
    </row>
    <row r="729" spans="1:15" s="34" customFormat="1" x14ac:dyDescent="0.25">
      <c r="A729" s="28"/>
      <c r="B729" s="29"/>
      <c r="C729" s="30"/>
      <c r="D729" s="31"/>
      <c r="E729" s="32"/>
      <c r="F729" s="32"/>
      <c r="G729" s="97"/>
      <c r="H729" s="26"/>
      <c r="I729" s="26"/>
      <c r="J729" s="26"/>
      <c r="K729" s="167"/>
      <c r="L729" s="26"/>
      <c r="M729" s="33"/>
      <c r="N729" s="33"/>
      <c r="O729" s="26"/>
    </row>
    <row r="730" spans="1:15" s="34" customFormat="1" x14ac:dyDescent="0.25">
      <c r="A730" s="28"/>
      <c r="B730" s="29"/>
      <c r="C730" s="30"/>
      <c r="D730" s="31"/>
      <c r="E730" s="32"/>
      <c r="F730" s="32"/>
      <c r="G730" s="27"/>
      <c r="H730" s="26"/>
      <c r="I730" s="26"/>
      <c r="J730" s="26"/>
      <c r="K730" s="167"/>
      <c r="L730" s="26"/>
      <c r="M730" s="33"/>
      <c r="N730" s="33"/>
      <c r="O730" s="26"/>
    </row>
    <row r="731" spans="1:15" s="34" customFormat="1" x14ac:dyDescent="0.25">
      <c r="A731" s="28"/>
      <c r="B731" s="29"/>
      <c r="C731" s="30"/>
      <c r="D731" s="31"/>
      <c r="E731" s="32"/>
      <c r="F731" s="32"/>
      <c r="G731" s="97"/>
      <c r="H731" s="26"/>
      <c r="I731" s="26"/>
      <c r="J731" s="26"/>
      <c r="K731" s="167"/>
      <c r="L731" s="26"/>
      <c r="M731" s="33"/>
      <c r="N731" s="33"/>
      <c r="O731" s="26"/>
    </row>
    <row r="732" spans="1:15" s="34" customFormat="1" x14ac:dyDescent="0.25">
      <c r="A732" s="28"/>
      <c r="B732" s="29"/>
      <c r="C732" s="30"/>
      <c r="D732" s="31"/>
      <c r="E732" s="32"/>
      <c r="F732" s="32"/>
      <c r="G732" s="27"/>
      <c r="H732" s="26"/>
      <c r="I732" s="26"/>
      <c r="J732" s="26"/>
      <c r="K732" s="167"/>
      <c r="L732" s="26"/>
      <c r="M732" s="33"/>
      <c r="N732" s="33"/>
      <c r="O732" s="26"/>
    </row>
    <row r="733" spans="1:15" s="34" customFormat="1" x14ac:dyDescent="0.25">
      <c r="A733" s="28"/>
      <c r="B733" s="29"/>
      <c r="C733" s="30"/>
      <c r="D733" s="31"/>
      <c r="E733" s="32"/>
      <c r="F733" s="32"/>
      <c r="G733" s="27"/>
      <c r="H733" s="26"/>
      <c r="I733" s="35"/>
      <c r="J733" s="26"/>
      <c r="K733" s="167"/>
      <c r="L733" s="26"/>
      <c r="M733" s="33"/>
      <c r="N733" s="33"/>
      <c r="O733" s="26"/>
    </row>
    <row r="734" spans="1:15" s="34" customFormat="1" x14ac:dyDescent="0.25">
      <c r="A734" s="28"/>
      <c r="B734" s="29"/>
      <c r="C734" s="30"/>
      <c r="D734" s="31"/>
      <c r="E734" s="32"/>
      <c r="F734" s="32"/>
      <c r="G734" s="97"/>
      <c r="H734" s="26"/>
      <c r="I734" s="26"/>
      <c r="J734" s="26"/>
      <c r="K734" s="167"/>
      <c r="L734" s="26"/>
      <c r="M734" s="33"/>
      <c r="N734" s="33"/>
      <c r="O734" s="26"/>
    </row>
    <row r="735" spans="1:15" s="34" customFormat="1" x14ac:dyDescent="0.25">
      <c r="A735" s="28"/>
      <c r="B735" s="29"/>
      <c r="C735" s="30"/>
      <c r="D735" s="31"/>
      <c r="E735" s="32"/>
      <c r="F735" s="32"/>
      <c r="G735" s="27"/>
      <c r="H735" s="26"/>
      <c r="I735" s="26"/>
      <c r="J735" s="26"/>
      <c r="K735" s="167"/>
      <c r="L735" s="26"/>
      <c r="M735" s="33"/>
      <c r="N735" s="33"/>
      <c r="O735" s="26"/>
    </row>
    <row r="736" spans="1:15" s="34" customFormat="1" x14ac:dyDescent="0.25">
      <c r="A736" s="28"/>
      <c r="B736" s="29"/>
      <c r="C736" s="30"/>
      <c r="D736" s="31"/>
      <c r="E736" s="32"/>
      <c r="F736" s="32"/>
      <c r="G736" s="97"/>
      <c r="H736" s="26"/>
      <c r="I736" s="26"/>
      <c r="J736" s="26"/>
      <c r="K736" s="167"/>
      <c r="L736" s="26"/>
      <c r="M736" s="33"/>
      <c r="N736" s="33"/>
      <c r="O736" s="26"/>
    </row>
    <row r="737" spans="1:15" s="34" customFormat="1" x14ac:dyDescent="0.25">
      <c r="A737" s="28"/>
      <c r="B737" s="29"/>
      <c r="C737" s="30"/>
      <c r="D737" s="31"/>
      <c r="E737" s="32"/>
      <c r="F737" s="32"/>
      <c r="G737" s="27"/>
      <c r="H737" s="26"/>
      <c r="I737" s="26"/>
      <c r="J737" s="26"/>
      <c r="K737" s="167"/>
      <c r="L737" s="26"/>
      <c r="M737" s="33"/>
      <c r="N737" s="33"/>
      <c r="O737" s="26"/>
    </row>
    <row r="738" spans="1:15" s="34" customFormat="1" x14ac:dyDescent="0.25">
      <c r="A738" s="28"/>
      <c r="B738" s="29"/>
      <c r="C738" s="30"/>
      <c r="D738" s="31"/>
      <c r="E738" s="32"/>
      <c r="F738" s="32"/>
      <c r="G738" s="27"/>
      <c r="H738" s="26"/>
      <c r="I738" s="35"/>
      <c r="J738" s="26"/>
      <c r="K738" s="167"/>
      <c r="L738" s="26"/>
      <c r="M738" s="33"/>
      <c r="N738" s="33"/>
      <c r="O738" s="26"/>
    </row>
    <row r="739" spans="1:15" s="34" customFormat="1" x14ac:dyDescent="0.25">
      <c r="A739" s="28"/>
      <c r="B739" s="29"/>
      <c r="C739" s="30"/>
      <c r="D739" s="31"/>
      <c r="E739" s="32"/>
      <c r="F739" s="32"/>
      <c r="G739" s="27"/>
      <c r="H739" s="26"/>
      <c r="I739" s="35"/>
      <c r="J739" s="26"/>
      <c r="K739" s="167"/>
      <c r="L739" s="26"/>
      <c r="M739" s="33"/>
      <c r="N739" s="33"/>
      <c r="O739" s="26"/>
    </row>
    <row r="740" spans="1:15" s="34" customFormat="1" x14ac:dyDescent="0.25">
      <c r="A740" s="28"/>
      <c r="B740" s="29"/>
      <c r="C740" s="30"/>
      <c r="D740" s="31"/>
      <c r="E740" s="32"/>
      <c r="F740" s="32"/>
      <c r="G740" s="97"/>
      <c r="H740" s="26"/>
      <c r="I740" s="26"/>
      <c r="J740" s="26"/>
      <c r="K740" s="167"/>
      <c r="L740" s="26"/>
      <c r="M740" s="33"/>
      <c r="N740" s="33"/>
      <c r="O740" s="26"/>
    </row>
    <row r="741" spans="1:15" s="34" customFormat="1" x14ac:dyDescent="0.25">
      <c r="A741" s="28"/>
      <c r="B741" s="29"/>
      <c r="C741" s="30"/>
      <c r="D741" s="31"/>
      <c r="E741" s="32"/>
      <c r="F741" s="32"/>
      <c r="G741" s="27"/>
      <c r="H741" s="26"/>
      <c r="I741" s="26"/>
      <c r="J741" s="26"/>
      <c r="K741" s="167"/>
      <c r="L741" s="26"/>
      <c r="M741" s="33"/>
      <c r="N741" s="33"/>
      <c r="O741" s="26"/>
    </row>
    <row r="742" spans="1:15" s="34" customFormat="1" x14ac:dyDescent="0.25">
      <c r="A742" s="28"/>
      <c r="B742" s="29"/>
      <c r="C742" s="30"/>
      <c r="D742" s="31"/>
      <c r="E742" s="32"/>
      <c r="F742" s="32"/>
      <c r="G742" s="27"/>
      <c r="H742" s="26"/>
      <c r="I742" s="26"/>
      <c r="J742" s="26"/>
      <c r="K742" s="167"/>
      <c r="L742" s="26"/>
      <c r="M742" s="33"/>
      <c r="N742" s="33"/>
      <c r="O742" s="26"/>
    </row>
    <row r="743" spans="1:15" x14ac:dyDescent="0.25">
      <c r="B743" s="11"/>
      <c r="C743" s="7"/>
      <c r="D743" s="8"/>
      <c r="E743" s="14"/>
      <c r="F743" s="14"/>
      <c r="G743" s="136"/>
      <c r="I743" s="20"/>
      <c r="K743" s="166"/>
    </row>
    <row r="744" spans="1:15" x14ac:dyDescent="0.25">
      <c r="B744" s="11"/>
      <c r="C744" s="7"/>
      <c r="D744" s="8"/>
      <c r="E744" s="14"/>
      <c r="F744" s="14"/>
      <c r="G744" s="137"/>
      <c r="K744" s="166"/>
    </row>
    <row r="745" spans="1:15" x14ac:dyDescent="0.25">
      <c r="B745" s="13"/>
      <c r="C745" s="7"/>
      <c r="D745" s="8"/>
      <c r="E745" s="14"/>
      <c r="F745" s="14"/>
      <c r="G745" s="138"/>
      <c r="I745" s="20"/>
      <c r="K745" s="165"/>
    </row>
    <row r="746" spans="1:15" x14ac:dyDescent="0.25">
      <c r="B746" s="11"/>
      <c r="C746" s="7"/>
      <c r="D746" s="8"/>
      <c r="E746" s="14"/>
      <c r="F746" s="14"/>
      <c r="G746" s="138"/>
    </row>
    <row r="747" spans="1:15" x14ac:dyDescent="0.25">
      <c r="B747" s="11"/>
      <c r="C747" s="7"/>
      <c r="D747" s="8"/>
      <c r="E747" s="14"/>
      <c r="F747" s="14"/>
    </row>
    <row r="748" spans="1:15" x14ac:dyDescent="0.25">
      <c r="B748" s="11"/>
      <c r="C748" s="7"/>
      <c r="D748" s="8"/>
      <c r="E748" s="14"/>
      <c r="F748" s="14"/>
      <c r="G748" s="139"/>
      <c r="K748" s="165"/>
    </row>
    <row r="749" spans="1:15" x14ac:dyDescent="0.25">
      <c r="B749" s="11"/>
      <c r="C749" s="7"/>
      <c r="D749" s="8"/>
      <c r="E749" s="14"/>
      <c r="F749" s="14"/>
      <c r="G749" s="140"/>
      <c r="I749" s="20"/>
    </row>
    <row r="750" spans="1:15" x14ac:dyDescent="0.25">
      <c r="B750" s="11"/>
      <c r="C750" s="7"/>
      <c r="D750" s="8"/>
      <c r="E750" s="14"/>
      <c r="F750" s="14"/>
      <c r="G750" s="141"/>
      <c r="I750" s="20"/>
    </row>
    <row r="751" spans="1:15" x14ac:dyDescent="0.25">
      <c r="B751" s="11"/>
      <c r="C751" s="7"/>
      <c r="D751" s="12"/>
      <c r="E751" s="14"/>
      <c r="F751" s="14"/>
      <c r="G751" s="142"/>
      <c r="I751" s="20"/>
      <c r="K751" s="166"/>
    </row>
    <row r="752" spans="1:15" x14ac:dyDescent="0.25">
      <c r="B752" s="11"/>
      <c r="C752" s="7"/>
      <c r="D752" s="8"/>
      <c r="E752" s="14"/>
      <c r="F752" s="14"/>
      <c r="G752" s="143"/>
    </row>
    <row r="753" spans="2:11" x14ac:dyDescent="0.25">
      <c r="B753" s="11"/>
      <c r="C753" s="7"/>
      <c r="D753" s="8"/>
      <c r="E753" s="14"/>
      <c r="F753" s="14"/>
      <c r="G753" s="144"/>
      <c r="I753" s="20"/>
      <c r="K753" s="166"/>
    </row>
    <row r="754" spans="2:11" x14ac:dyDescent="0.25">
      <c r="B754" s="11"/>
      <c r="C754" s="7"/>
      <c r="D754" s="8"/>
      <c r="E754" s="14"/>
      <c r="F754" s="14"/>
      <c r="G754" s="145"/>
      <c r="I754" s="20"/>
      <c r="K754" s="166"/>
    </row>
    <row r="755" spans="2:11" x14ac:dyDescent="0.25">
      <c r="B755" s="11"/>
      <c r="C755" s="7"/>
      <c r="D755" s="8"/>
      <c r="E755" s="14"/>
      <c r="F755" s="14"/>
      <c r="G755" s="146"/>
      <c r="I755" s="20"/>
      <c r="K755" s="166"/>
    </row>
    <row r="756" spans="2:11" x14ac:dyDescent="0.25">
      <c r="B756" s="11"/>
      <c r="C756" s="7"/>
      <c r="D756" s="8"/>
      <c r="E756" s="14"/>
      <c r="F756" s="14"/>
      <c r="G756" s="147"/>
      <c r="I756" s="20"/>
      <c r="K756" s="166"/>
    </row>
    <row r="757" spans="2:11" x14ac:dyDescent="0.25">
      <c r="B757" s="11"/>
      <c r="C757" s="7"/>
      <c r="D757" s="8"/>
      <c r="E757" s="14"/>
      <c r="F757" s="14"/>
      <c r="G757" s="148"/>
      <c r="K757" s="166"/>
    </row>
    <row r="758" spans="2:11" x14ac:dyDescent="0.25">
      <c r="B758" s="11"/>
      <c r="C758" s="7"/>
      <c r="D758" s="8"/>
      <c r="E758" s="14"/>
      <c r="F758" s="14"/>
      <c r="G758" s="148"/>
    </row>
    <row r="759" spans="2:11" x14ac:dyDescent="0.25">
      <c r="B759" s="11"/>
      <c r="C759" s="7"/>
      <c r="D759" s="8"/>
      <c r="E759" s="14"/>
      <c r="F759" s="14"/>
      <c r="G759" s="149"/>
      <c r="I759" s="20"/>
      <c r="K759" s="166"/>
    </row>
    <row r="760" spans="2:11" x14ac:dyDescent="0.25">
      <c r="B760" s="11"/>
      <c r="C760" s="7"/>
      <c r="D760" s="8"/>
      <c r="E760" s="14"/>
      <c r="F760" s="14"/>
      <c r="G760" s="149"/>
    </row>
    <row r="761" spans="2:11" x14ac:dyDescent="0.25">
      <c r="B761" s="11"/>
      <c r="C761" s="7"/>
      <c r="D761" s="8"/>
      <c r="E761" s="14"/>
      <c r="F761" s="14"/>
      <c r="G761" s="149"/>
      <c r="I761" s="20"/>
    </row>
    <row r="762" spans="2:11" x14ac:dyDescent="0.25">
      <c r="B762" s="11"/>
      <c r="C762" s="7"/>
      <c r="D762" s="8"/>
      <c r="E762" s="14"/>
      <c r="F762" s="14"/>
      <c r="G762" s="149"/>
    </row>
    <row r="763" spans="2:11" x14ac:dyDescent="0.25">
      <c r="B763" s="11"/>
      <c r="C763" s="7"/>
      <c r="D763" s="8"/>
      <c r="E763" s="14"/>
      <c r="F763" s="14"/>
      <c r="G763" s="150"/>
      <c r="K763" s="166"/>
    </row>
    <row r="764" spans="2:11" x14ac:dyDescent="0.25">
      <c r="B764" s="11"/>
      <c r="C764" s="7"/>
      <c r="D764" s="8"/>
      <c r="E764" s="14"/>
      <c r="F764" s="14"/>
      <c r="G764" s="151"/>
    </row>
    <row r="765" spans="2:11" x14ac:dyDescent="0.25">
      <c r="B765" s="11"/>
      <c r="C765" s="7"/>
      <c r="D765" s="8"/>
      <c r="E765" s="14"/>
      <c r="F765" s="14"/>
      <c r="G765" s="152"/>
      <c r="I765" s="164"/>
      <c r="K765" s="166"/>
    </row>
    <row r="766" spans="2:11" x14ac:dyDescent="0.25">
      <c r="B766" s="11"/>
      <c r="C766" s="7"/>
      <c r="D766" s="8"/>
      <c r="E766" s="14"/>
      <c r="F766" s="14"/>
      <c r="G766" s="153"/>
    </row>
    <row r="767" spans="2:11" x14ac:dyDescent="0.25">
      <c r="B767" s="11"/>
      <c r="C767" s="7"/>
      <c r="D767" s="8"/>
      <c r="E767" s="14"/>
      <c r="F767" s="14"/>
      <c r="G767" s="153"/>
      <c r="I767" s="162"/>
      <c r="K767" s="166"/>
    </row>
    <row r="768" spans="2:11" x14ac:dyDescent="0.25">
      <c r="B768" s="11"/>
      <c r="C768" s="7"/>
      <c r="D768" s="8"/>
      <c r="E768" s="14"/>
      <c r="F768" s="14"/>
      <c r="G768" s="153"/>
      <c r="I768" s="20"/>
    </row>
    <row r="769" spans="1:15" x14ac:dyDescent="0.25">
      <c r="B769" s="11"/>
      <c r="C769" s="7"/>
      <c r="D769" s="8"/>
      <c r="E769" s="14"/>
      <c r="F769" s="14"/>
      <c r="G769" s="153"/>
    </row>
    <row r="770" spans="1:15" x14ac:dyDescent="0.25">
      <c r="B770" s="11"/>
      <c r="C770" s="7"/>
      <c r="D770" s="8"/>
      <c r="E770" s="14"/>
      <c r="F770" s="14"/>
      <c r="G770" s="154"/>
    </row>
    <row r="771" spans="1:15" x14ac:dyDescent="0.25">
      <c r="B771" s="11"/>
      <c r="C771" s="7"/>
      <c r="D771" s="8"/>
      <c r="E771" s="14"/>
      <c r="F771" s="14"/>
      <c r="G771" s="155"/>
      <c r="I771" s="20"/>
      <c r="K771" s="166"/>
    </row>
    <row r="772" spans="1:15" x14ac:dyDescent="0.25">
      <c r="B772" s="11"/>
      <c r="C772" s="7"/>
      <c r="D772" s="8"/>
      <c r="E772" s="14"/>
      <c r="F772" s="14"/>
      <c r="G772" s="156"/>
      <c r="I772" s="20"/>
      <c r="K772" s="166"/>
    </row>
    <row r="773" spans="1:15" x14ac:dyDescent="0.25">
      <c r="B773" s="11"/>
      <c r="C773" s="7"/>
      <c r="D773" s="8"/>
      <c r="E773" s="14"/>
      <c r="F773" s="14"/>
      <c r="G773" s="157"/>
      <c r="I773" s="20"/>
      <c r="K773" s="166"/>
    </row>
    <row r="774" spans="1:15" x14ac:dyDescent="0.25">
      <c r="B774" s="11"/>
      <c r="C774" s="7"/>
      <c r="D774" s="8"/>
      <c r="E774" s="14"/>
      <c r="F774" s="14"/>
      <c r="G774" s="158"/>
      <c r="K774" s="165"/>
    </row>
    <row r="775" spans="1:15" x14ac:dyDescent="0.25">
      <c r="B775" s="11"/>
      <c r="C775" s="7"/>
      <c r="D775" s="8"/>
      <c r="E775" s="14"/>
      <c r="F775" s="14"/>
      <c r="G775" s="159"/>
      <c r="K775" s="166"/>
    </row>
    <row r="776" spans="1:15" x14ac:dyDescent="0.25">
      <c r="B776" s="11"/>
      <c r="C776" s="7"/>
      <c r="D776" s="8"/>
      <c r="E776" s="14"/>
      <c r="F776" s="14"/>
      <c r="G776" s="159"/>
      <c r="I776" s="20"/>
    </row>
    <row r="777" spans="1:15" x14ac:dyDescent="0.25">
      <c r="B777" s="11"/>
      <c r="C777" s="7"/>
      <c r="D777" s="8"/>
      <c r="E777" s="14"/>
      <c r="F777" s="14"/>
      <c r="G777" s="160"/>
      <c r="I777" s="20"/>
      <c r="K777" s="166"/>
    </row>
    <row r="778" spans="1:15" x14ac:dyDescent="0.25">
      <c r="B778" s="11"/>
      <c r="C778" s="7"/>
      <c r="D778" s="8"/>
      <c r="E778" s="14"/>
      <c r="F778" s="14"/>
      <c r="G778" s="160"/>
      <c r="K778" s="166"/>
    </row>
    <row r="779" spans="1:15" s="34" customFormat="1" x14ac:dyDescent="0.25">
      <c r="A779" s="28"/>
      <c r="B779" s="29"/>
      <c r="C779" s="30"/>
      <c r="D779" s="31"/>
      <c r="E779" s="32"/>
      <c r="F779" s="32"/>
      <c r="G779" s="97"/>
      <c r="H779" s="26"/>
      <c r="I779" s="26"/>
      <c r="J779" s="26"/>
      <c r="K779" s="167"/>
      <c r="L779" s="26"/>
      <c r="M779" s="33"/>
      <c r="N779" s="33"/>
      <c r="O779" s="26"/>
    </row>
    <row r="780" spans="1:15" s="34" customFormat="1" x14ac:dyDescent="0.25">
      <c r="A780" s="28"/>
      <c r="B780" s="29"/>
      <c r="C780" s="30"/>
      <c r="D780" s="31"/>
      <c r="E780" s="32"/>
      <c r="F780" s="32"/>
      <c r="G780" s="97"/>
      <c r="H780" s="26"/>
      <c r="I780" s="26"/>
      <c r="J780" s="26"/>
      <c r="K780" s="167"/>
      <c r="L780" s="26"/>
      <c r="M780" s="33"/>
      <c r="N780" s="33"/>
      <c r="O780" s="26"/>
    </row>
    <row r="781" spans="1:15" s="34" customFormat="1" x14ac:dyDescent="0.25">
      <c r="A781" s="28"/>
      <c r="B781" s="29"/>
      <c r="C781" s="30"/>
      <c r="D781" s="31"/>
      <c r="E781" s="32"/>
      <c r="F781" s="32"/>
      <c r="G781" s="97"/>
      <c r="H781" s="26"/>
      <c r="I781" s="26"/>
      <c r="J781" s="26"/>
      <c r="K781" s="167"/>
      <c r="L781" s="26"/>
      <c r="M781" s="33"/>
      <c r="N781" s="33"/>
      <c r="O781" s="26"/>
    </row>
    <row r="782" spans="1:15" s="34" customFormat="1" x14ac:dyDescent="0.25">
      <c r="A782" s="28"/>
      <c r="B782" s="29"/>
      <c r="C782" s="30"/>
      <c r="D782" s="31"/>
      <c r="E782" s="32"/>
      <c r="F782" s="32"/>
      <c r="G782" s="97"/>
      <c r="H782" s="26"/>
      <c r="I782" s="26"/>
      <c r="J782" s="26"/>
      <c r="K782" s="167"/>
      <c r="L782" s="26"/>
      <c r="M782" s="33"/>
      <c r="N782" s="33"/>
      <c r="O782" s="26"/>
    </row>
    <row r="783" spans="1:15" s="34" customFormat="1" x14ac:dyDescent="0.25">
      <c r="A783" s="28"/>
      <c r="B783" s="29"/>
      <c r="C783" s="30"/>
      <c r="D783" s="31"/>
      <c r="E783" s="32"/>
      <c r="F783" s="32"/>
      <c r="G783" s="97"/>
      <c r="H783" s="26"/>
      <c r="I783" s="26"/>
      <c r="J783" s="26"/>
      <c r="K783" s="167"/>
      <c r="L783" s="26"/>
      <c r="M783" s="33"/>
      <c r="N783" s="33"/>
      <c r="O783" s="26"/>
    </row>
    <row r="784" spans="1:15" s="34" customFormat="1" x14ac:dyDescent="0.25">
      <c r="A784" s="28"/>
      <c r="B784" s="29"/>
      <c r="C784" s="30"/>
      <c r="D784" s="31"/>
      <c r="E784" s="32"/>
      <c r="F784" s="32"/>
      <c r="G784" s="97"/>
      <c r="H784" s="26"/>
      <c r="I784" s="26"/>
      <c r="J784" s="26"/>
      <c r="K784" s="167"/>
      <c r="L784" s="26"/>
      <c r="M784" s="33"/>
      <c r="N784" s="33"/>
      <c r="O784" s="26"/>
    </row>
    <row r="785" spans="1:15" s="34" customFormat="1" x14ac:dyDescent="0.25">
      <c r="A785" s="28"/>
      <c r="B785" s="29"/>
      <c r="C785" s="30"/>
      <c r="D785" s="31"/>
      <c r="E785" s="32"/>
      <c r="F785" s="32"/>
      <c r="G785" s="97"/>
      <c r="H785" s="26"/>
      <c r="I785" s="26"/>
      <c r="J785" s="26"/>
      <c r="K785" s="167"/>
      <c r="L785" s="26"/>
      <c r="M785" s="33"/>
      <c r="N785" s="33"/>
      <c r="O785" s="26"/>
    </row>
    <row r="786" spans="1:15" s="34" customFormat="1" x14ac:dyDescent="0.25">
      <c r="A786" s="28"/>
      <c r="B786" s="29"/>
      <c r="C786" s="30"/>
      <c r="D786" s="31"/>
      <c r="E786" s="32"/>
      <c r="F786" s="32"/>
      <c r="G786" s="97"/>
      <c r="H786" s="26"/>
      <c r="I786" s="26"/>
      <c r="J786" s="26"/>
      <c r="K786" s="167"/>
      <c r="L786" s="26"/>
      <c r="M786" s="33"/>
      <c r="N786" s="33"/>
      <c r="O786" s="26"/>
    </row>
    <row r="787" spans="1:15" s="34" customFormat="1" x14ac:dyDescent="0.25">
      <c r="A787" s="28"/>
      <c r="B787" s="29"/>
      <c r="C787" s="30"/>
      <c r="D787" s="31"/>
      <c r="E787" s="32"/>
      <c r="F787" s="32"/>
      <c r="G787" s="97"/>
      <c r="H787" s="26"/>
      <c r="I787" s="26"/>
      <c r="J787" s="26"/>
      <c r="K787" s="167"/>
      <c r="L787" s="26"/>
      <c r="M787" s="33"/>
      <c r="N787" s="33"/>
      <c r="O787" s="26"/>
    </row>
    <row r="788" spans="1:15" s="34" customFormat="1" x14ac:dyDescent="0.25">
      <c r="A788" s="28"/>
      <c r="B788" s="29"/>
      <c r="C788" s="30"/>
      <c r="D788" s="31"/>
      <c r="E788" s="32"/>
      <c r="F788" s="32"/>
      <c r="G788" s="97"/>
      <c r="H788" s="26"/>
      <c r="I788" s="26"/>
      <c r="J788" s="26"/>
      <c r="K788" s="167"/>
      <c r="L788" s="26"/>
      <c r="M788" s="33"/>
      <c r="N788" s="33"/>
      <c r="O788" s="26"/>
    </row>
    <row r="789" spans="1:15" s="34" customFormat="1" x14ac:dyDescent="0.25">
      <c r="A789" s="28"/>
      <c r="B789" s="29"/>
      <c r="C789" s="30"/>
      <c r="D789" s="31"/>
      <c r="E789" s="32"/>
      <c r="F789" s="32"/>
      <c r="G789" s="97"/>
      <c r="H789" s="26"/>
      <c r="I789" s="26"/>
      <c r="J789" s="26"/>
      <c r="K789" s="167"/>
      <c r="L789" s="26"/>
      <c r="M789" s="33"/>
      <c r="N789" s="33"/>
      <c r="O789" s="26"/>
    </row>
    <row r="790" spans="1:15" s="34" customFormat="1" x14ac:dyDescent="0.25">
      <c r="A790" s="28"/>
      <c r="B790" s="29"/>
      <c r="C790" s="30"/>
      <c r="D790" s="31"/>
      <c r="E790" s="32"/>
      <c r="F790" s="32"/>
      <c r="G790" s="97"/>
      <c r="H790" s="26"/>
      <c r="I790" s="26"/>
      <c r="J790" s="26"/>
      <c r="K790" s="167"/>
      <c r="L790" s="26"/>
      <c r="M790" s="33"/>
      <c r="N790" s="33"/>
      <c r="O790" s="26"/>
    </row>
    <row r="791" spans="1:15" s="34" customFormat="1" x14ac:dyDescent="0.25">
      <c r="A791" s="28"/>
      <c r="B791" s="29"/>
      <c r="C791" s="30"/>
      <c r="D791" s="31"/>
      <c r="E791" s="32"/>
      <c r="F791" s="32"/>
      <c r="G791" s="97"/>
      <c r="H791" s="26"/>
      <c r="I791" s="26"/>
      <c r="J791" s="26"/>
      <c r="K791" s="167"/>
      <c r="L791" s="26"/>
      <c r="M791" s="33"/>
      <c r="N791" s="33"/>
      <c r="O791" s="26"/>
    </row>
    <row r="792" spans="1:15" s="34" customFormat="1" x14ac:dyDescent="0.25">
      <c r="A792" s="28"/>
      <c r="B792" s="29"/>
      <c r="C792" s="30"/>
      <c r="D792" s="31"/>
      <c r="E792" s="32"/>
      <c r="F792" s="32"/>
      <c r="G792" s="97"/>
      <c r="H792" s="26"/>
      <c r="I792" s="26"/>
      <c r="J792" s="26"/>
      <c r="K792" s="167"/>
      <c r="L792" s="26"/>
      <c r="M792" s="33"/>
      <c r="N792" s="33"/>
      <c r="O792" s="26"/>
    </row>
    <row r="793" spans="1:15" s="34" customFormat="1" x14ac:dyDescent="0.25">
      <c r="A793" s="28"/>
      <c r="B793" s="29"/>
      <c r="C793" s="30"/>
      <c r="D793" s="31"/>
      <c r="E793" s="32"/>
      <c r="F793" s="32"/>
      <c r="G793" s="97"/>
      <c r="H793" s="26"/>
      <c r="I793" s="26"/>
      <c r="J793" s="26"/>
      <c r="K793" s="167"/>
      <c r="L793" s="26"/>
      <c r="M793" s="33"/>
      <c r="N793" s="33"/>
      <c r="O793" s="26"/>
    </row>
    <row r="794" spans="1:15" s="34" customFormat="1" x14ac:dyDescent="0.25">
      <c r="A794" s="28"/>
      <c r="B794" s="29"/>
      <c r="C794" s="30"/>
      <c r="D794" s="31"/>
      <c r="E794" s="32"/>
      <c r="F794" s="32"/>
      <c r="G794" s="97"/>
      <c r="H794" s="26"/>
      <c r="I794" s="26"/>
      <c r="J794" s="26"/>
      <c r="K794" s="167"/>
      <c r="L794" s="26"/>
      <c r="M794" s="33"/>
      <c r="N794" s="33"/>
      <c r="O794" s="26"/>
    </row>
    <row r="873" spans="11:11" x14ac:dyDescent="0.25">
      <c r="K873" s="168">
        <v>8</v>
      </c>
    </row>
  </sheetData>
  <autoFilter ref="A1:O794"/>
  <customSheetViews>
    <customSheetView guid="{44B0B5FD-0728-4DC4-B82B-3D2EEEC65193}" scale="90" showAutoFilter="1" hiddenColumns="1">
      <pane ySplit="1" topLeftCell="A665" activePane="bottomLeft" state="frozen"/>
      <selection pane="bottomLeft" activeCell="E700" sqref="E700"/>
      <pageMargins left="0.19685039370078741" right="0.19685039370078741" top="0.19685039370078741" bottom="0.19685039370078741" header="0.19685039370078741" footer="0.19685039370078741"/>
      <pageSetup paperSize="9" orientation="landscape" r:id="rId1"/>
      <autoFilter ref="A1:O742"/>
    </customSheetView>
    <customSheetView guid="{C80C80AB-AB8A-4C2C-8066-E845E539EEB0}" scale="90" showAutoFilter="1">
      <pane xSplit="1" ySplit="1" topLeftCell="B2" activePane="bottomRight" state="frozen"/>
      <selection pane="bottomRight" activeCell="G14" sqref="G14"/>
      <pageMargins left="0.7" right="0.7" top="0.75" bottom="0.75" header="0.3" footer="0.3"/>
      <pageSetup paperSize="9" orientation="portrait" horizontalDpi="0" verticalDpi="0" r:id="rId2"/>
      <autoFilter ref="A1:O691"/>
    </customSheetView>
    <customSheetView guid="{84AFF44A-F8F0-43F4-8612-296768344559}" showAutoFilter="1" topLeftCell="A1302">
      <selection activeCell="G1361" sqref="G1361"/>
      <pageMargins left="0.19685039370078741" right="0.19685039370078741" top="0.19685039370078741" bottom="0.19685039370078741" header="0.19685039370078741" footer="0.19685039370078741"/>
      <pageSetup paperSize="9" orientation="landscape" r:id="rId3"/>
      <autoFilter ref="A1:M1320"/>
    </customSheetView>
    <customSheetView guid="{6F5504C3-6500-4B61-A9B7-072B055C39E0}" showPageBreaks="1" showAutoFilter="1" hiddenRows="1">
      <pane ySplit="1" topLeftCell="A1123" activePane="bottomLeft" state="frozen"/>
      <selection pane="bottomLeft" activeCell="A1151" sqref="A1151:XFD1151"/>
      <pageMargins left="0.19685039370078741" right="0.19685039370078741" top="0.19685039370078741" bottom="0.19685039370078741" header="0.19685039370078741" footer="0.19685039370078741"/>
      <pageSetup paperSize="9" orientation="landscape" r:id="rId4"/>
      <autoFilter ref="A1:M1159"/>
    </customSheetView>
  </customSheetViews>
  <conditionalFormatting sqref="D1">
    <cfRule type="containsText" dxfId="23" priority="537" operator="containsText" text="д/д">
      <formula>NOT(ISERROR(SEARCH("д/д",D1)))</formula>
    </cfRule>
  </conditionalFormatting>
  <conditionalFormatting sqref="G211:G212 G222 G226:G231 G238 G242:G245 G214:G219 G233:G234 G247:G265 G267:G271 G273:G275 G278:G280 G282 G289 G294 G299:G301 G305 G315 G319:G335 G339:G340 G344 G362 G367:G442 G444:G449 G453:G465 G467:G475 G478:G479 G484 G489 G495 G451 G505:G507 G509 G524 G532:G544 G557 G569:G571 G1:G207 G573 G575:G577 G579:G584 G586 G588:G589 G591:G644 G546:G549 G560 G562:G566 G551:G552 G646:G647 G651 G653:G654 G659 G663 G666 G673 G675 G679:G696 G743:G1048576 G698:G727">
    <cfRule type="containsText" dxfId="22" priority="16" operator="containsText" text="ОПАЗДЫВАЕТ">
      <formula>NOT(ISERROR(SEARCH("ОПАЗДЫВАЕТ",G1)))</formula>
    </cfRule>
    <cfRule type="containsText" dxfId="21" priority="17" operator="containsText" text="НЕ РАБОТАЕТ">
      <formula>NOT(ISERROR(SEARCH("НЕ РАБОТАЕТ",G1)))</formula>
    </cfRule>
  </conditionalFormatting>
  <conditionalFormatting sqref="E1:E742 E795:E1048576">
    <cfRule type="cellIs" dxfId="20" priority="15" operator="between">
      <formula>0.375</formula>
      <formula>0.625</formula>
    </cfRule>
  </conditionalFormatting>
  <conditionalFormatting sqref="G728:G742">
    <cfRule type="containsText" dxfId="19" priority="13" operator="containsText" text="ОПАЗДЫВАЕТ">
      <formula>NOT(ISERROR(SEARCH("ОПАЗДЫВАЕТ",G728)))</formula>
    </cfRule>
    <cfRule type="containsText" dxfId="18" priority="14" operator="containsText" text="НЕ РАБОТАЕТ">
      <formula>NOT(ISERROR(SEARCH("НЕ РАБОТАЕТ",G728)))</formula>
    </cfRule>
  </conditionalFormatting>
  <conditionalFormatting sqref="G697">
    <cfRule type="containsText" dxfId="17" priority="11" operator="containsText" text="ОПАЗДЫВАЕТ">
      <formula>NOT(ISERROR(SEARCH("ОПАЗДЫВАЕТ",G697)))</formula>
    </cfRule>
    <cfRule type="containsText" dxfId="16" priority="12" operator="containsText" text="НЕ РАБОТАЕТ">
      <formula>NOT(ISERROR(SEARCH("НЕ РАБОТАЕТ",G697)))</formula>
    </cfRule>
  </conditionalFormatting>
  <conditionalFormatting sqref="D792:D794 D755:D774 D743:D753">
    <cfRule type="containsText" dxfId="15" priority="10" operator="containsText" text="д/д">
      <formula>NOT(ISERROR(SEARCH("д/д",D743)))</formula>
    </cfRule>
  </conditionalFormatting>
  <conditionalFormatting sqref="D790:D791">
    <cfRule type="containsText" dxfId="14" priority="9" operator="containsText" text="д/д">
      <formula>NOT(ISERROR(SEARCH("д/д",D790)))</formula>
    </cfRule>
  </conditionalFormatting>
  <conditionalFormatting sqref="D754">
    <cfRule type="containsText" dxfId="13" priority="8" operator="containsText" text="д/д">
      <formula>NOT(ISERROR(SEARCH("д/д",D754)))</formula>
    </cfRule>
  </conditionalFormatting>
  <conditionalFormatting sqref="D789">
    <cfRule type="containsText" dxfId="12" priority="7" operator="containsText" text="д/д">
      <formula>NOT(ISERROR(SEARCH("д/д",D789)))</formula>
    </cfRule>
  </conditionalFormatting>
  <conditionalFormatting sqref="D775">
    <cfRule type="containsText" dxfId="11" priority="6" operator="containsText" text="д/д">
      <formula>NOT(ISERROR(SEARCH("д/д",D775)))</formula>
    </cfRule>
  </conditionalFormatting>
  <conditionalFormatting sqref="D784:D788">
    <cfRule type="containsText" dxfId="10" priority="5" operator="containsText" text="д/д">
      <formula>NOT(ISERROR(SEARCH("д/д",D784)))</formula>
    </cfRule>
  </conditionalFormatting>
  <conditionalFormatting sqref="D783">
    <cfRule type="containsText" dxfId="9" priority="4" operator="containsText" text="д/д">
      <formula>NOT(ISERROR(SEARCH("д/д",D783)))</formula>
    </cfRule>
  </conditionalFormatting>
  <conditionalFormatting sqref="D780:D782">
    <cfRule type="containsText" dxfId="8" priority="3" operator="containsText" text="д/д">
      <formula>NOT(ISERROR(SEARCH("д/д",D780)))</formula>
    </cfRule>
  </conditionalFormatting>
  <conditionalFormatting sqref="D776:D778">
    <cfRule type="containsText" dxfId="7" priority="2" operator="containsText" text="д/д">
      <formula>NOT(ISERROR(SEARCH("д/д",D776)))</formula>
    </cfRule>
  </conditionalFormatting>
  <conditionalFormatting sqref="D779">
    <cfRule type="containsText" dxfId="6" priority="1" operator="containsText" text="д/д">
      <formula>NOT(ISERROR(SEARCH("д/д",D779)))</formula>
    </cfRule>
  </conditionalFormatting>
  <pageMargins left="0.19685039370078741" right="0.19685039370078741" top="0.19685039370078741" bottom="0.19685039370078741" header="0.19685039370078741" footer="0.19685039370078741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"/>
  <sheetViews>
    <sheetView topLeftCell="A9" workbookViewId="0">
      <selection activeCell="C18" sqref="C18"/>
    </sheetView>
  </sheetViews>
  <sheetFormatPr defaultRowHeight="15" x14ac:dyDescent="0.25"/>
  <cols>
    <col min="1" max="1" width="10.5703125" style="185" customWidth="1"/>
    <col min="2" max="18" width="6.7109375" style="185" customWidth="1"/>
    <col min="19" max="19" width="19.85546875" style="79" bestFit="1" customWidth="1"/>
    <col min="20" max="21" width="16.140625" style="79" customWidth="1"/>
    <col min="22" max="22" width="19.42578125" style="79" customWidth="1"/>
    <col min="23" max="16384" width="9.140625" style="79"/>
  </cols>
  <sheetData>
    <row r="1" spans="1:31" ht="42.75" customHeight="1" x14ac:dyDescent="0.25"/>
    <row r="2" spans="1:31" ht="29.25" customHeight="1" x14ac:dyDescent="0.35">
      <c r="L2" s="203" t="e">
        <f>CONCATENATE("к договору об оказании услуг по перевозке пассажиров                                     №",VLOOKUP(S2,[1]Водители!B3:G200,6,0))</f>
        <v>#N/A</v>
      </c>
      <c r="M2" s="203"/>
      <c r="N2" s="203"/>
      <c r="O2" s="203"/>
      <c r="P2" s="203"/>
      <c r="Q2" s="203"/>
      <c r="R2" s="204"/>
      <c r="S2" s="85"/>
      <c r="V2" s="24" t="s">
        <v>23</v>
      </c>
      <c r="W2" s="3" t="s">
        <v>7</v>
      </c>
      <c r="X2" s="2" t="s">
        <v>0</v>
      </c>
      <c r="Y2" s="2" t="s">
        <v>15</v>
      </c>
      <c r="Z2" s="2" t="s">
        <v>1</v>
      </c>
      <c r="AA2" s="2" t="s">
        <v>2</v>
      </c>
      <c r="AB2" s="2" t="s">
        <v>18</v>
      </c>
      <c r="AC2" s="2" t="s">
        <v>28</v>
      </c>
      <c r="AD2" s="2" t="s">
        <v>19</v>
      </c>
      <c r="AE2" s="41" t="s">
        <v>25</v>
      </c>
    </row>
    <row r="3" spans="1:31" ht="30" x14ac:dyDescent="0.3">
      <c r="B3" s="208" t="s">
        <v>15</v>
      </c>
      <c r="C3" s="208"/>
      <c r="D3" s="208"/>
      <c r="E3" s="208"/>
      <c r="F3" s="208"/>
      <c r="G3" s="208"/>
      <c r="S3" s="84"/>
      <c r="T3" s="10" t="s">
        <v>96</v>
      </c>
      <c r="U3" s="4"/>
      <c r="V3" s="4">
        <v>41821</v>
      </c>
      <c r="W3" s="184"/>
      <c r="X3" s="184"/>
      <c r="Y3" s="184"/>
      <c r="Z3" s="184"/>
      <c r="AA3" s="184"/>
      <c r="AB3" s="184"/>
      <c r="AC3" s="184"/>
      <c r="AD3" s="184"/>
      <c r="AE3" s="184"/>
    </row>
    <row r="4" spans="1:31" ht="16.5" customHeight="1" x14ac:dyDescent="0.25">
      <c r="S4" s="83"/>
      <c r="T4" s="10" t="s">
        <v>62</v>
      </c>
      <c r="U4" s="4"/>
      <c r="V4" s="4">
        <v>41822</v>
      </c>
      <c r="W4" s="11" t="s">
        <v>104</v>
      </c>
      <c r="X4" s="7" t="s">
        <v>43</v>
      </c>
      <c r="Y4" s="8" t="s">
        <v>36</v>
      </c>
      <c r="Z4" s="14">
        <v>0.25</v>
      </c>
      <c r="AA4" s="14">
        <v>0.875</v>
      </c>
      <c r="AB4" s="95" t="s">
        <v>234</v>
      </c>
      <c r="AC4" s="20">
        <v>2.1527777777777781E-2</v>
      </c>
      <c r="AD4" s="16" t="s">
        <v>249</v>
      </c>
      <c r="AE4" s="166">
        <v>2.4999999999999998E-2</v>
      </c>
    </row>
    <row r="5" spans="1:31" ht="84.75" customHeight="1" x14ac:dyDescent="0.25">
      <c r="A5" s="206" t="str">
        <f>S5</f>
        <v>Авдюшин С.А. Домодедовская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S5" s="161" t="s">
        <v>43</v>
      </c>
      <c r="T5" s="10" t="s">
        <v>63</v>
      </c>
      <c r="U5" s="4"/>
      <c r="V5" s="4">
        <v>41823</v>
      </c>
      <c r="W5" s="11" t="s">
        <v>104</v>
      </c>
      <c r="X5" s="7" t="s">
        <v>43</v>
      </c>
      <c r="Y5" s="8" t="s">
        <v>36</v>
      </c>
      <c r="Z5" s="14">
        <v>0.25</v>
      </c>
      <c r="AA5" s="14">
        <v>0.22916666666666666</v>
      </c>
      <c r="AB5" s="95" t="s">
        <v>285</v>
      </c>
      <c r="AC5" s="20">
        <v>6.1111111111111116E-2</v>
      </c>
      <c r="AD5" s="16" t="s">
        <v>289</v>
      </c>
      <c r="AE5" s="166">
        <v>7.2222222222222229E-2</v>
      </c>
    </row>
    <row r="6" spans="1:31" ht="30" x14ac:dyDescent="0.25">
      <c r="T6" s="10" t="s">
        <v>97</v>
      </c>
      <c r="U6" s="4"/>
      <c r="V6" s="4">
        <v>41824</v>
      </c>
      <c r="W6" s="184"/>
      <c r="X6" s="184"/>
      <c r="Y6" s="184"/>
      <c r="Z6" s="184"/>
      <c r="AA6" s="184"/>
      <c r="AB6" s="184"/>
      <c r="AC6" s="184"/>
      <c r="AD6" s="184"/>
      <c r="AE6" s="184"/>
    </row>
    <row r="7" spans="1:31" ht="30" x14ac:dyDescent="0.25">
      <c r="A7" s="205" t="s">
        <v>319</v>
      </c>
      <c r="B7" s="205"/>
      <c r="C7" s="186"/>
      <c r="D7" s="205" t="s">
        <v>324</v>
      </c>
      <c r="E7" s="205"/>
      <c r="F7" s="205" t="s">
        <v>323</v>
      </c>
      <c r="G7" s="205"/>
      <c r="H7" s="205" t="s">
        <v>322</v>
      </c>
      <c r="I7" s="205"/>
      <c r="J7" s="205" t="s">
        <v>321</v>
      </c>
      <c r="K7" s="205"/>
      <c r="L7" s="207" t="s">
        <v>320</v>
      </c>
      <c r="M7" s="207"/>
      <c r="N7" s="207"/>
      <c r="O7" s="207"/>
      <c r="P7" s="207"/>
      <c r="Q7" s="207"/>
      <c r="S7" s="82"/>
      <c r="T7" s="7" t="s">
        <v>93</v>
      </c>
      <c r="U7" s="4"/>
      <c r="V7" s="4">
        <v>41825</v>
      </c>
      <c r="W7" s="184"/>
      <c r="X7" s="184"/>
      <c r="Y7" s="184"/>
      <c r="Z7" s="184"/>
      <c r="AA7" s="184"/>
      <c r="AB7" s="184"/>
      <c r="AC7" s="184"/>
      <c r="AD7" s="184"/>
      <c r="AE7" s="184"/>
    </row>
    <row r="8" spans="1:31" ht="75" x14ac:dyDescent="0.25">
      <c r="A8" s="205">
        <v>1</v>
      </c>
      <c r="B8" s="205"/>
      <c r="C8" s="186"/>
      <c r="D8" s="205" t="e">
        <f>VLOOKUP(CONCATENATE($S$2,"-",$A8),'[1]График Рабочий'!$A$3:$O$164,12,0)</f>
        <v>#N/A</v>
      </c>
      <c r="E8" s="205"/>
      <c r="F8" s="205" t="e">
        <f>VLOOKUP(CONCATENATE($S$2,"-",$A8),'[1]График Рабочий'!$A$3:$O$164,13,0)</f>
        <v>#N/A</v>
      </c>
      <c r="G8" s="205"/>
      <c r="H8" s="210" t="e">
        <f>VLOOKUP(CONCATENATE($S$2,"-",$A8),'[1]График Рабочий'!$A$3:$O$164,14,0)</f>
        <v>#N/A</v>
      </c>
      <c r="I8" s="211"/>
      <c r="J8" s="205" t="e">
        <f>VLOOKUP(CONCATENATE($S$2,"-",$A8),'[1]График Рабочий'!$A$3:$O$164,15,0)</f>
        <v>#N/A</v>
      </c>
      <c r="K8" s="205"/>
      <c r="L8" s="187" t="e">
        <f>IF(H8=15,"в смене перерыв на 3 часа отдыха","")</f>
        <v>#N/A</v>
      </c>
      <c r="M8" s="188"/>
      <c r="N8" s="188"/>
      <c r="O8" s="188"/>
      <c r="P8" s="188"/>
      <c r="Q8" s="189"/>
      <c r="S8" s="82"/>
      <c r="T8" s="7" t="s">
        <v>69</v>
      </c>
      <c r="U8" s="4"/>
      <c r="V8" s="4">
        <v>41826</v>
      </c>
      <c r="W8" s="11" t="s">
        <v>104</v>
      </c>
      <c r="X8" s="7" t="s">
        <v>43</v>
      </c>
      <c r="Y8" s="8" t="s">
        <v>36</v>
      </c>
      <c r="Z8" s="14">
        <v>0.25</v>
      </c>
      <c r="AA8" s="14">
        <v>0.875</v>
      </c>
      <c r="AB8" s="96" t="s">
        <v>308</v>
      </c>
      <c r="AC8" s="164">
        <v>6.9444444444444447E-4</v>
      </c>
      <c r="AD8" s="16" t="s">
        <v>200</v>
      </c>
      <c r="AE8" s="175"/>
    </row>
    <row r="9" spans="1:31" ht="75" x14ac:dyDescent="0.25">
      <c r="A9" s="205">
        <v>2</v>
      </c>
      <c r="B9" s="205"/>
      <c r="C9" s="186"/>
      <c r="D9" s="205" t="str">
        <f>IF(TYPE(VLOOKUP(CONCATENATE($S$2,"-",$A9),'[1]График Рабочий'!$A$3:$O$164,12,0))=16,"",VLOOKUP(CONCATENATE($S$2,"-",$A9),'[1]График Рабочий'!$A$3:$O$164,12,0))</f>
        <v/>
      </c>
      <c r="E9" s="205"/>
      <c r="F9" s="205" t="str">
        <f>IF(TYPE(VLOOKUP(CONCATENATE($S$2,"-",$A9),'[1]График Рабочий'!$A$3:$O$164,13,0))=16,"",VLOOKUP(CONCATENATE($S$2,"-",$A9),'[1]График Рабочий'!$A$3:$O$164,13,0))</f>
        <v/>
      </c>
      <c r="G9" s="205"/>
      <c r="H9" s="210" t="str">
        <f>IF(TYPE(VLOOKUP(CONCATENATE($S$2,"-",$A9),'[1]График Рабочий'!$A$3:$O$164,14,0))=16,"",VLOOKUP(CONCATENATE($S$2,"-",$A9),'[1]График Рабочий'!$A$3:$O$164,14,0))</f>
        <v/>
      </c>
      <c r="I9" s="211"/>
      <c r="J9" s="205" t="str">
        <f>IF(TYPE(VLOOKUP(CONCATENATE($S$2,"-",$A9),'[1]График Рабочий'!$A$3:$O$164,15,0))=16,"",VLOOKUP(CONCATENATE($S$2,"-",$A9),'[1]График Рабочий'!$A$3:$O$164,15,0))</f>
        <v/>
      </c>
      <c r="K9" s="205"/>
      <c r="L9" s="200" t="str">
        <f>IF(H9=15,"в смене перерыв на 3 часа отдыха","")</f>
        <v/>
      </c>
      <c r="M9" s="201"/>
      <c r="N9" s="201"/>
      <c r="O9" s="201"/>
      <c r="P9" s="201"/>
      <c r="Q9" s="202"/>
      <c r="S9" s="81"/>
      <c r="T9" s="7" t="s">
        <v>70</v>
      </c>
      <c r="U9" s="4"/>
      <c r="V9" s="4">
        <v>41827</v>
      </c>
      <c r="W9" s="11" t="s">
        <v>104</v>
      </c>
      <c r="X9" s="7" t="s">
        <v>43</v>
      </c>
      <c r="Y9" s="8" t="s">
        <v>36</v>
      </c>
      <c r="Z9" s="14">
        <v>0.25</v>
      </c>
      <c r="AA9" s="14">
        <v>0.22916666666666666</v>
      </c>
      <c r="AB9" s="95" t="s">
        <v>310</v>
      </c>
      <c r="AC9" s="20">
        <v>0.15972222222222224</v>
      </c>
      <c r="AD9" s="16" t="s">
        <v>311</v>
      </c>
      <c r="AE9" s="165">
        <v>0.16597222222222222</v>
      </c>
    </row>
    <row r="10" spans="1:31" ht="30" x14ac:dyDescent="0.25">
      <c r="B10" s="190"/>
      <c r="C10" s="190"/>
      <c r="D10" s="190"/>
      <c r="E10" s="190"/>
      <c r="F10" s="190"/>
      <c r="S10" s="81"/>
      <c r="T10" s="7" t="s">
        <v>134</v>
      </c>
      <c r="U10" s="183"/>
      <c r="V10" s="4">
        <v>41828</v>
      </c>
      <c r="W10" s="184"/>
      <c r="X10" s="184"/>
      <c r="Y10" s="184"/>
      <c r="Z10" s="184"/>
      <c r="AA10" s="184"/>
      <c r="AB10" s="184"/>
      <c r="AC10" s="184"/>
      <c r="AD10" s="184"/>
      <c r="AE10" s="184"/>
    </row>
    <row r="11" spans="1:31" ht="25.5" customHeight="1" x14ac:dyDescent="0.25">
      <c r="S11" s="80"/>
      <c r="T11" s="7" t="s">
        <v>71</v>
      </c>
      <c r="U11" s="4"/>
      <c r="V11" s="4">
        <v>41829</v>
      </c>
      <c r="W11" s="184"/>
      <c r="X11" s="184"/>
      <c r="Y11" s="184"/>
      <c r="Z11" s="184"/>
      <c r="AA11" s="184"/>
      <c r="AB11" s="184"/>
      <c r="AC11" s="184"/>
      <c r="AD11" s="184"/>
      <c r="AE11" s="184"/>
    </row>
    <row r="12" spans="1:31" ht="75" x14ac:dyDescent="0.25">
      <c r="A12" s="212" t="s">
        <v>319</v>
      </c>
      <c r="B12" s="213">
        <v>41821</v>
      </c>
      <c r="C12" s="214"/>
      <c r="D12" s="213">
        <v>41822</v>
      </c>
      <c r="E12" s="214"/>
      <c r="F12" s="213">
        <v>41823</v>
      </c>
      <c r="G12" s="214"/>
      <c r="H12" s="213">
        <v>41824</v>
      </c>
      <c r="I12" s="214"/>
      <c r="J12" s="213">
        <v>41825</v>
      </c>
      <c r="K12" s="214"/>
      <c r="L12" s="213">
        <v>41826</v>
      </c>
      <c r="M12" s="214"/>
      <c r="N12" s="213">
        <v>41827</v>
      </c>
      <c r="O12" s="214"/>
      <c r="P12" s="213">
        <v>41828</v>
      </c>
      <c r="Q12" s="214"/>
      <c r="R12" s="215">
        <v>41837</v>
      </c>
      <c r="S12" s="80"/>
      <c r="T12" s="7" t="s">
        <v>75</v>
      </c>
      <c r="U12" s="4"/>
      <c r="V12" s="4">
        <v>41830</v>
      </c>
      <c r="W12" s="11" t="s">
        <v>313</v>
      </c>
      <c r="X12" s="7" t="s">
        <v>43</v>
      </c>
      <c r="Y12" s="8" t="s">
        <v>312</v>
      </c>
      <c r="Z12" s="14">
        <v>0.25</v>
      </c>
      <c r="AA12" s="14">
        <v>0.54166666666666663</v>
      </c>
      <c r="AB12" s="95" t="s">
        <v>314</v>
      </c>
      <c r="AC12" s="20">
        <v>5.5555555555555558E-3</v>
      </c>
      <c r="AD12" s="16" t="s">
        <v>309</v>
      </c>
      <c r="AE12" s="166">
        <v>4.8611111111111112E-3</v>
      </c>
    </row>
    <row r="13" spans="1:31" ht="75" x14ac:dyDescent="0.25">
      <c r="A13" s="212"/>
      <c r="B13" s="216" t="s">
        <v>328</v>
      </c>
      <c r="C13" s="217" t="s">
        <v>329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80"/>
      <c r="T13" s="7"/>
      <c r="U13" s="4"/>
      <c r="V13" s="4">
        <v>41831</v>
      </c>
      <c r="W13" s="11" t="s">
        <v>313</v>
      </c>
      <c r="X13" s="7" t="s">
        <v>43</v>
      </c>
      <c r="Y13" s="8" t="s">
        <v>312</v>
      </c>
      <c r="Z13" s="14">
        <v>0.25</v>
      </c>
      <c r="AA13" s="14">
        <v>0.22916666666666666</v>
      </c>
      <c r="AB13" s="95" t="s">
        <v>315</v>
      </c>
      <c r="AC13" s="16"/>
      <c r="AD13" s="160" t="s">
        <v>296</v>
      </c>
      <c r="AE13" s="166">
        <v>1.1111111111111112E-2</v>
      </c>
    </row>
    <row r="14" spans="1:31" ht="57" x14ac:dyDescent="0.25">
      <c r="A14" s="219" t="s">
        <v>325</v>
      </c>
      <c r="B14" s="220">
        <f t="shared" ref="B14:H14" si="0">VLOOKUP(B$12,$V3:$AE10,5,0)</f>
        <v>0</v>
      </c>
      <c r="C14" s="220" t="e">
        <f t="shared" si="0"/>
        <v>#N/A</v>
      </c>
      <c r="D14" s="220">
        <f t="shared" si="0"/>
        <v>0.25</v>
      </c>
      <c r="E14" s="220" t="e">
        <f t="shared" si="0"/>
        <v>#N/A</v>
      </c>
      <c r="F14" s="220">
        <f t="shared" si="0"/>
        <v>0.25</v>
      </c>
      <c r="G14" s="220" t="e">
        <f t="shared" si="0"/>
        <v>#N/A</v>
      </c>
      <c r="H14" s="220">
        <f t="shared" si="0"/>
        <v>0</v>
      </c>
      <c r="I14" s="220" t="e">
        <f t="shared" ref="I14:R14" si="1">VLOOKUP(I$12,$V3:$AE10,5,0)</f>
        <v>#N/A</v>
      </c>
      <c r="J14" s="220">
        <f t="shared" si="1"/>
        <v>0</v>
      </c>
      <c r="K14" s="220" t="e">
        <f t="shared" si="1"/>
        <v>#N/A</v>
      </c>
      <c r="L14" s="220">
        <f t="shared" si="1"/>
        <v>0.25</v>
      </c>
      <c r="M14" s="220" t="e">
        <f t="shared" si="1"/>
        <v>#N/A</v>
      </c>
      <c r="N14" s="220">
        <f t="shared" si="1"/>
        <v>0.25</v>
      </c>
      <c r="O14" s="220" t="e">
        <f t="shared" si="1"/>
        <v>#N/A</v>
      </c>
      <c r="P14" s="220">
        <f t="shared" si="1"/>
        <v>0</v>
      </c>
      <c r="Q14" s="220" t="e">
        <f t="shared" si="1"/>
        <v>#N/A</v>
      </c>
      <c r="R14" s="220" t="e">
        <f t="shared" si="1"/>
        <v>#N/A</v>
      </c>
      <c r="T14" s="7" t="s">
        <v>72</v>
      </c>
      <c r="U14" s="4"/>
      <c r="V14" s="4">
        <v>41832</v>
      </c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48.75" customHeight="1" x14ac:dyDescent="0.25">
      <c r="A15" s="219" t="s">
        <v>326</v>
      </c>
      <c r="B15" s="220">
        <f t="shared" ref="B15:H15" si="2">VLOOKUP(B$12,$V3:$AE10,7,0)</f>
        <v>0</v>
      </c>
      <c r="C15" s="220" t="e">
        <f t="shared" si="2"/>
        <v>#N/A</v>
      </c>
      <c r="D15" s="220" t="str">
        <f t="shared" si="2"/>
        <v>02.07 06:31;</v>
      </c>
      <c r="E15" s="220" t="e">
        <f t="shared" si="2"/>
        <v>#N/A</v>
      </c>
      <c r="F15" s="220" t="str">
        <f t="shared" si="2"/>
        <v>03.07 07:28;</v>
      </c>
      <c r="G15" s="220" t="e">
        <f t="shared" si="2"/>
        <v>#N/A</v>
      </c>
      <c r="H15" s="220">
        <f t="shared" si="2"/>
        <v>0</v>
      </c>
      <c r="I15" s="220" t="e">
        <f t="shared" ref="I15:R15" si="3">VLOOKUP(I$12,$V3:$AE10,7,0)</f>
        <v>#N/A</v>
      </c>
      <c r="J15" s="220">
        <f t="shared" si="3"/>
        <v>0</v>
      </c>
      <c r="K15" s="220" t="e">
        <f t="shared" si="3"/>
        <v>#N/A</v>
      </c>
      <c r="L15" s="220" t="str">
        <f t="shared" si="3"/>
        <v>06.07 06:01;</v>
      </c>
      <c r="M15" s="220" t="e">
        <f t="shared" si="3"/>
        <v>#N/A</v>
      </c>
      <c r="N15" s="220" t="str">
        <f t="shared" si="3"/>
        <v>07.07 09:50;</v>
      </c>
      <c r="O15" s="220" t="e">
        <f t="shared" si="3"/>
        <v>#N/A</v>
      </c>
      <c r="P15" s="220">
        <f t="shared" si="3"/>
        <v>0</v>
      </c>
      <c r="Q15" s="220" t="e">
        <f t="shared" si="3"/>
        <v>#N/A</v>
      </c>
      <c r="R15" s="220" t="e">
        <f t="shared" si="3"/>
        <v>#N/A</v>
      </c>
      <c r="T15" s="7" t="s">
        <v>76</v>
      </c>
      <c r="U15" s="4"/>
      <c r="V15" s="4">
        <v>41833</v>
      </c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1:31" ht="36.75" customHeight="1" x14ac:dyDescent="0.25">
      <c r="A16" s="221" t="s">
        <v>327</v>
      </c>
      <c r="B16" s="220">
        <f t="shared" ref="B16:H16" si="4">VLOOKUP(B$12,$V3:$AE10,8,0)</f>
        <v>0</v>
      </c>
      <c r="C16" s="220" t="e">
        <f t="shared" si="4"/>
        <v>#N/A</v>
      </c>
      <c r="D16" s="220">
        <f t="shared" si="4"/>
        <v>2.1527777777777781E-2</v>
      </c>
      <c r="E16" s="220" t="e">
        <f t="shared" si="4"/>
        <v>#N/A</v>
      </c>
      <c r="F16" s="220">
        <f t="shared" si="4"/>
        <v>6.1111111111111116E-2</v>
      </c>
      <c r="G16" s="220" t="e">
        <f t="shared" si="4"/>
        <v>#N/A</v>
      </c>
      <c r="H16" s="220">
        <f t="shared" si="4"/>
        <v>0</v>
      </c>
      <c r="I16" s="220" t="e">
        <f t="shared" ref="I16:R16" si="5">VLOOKUP(I$12,$V3:$AE10,8,0)</f>
        <v>#N/A</v>
      </c>
      <c r="J16" s="220">
        <f t="shared" si="5"/>
        <v>0</v>
      </c>
      <c r="K16" s="220" t="e">
        <f t="shared" si="5"/>
        <v>#N/A</v>
      </c>
      <c r="L16" s="220">
        <f t="shared" si="5"/>
        <v>6.9444444444444447E-4</v>
      </c>
      <c r="M16" s="220" t="e">
        <f t="shared" si="5"/>
        <v>#N/A</v>
      </c>
      <c r="N16" s="220">
        <f t="shared" si="5"/>
        <v>0.15972222222222224</v>
      </c>
      <c r="O16" s="220" t="e">
        <f t="shared" si="5"/>
        <v>#N/A</v>
      </c>
      <c r="P16" s="220">
        <f t="shared" si="5"/>
        <v>0</v>
      </c>
      <c r="Q16" s="220" t="e">
        <f t="shared" si="5"/>
        <v>#N/A</v>
      </c>
      <c r="R16" s="220" t="e">
        <f t="shared" si="5"/>
        <v>#N/A</v>
      </c>
      <c r="T16" s="7"/>
      <c r="U16" s="4"/>
      <c r="V16" s="4">
        <v>41834</v>
      </c>
      <c r="W16" s="11" t="s">
        <v>313</v>
      </c>
      <c r="X16" s="7" t="s">
        <v>43</v>
      </c>
      <c r="Y16" s="8" t="s">
        <v>312</v>
      </c>
      <c r="Z16" s="14">
        <v>0.25</v>
      </c>
      <c r="AA16" s="14">
        <v>0.54166666666666663</v>
      </c>
      <c r="AB16" s="95" t="s">
        <v>317</v>
      </c>
      <c r="AC16" s="86">
        <v>6.9444444444444441E-3</v>
      </c>
      <c r="AD16" s="16" t="s">
        <v>296</v>
      </c>
      <c r="AE16" s="166">
        <v>1.1111111111111112E-2</v>
      </c>
    </row>
    <row r="17" spans="1:31" ht="75" x14ac:dyDescent="0.25">
      <c r="T17" s="7" t="s">
        <v>77</v>
      </c>
      <c r="U17" s="4"/>
      <c r="V17" s="4">
        <v>41835</v>
      </c>
      <c r="W17" s="11" t="s">
        <v>313</v>
      </c>
      <c r="X17" s="7" t="s">
        <v>43</v>
      </c>
      <c r="Y17" s="8" t="s">
        <v>312</v>
      </c>
      <c r="Z17" s="14">
        <v>0.25</v>
      </c>
      <c r="AA17" s="14">
        <v>0.22916666666666666</v>
      </c>
      <c r="AB17" s="95" t="s">
        <v>318</v>
      </c>
      <c r="AC17" s="86">
        <v>0.10069444444444443</v>
      </c>
      <c r="AD17" s="16" t="s">
        <v>316</v>
      </c>
      <c r="AE17" s="181">
        <v>0.12986111111111112</v>
      </c>
    </row>
    <row r="18" spans="1:31" ht="30" x14ac:dyDescent="0.25">
      <c r="A18" s="191" t="s">
        <v>319</v>
      </c>
      <c r="B18" s="191">
        <f>R12+1</f>
        <v>41838</v>
      </c>
      <c r="C18" s="191"/>
      <c r="D18" s="191">
        <f>B18+1</f>
        <v>41839</v>
      </c>
      <c r="E18" s="191">
        <f t="shared" ref="E18:Q18" si="6">D18+1</f>
        <v>41840</v>
      </c>
      <c r="F18" s="191">
        <f t="shared" si="6"/>
        <v>41841</v>
      </c>
      <c r="G18" s="191">
        <f t="shared" si="6"/>
        <v>41842</v>
      </c>
      <c r="H18" s="192">
        <f t="shared" si="6"/>
        <v>41843</v>
      </c>
      <c r="I18" s="192">
        <f t="shared" si="6"/>
        <v>41844</v>
      </c>
      <c r="J18" s="191">
        <f t="shared" si="6"/>
        <v>41845</v>
      </c>
      <c r="K18" s="191">
        <f t="shared" si="6"/>
        <v>41846</v>
      </c>
      <c r="L18" s="191">
        <f t="shared" si="6"/>
        <v>41847</v>
      </c>
      <c r="M18" s="191">
        <f t="shared" si="6"/>
        <v>41848</v>
      </c>
      <c r="N18" s="191">
        <f t="shared" si="6"/>
        <v>41849</v>
      </c>
      <c r="O18" s="192">
        <f t="shared" si="6"/>
        <v>41850</v>
      </c>
      <c r="P18" s="192">
        <f t="shared" si="6"/>
        <v>41851</v>
      </c>
      <c r="Q18" s="191">
        <f t="shared" si="6"/>
        <v>41852</v>
      </c>
      <c r="T18" s="7" t="s">
        <v>78</v>
      </c>
      <c r="U18" s="4"/>
      <c r="V18" s="4">
        <v>41836</v>
      </c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ht="63" x14ac:dyDescent="0.25">
      <c r="A19" s="186" t="s">
        <v>325</v>
      </c>
      <c r="B19" s="193" t="e">
        <f>VLOOKUP(B$18,$V8:$AE16,5,0)</f>
        <v>#N/A</v>
      </c>
      <c r="C19" s="193"/>
      <c r="D19" s="193" t="e">
        <f t="shared" ref="D19:P19" si="7">VLOOKUP(D$18,$V8:$AE16,5,0)</f>
        <v>#N/A</v>
      </c>
      <c r="E19" s="193" t="e">
        <f t="shared" si="7"/>
        <v>#N/A</v>
      </c>
      <c r="F19" s="193" t="e">
        <f t="shared" si="7"/>
        <v>#N/A</v>
      </c>
      <c r="G19" s="193" t="e">
        <f t="shared" si="7"/>
        <v>#N/A</v>
      </c>
      <c r="H19" s="193" t="e">
        <f t="shared" si="7"/>
        <v>#N/A</v>
      </c>
      <c r="I19" s="193" t="e">
        <f t="shared" si="7"/>
        <v>#N/A</v>
      </c>
      <c r="J19" s="193" t="e">
        <f t="shared" si="7"/>
        <v>#N/A</v>
      </c>
      <c r="K19" s="193" t="e">
        <f t="shared" si="7"/>
        <v>#N/A</v>
      </c>
      <c r="L19" s="193" t="e">
        <f t="shared" si="7"/>
        <v>#N/A</v>
      </c>
      <c r="M19" s="193" t="e">
        <f t="shared" si="7"/>
        <v>#N/A</v>
      </c>
      <c r="N19" s="193" t="e">
        <f t="shared" si="7"/>
        <v>#N/A</v>
      </c>
      <c r="O19" s="193" t="e">
        <f t="shared" si="7"/>
        <v>#N/A</v>
      </c>
      <c r="P19" s="193" t="e">
        <f t="shared" si="7"/>
        <v>#N/A</v>
      </c>
      <c r="Q19" s="186" t="e">
        <f>IF(VLOOKUP($S$2,'[1]График Рабочий'!$K$3:$AT$166,36,0)=0,"",VLOOKUP($S$2,'[1]График Рабочий'!$K$3:$AT$166,36,0))</f>
        <v>#N/A</v>
      </c>
      <c r="T19" s="7" t="s">
        <v>79</v>
      </c>
      <c r="U19" s="4"/>
      <c r="V19" s="4">
        <v>41837</v>
      </c>
      <c r="W19" s="184"/>
      <c r="X19" s="184"/>
      <c r="Y19" s="184"/>
      <c r="Z19" s="184"/>
      <c r="AA19" s="184"/>
      <c r="AB19" s="184"/>
      <c r="AC19" s="184"/>
      <c r="AD19" s="184"/>
      <c r="AE19" s="184"/>
    </row>
    <row r="20" spans="1:31" ht="47.25" x14ac:dyDescent="0.25">
      <c r="A20" s="186" t="s">
        <v>326</v>
      </c>
      <c r="B20" s="193" t="e">
        <f>VLOOKUP(B$18,$V8:$AE16,7,0)</f>
        <v>#N/A</v>
      </c>
      <c r="C20" s="193"/>
      <c r="D20" s="193" t="e">
        <f t="shared" ref="D20:P20" si="8">VLOOKUP(D$18,$V8:$AE16,7,0)</f>
        <v>#N/A</v>
      </c>
      <c r="E20" s="193" t="e">
        <f t="shared" si="8"/>
        <v>#N/A</v>
      </c>
      <c r="F20" s="193" t="e">
        <f t="shared" si="8"/>
        <v>#N/A</v>
      </c>
      <c r="G20" s="193" t="e">
        <f t="shared" si="8"/>
        <v>#N/A</v>
      </c>
      <c r="H20" s="193" t="e">
        <f t="shared" si="8"/>
        <v>#N/A</v>
      </c>
      <c r="I20" s="193" t="e">
        <f t="shared" si="8"/>
        <v>#N/A</v>
      </c>
      <c r="J20" s="193" t="e">
        <f t="shared" si="8"/>
        <v>#N/A</v>
      </c>
      <c r="K20" s="193" t="e">
        <f t="shared" si="8"/>
        <v>#N/A</v>
      </c>
      <c r="L20" s="193" t="e">
        <f t="shared" si="8"/>
        <v>#N/A</v>
      </c>
      <c r="M20" s="193" t="e">
        <f t="shared" si="8"/>
        <v>#N/A</v>
      </c>
      <c r="N20" s="193" t="e">
        <f t="shared" si="8"/>
        <v>#N/A</v>
      </c>
      <c r="O20" s="193" t="e">
        <f t="shared" si="8"/>
        <v>#N/A</v>
      </c>
      <c r="P20" s="193" t="e">
        <f t="shared" si="8"/>
        <v>#N/A</v>
      </c>
      <c r="Q20" s="186" t="str">
        <f>IF(TYPE(IF(VLOOKUP($S3,'[1]График Рабочий'!$A$3:$AT$166,46,0)=0,"",VLOOKUP($S3,'[1]График Рабочий'!$A$3:$AT$166,46,0)))=16,"",IF(VLOOKUP($S3,'[1]График Рабочий'!$A$3:$AT$166,46,0)=0,"",VLOOKUP($S3,'[1]График Рабочий'!$A$3:$AT$166,46,0)))</f>
        <v/>
      </c>
      <c r="T20" s="7" t="s">
        <v>80</v>
      </c>
      <c r="U20" s="4"/>
      <c r="V20" s="4">
        <v>41838</v>
      </c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31" ht="31.5" x14ac:dyDescent="0.25">
      <c r="A21" s="190" t="s">
        <v>327</v>
      </c>
      <c r="B21" s="193" t="e">
        <f>VLOOKUP(B$18,$V8:$AE16,8,0)</f>
        <v>#N/A</v>
      </c>
      <c r="C21" s="193"/>
      <c r="D21" s="193" t="e">
        <f t="shared" ref="D21:P21" si="9">VLOOKUP(D$18,$V8:$AE16,8,0)</f>
        <v>#N/A</v>
      </c>
      <c r="E21" s="193" t="e">
        <f t="shared" si="9"/>
        <v>#N/A</v>
      </c>
      <c r="F21" s="193" t="e">
        <f t="shared" si="9"/>
        <v>#N/A</v>
      </c>
      <c r="G21" s="193" t="e">
        <f t="shared" si="9"/>
        <v>#N/A</v>
      </c>
      <c r="H21" s="193" t="e">
        <f t="shared" si="9"/>
        <v>#N/A</v>
      </c>
      <c r="I21" s="193" t="e">
        <f t="shared" si="9"/>
        <v>#N/A</v>
      </c>
      <c r="J21" s="193" t="e">
        <f t="shared" si="9"/>
        <v>#N/A</v>
      </c>
      <c r="K21" s="193" t="e">
        <f t="shared" si="9"/>
        <v>#N/A</v>
      </c>
      <c r="L21" s="193" t="e">
        <f t="shared" si="9"/>
        <v>#N/A</v>
      </c>
      <c r="M21" s="193" t="e">
        <f t="shared" si="9"/>
        <v>#N/A</v>
      </c>
      <c r="N21" s="193" t="e">
        <f t="shared" si="9"/>
        <v>#N/A</v>
      </c>
      <c r="O21" s="193" t="e">
        <f t="shared" si="9"/>
        <v>#N/A</v>
      </c>
      <c r="P21" s="193" t="e">
        <f t="shared" si="9"/>
        <v>#N/A</v>
      </c>
      <c r="T21" s="7" t="s">
        <v>81</v>
      </c>
      <c r="U21" s="4"/>
      <c r="V21" s="4">
        <v>41839</v>
      </c>
      <c r="W21" s="184"/>
      <c r="X21" s="184"/>
      <c r="Y21" s="184"/>
      <c r="Z21" s="184"/>
      <c r="AA21" s="184"/>
      <c r="AB21" s="184"/>
      <c r="AC21" s="184"/>
      <c r="AD21" s="184"/>
      <c r="AE21" s="184"/>
    </row>
    <row r="22" spans="1:31" ht="22.5" customHeight="1" x14ac:dyDescent="0.25">
      <c r="A22" s="194" t="str">
        <f>CONCATENATE("Итого:  ",S12,"   рабочих часов ","  (",S11,"  рабочих смены).")</f>
        <v>Итого:     рабочих часов   (  рабочих смены).</v>
      </c>
      <c r="T22" s="7" t="s">
        <v>82</v>
      </c>
      <c r="U22" s="4"/>
      <c r="V22" s="4">
        <v>41840</v>
      </c>
      <c r="W22" s="184"/>
      <c r="X22" s="184"/>
      <c r="Y22" s="184"/>
      <c r="Z22" s="184"/>
      <c r="AA22" s="184"/>
      <c r="AB22" s="184"/>
      <c r="AC22" s="184"/>
      <c r="AD22" s="184"/>
      <c r="AE22" s="184"/>
    </row>
    <row r="23" spans="1:31" ht="15.75" customHeight="1" x14ac:dyDescent="0.25">
      <c r="A23" s="194"/>
      <c r="T23" s="7" t="s">
        <v>83</v>
      </c>
      <c r="U23" s="4"/>
      <c r="V23" s="4">
        <v>41841</v>
      </c>
      <c r="W23" s="184"/>
      <c r="X23" s="184"/>
      <c r="Y23" s="184"/>
      <c r="Z23" s="184"/>
      <c r="AA23" s="184"/>
      <c r="AB23" s="184"/>
      <c r="AC23" s="184"/>
      <c r="AD23" s="184"/>
      <c r="AE23" s="184"/>
    </row>
    <row r="24" spans="1:31" ht="30" customHeight="1" x14ac:dyDescent="0.25">
      <c r="A24" s="195"/>
      <c r="B24" s="196"/>
      <c r="C24" s="196"/>
      <c r="D24" s="196"/>
      <c r="E24" s="196"/>
      <c r="F24" s="197"/>
      <c r="G24" s="197"/>
      <c r="H24" s="197"/>
      <c r="I24" s="197"/>
      <c r="J24" s="197"/>
      <c r="K24" s="197"/>
      <c r="L24" s="197"/>
      <c r="M24" s="197"/>
      <c r="N24" s="197"/>
      <c r="T24" s="7" t="s">
        <v>64</v>
      </c>
      <c r="U24" s="4"/>
      <c r="V24" s="4">
        <v>41842</v>
      </c>
      <c r="W24" s="184"/>
      <c r="X24" s="184"/>
      <c r="Y24" s="184"/>
      <c r="Z24" s="184"/>
      <c r="AA24" s="184"/>
      <c r="AB24" s="184"/>
      <c r="AC24" s="184"/>
      <c r="AD24" s="184"/>
      <c r="AE24" s="184"/>
    </row>
    <row r="25" spans="1:31" ht="42" customHeight="1" x14ac:dyDescent="0.25">
      <c r="T25" s="7" t="s">
        <v>55</v>
      </c>
      <c r="U25" s="4"/>
      <c r="V25" s="4">
        <v>41843</v>
      </c>
      <c r="W25" s="184"/>
      <c r="X25" s="184"/>
      <c r="Y25" s="184"/>
      <c r="Z25" s="184"/>
      <c r="AA25" s="184"/>
      <c r="AB25" s="184"/>
      <c r="AC25" s="184"/>
      <c r="AD25" s="184"/>
      <c r="AE25" s="184"/>
    </row>
    <row r="26" spans="1:31" ht="86.25" x14ac:dyDescent="0.25">
      <c r="A26" s="198" t="str">
        <f>CONCATENATE("Исполнитель ____________________________",S2)</f>
        <v>Исполнитель ____________________________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T26" s="7" t="s">
        <v>163</v>
      </c>
      <c r="U26" s="4"/>
      <c r="V26" s="4">
        <v>41844</v>
      </c>
      <c r="W26" s="184"/>
      <c r="X26" s="184"/>
      <c r="Y26" s="184"/>
      <c r="Z26" s="184"/>
      <c r="AA26" s="184"/>
      <c r="AB26" s="184"/>
      <c r="AC26" s="184"/>
      <c r="AD26" s="184"/>
      <c r="AE26" s="184"/>
    </row>
    <row r="27" spans="1:31" ht="30" x14ac:dyDescent="0.25">
      <c r="T27" s="7" t="s">
        <v>84</v>
      </c>
      <c r="U27" s="4"/>
      <c r="V27" s="4">
        <v>41845</v>
      </c>
      <c r="W27" s="184"/>
      <c r="X27" s="184"/>
      <c r="Y27" s="184"/>
      <c r="Z27" s="184"/>
      <c r="AA27" s="184"/>
      <c r="AB27" s="184"/>
      <c r="AC27" s="184"/>
      <c r="AD27" s="184"/>
      <c r="AE27" s="184"/>
    </row>
    <row r="28" spans="1:31" ht="30" x14ac:dyDescent="0.25">
      <c r="A28" s="209"/>
      <c r="B28" s="209"/>
      <c r="C28" s="199"/>
      <c r="T28" s="7" t="s">
        <v>65</v>
      </c>
      <c r="U28" s="4"/>
      <c r="V28" s="4">
        <v>41846</v>
      </c>
      <c r="W28" s="184"/>
      <c r="X28" s="184"/>
      <c r="Y28" s="184"/>
      <c r="Z28" s="184"/>
      <c r="AA28" s="184"/>
      <c r="AB28" s="184"/>
      <c r="AC28" s="184"/>
      <c r="AD28" s="184"/>
      <c r="AE28" s="184"/>
    </row>
    <row r="29" spans="1:31" ht="30" x14ac:dyDescent="0.25">
      <c r="T29" s="7" t="s">
        <v>86</v>
      </c>
      <c r="U29" s="4"/>
      <c r="V29" s="4">
        <v>41847</v>
      </c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ht="30" x14ac:dyDescent="0.25">
      <c r="T30" s="7" t="s">
        <v>58</v>
      </c>
      <c r="U30" s="4"/>
      <c r="V30" s="4">
        <v>41848</v>
      </c>
      <c r="W30" s="184"/>
      <c r="X30" s="184"/>
      <c r="Y30" s="184"/>
      <c r="Z30" s="184"/>
      <c r="AA30" s="184"/>
      <c r="AB30" s="184"/>
      <c r="AC30" s="184"/>
      <c r="AD30" s="184"/>
      <c r="AE30" s="184"/>
    </row>
    <row r="31" spans="1:31" ht="30" x14ac:dyDescent="0.25">
      <c r="T31" s="7" t="s">
        <v>47</v>
      </c>
      <c r="U31" s="4"/>
      <c r="V31" s="4">
        <v>41849</v>
      </c>
      <c r="W31" s="184"/>
      <c r="X31" s="184"/>
      <c r="Y31" s="184"/>
      <c r="Z31" s="184"/>
      <c r="AA31" s="184"/>
      <c r="AB31" s="184"/>
      <c r="AC31" s="184"/>
      <c r="AD31" s="184"/>
      <c r="AE31" s="184"/>
    </row>
    <row r="32" spans="1:31" ht="30" x14ac:dyDescent="0.25">
      <c r="T32" s="7" t="s">
        <v>88</v>
      </c>
      <c r="U32" s="4"/>
      <c r="V32" s="4">
        <v>41850</v>
      </c>
      <c r="W32" s="184"/>
      <c r="X32" s="184"/>
      <c r="Y32" s="184"/>
      <c r="Z32" s="184"/>
      <c r="AA32" s="184"/>
      <c r="AB32" s="184"/>
      <c r="AC32" s="184"/>
      <c r="AD32" s="184"/>
      <c r="AE32" s="184"/>
    </row>
    <row r="33" spans="20:31" ht="30" x14ac:dyDescent="0.25">
      <c r="T33" s="7" t="s">
        <v>66</v>
      </c>
      <c r="U33" s="4"/>
      <c r="V33" s="4">
        <v>41851</v>
      </c>
      <c r="W33" s="184"/>
      <c r="X33" s="184"/>
      <c r="Y33" s="184"/>
      <c r="Z33" s="184"/>
      <c r="AA33" s="184"/>
      <c r="AB33" s="184"/>
      <c r="AC33" s="184"/>
      <c r="AD33" s="184"/>
      <c r="AE33" s="184"/>
    </row>
    <row r="34" spans="20:31" ht="30" x14ac:dyDescent="0.25">
      <c r="T34" s="7" t="s">
        <v>60</v>
      </c>
      <c r="U34" s="4"/>
      <c r="V34" s="4">
        <v>41852</v>
      </c>
      <c r="W34" s="184"/>
      <c r="X34" s="184"/>
      <c r="Y34" s="184"/>
      <c r="Z34" s="184"/>
      <c r="AA34" s="184"/>
      <c r="AB34" s="184"/>
      <c r="AC34" s="184"/>
      <c r="AD34" s="184"/>
      <c r="AE34" s="184"/>
    </row>
    <row r="35" spans="20:31" x14ac:dyDescent="0.25">
      <c r="T35" s="7" t="s">
        <v>35</v>
      </c>
      <c r="U35" s="4"/>
      <c r="V35" s="4"/>
      <c r="W35" s="184"/>
      <c r="X35" s="184"/>
      <c r="Y35" s="184"/>
      <c r="Z35" s="184"/>
      <c r="AA35" s="184"/>
      <c r="AB35" s="184"/>
      <c r="AC35" s="184"/>
      <c r="AD35" s="184"/>
      <c r="AE35" s="184"/>
    </row>
    <row r="36" spans="20:31" ht="45" x14ac:dyDescent="0.25">
      <c r="T36" s="7" t="s">
        <v>67</v>
      </c>
      <c r="U36" s="4"/>
      <c r="V36" s="4"/>
      <c r="W36" s="184"/>
      <c r="X36" s="184"/>
      <c r="Y36" s="184"/>
      <c r="Z36" s="184"/>
      <c r="AA36" s="184"/>
      <c r="AB36" s="184"/>
      <c r="AC36" s="184"/>
      <c r="AD36" s="184"/>
      <c r="AE36" s="184"/>
    </row>
    <row r="37" spans="20:31" ht="30" x14ac:dyDescent="0.25">
      <c r="T37" s="7" t="s">
        <v>89</v>
      </c>
      <c r="U37" s="4"/>
      <c r="V37" s="4"/>
      <c r="W37" s="184"/>
      <c r="X37" s="184"/>
      <c r="Y37" s="184"/>
      <c r="Z37" s="184"/>
      <c r="AA37" s="184"/>
      <c r="AB37" s="184"/>
      <c r="AC37" s="184"/>
      <c r="AD37" s="184"/>
      <c r="AE37" s="184"/>
    </row>
    <row r="38" spans="20:31" ht="45" x14ac:dyDescent="0.25">
      <c r="T38" s="7" t="s">
        <v>90</v>
      </c>
      <c r="U38" s="4"/>
      <c r="V38" s="4"/>
      <c r="W38" s="184"/>
      <c r="X38" s="184"/>
      <c r="Y38" s="184"/>
      <c r="Z38" s="184"/>
      <c r="AA38" s="184"/>
      <c r="AB38" s="184"/>
      <c r="AC38" s="184"/>
      <c r="AD38" s="184"/>
      <c r="AE38" s="184"/>
    </row>
    <row r="39" spans="20:31" ht="30" x14ac:dyDescent="0.25">
      <c r="T39" s="7" t="s">
        <v>50</v>
      </c>
      <c r="U39" s="4"/>
      <c r="V39" s="4"/>
      <c r="W39" s="184"/>
      <c r="X39" s="184"/>
      <c r="Y39" s="184"/>
      <c r="Z39" s="184"/>
      <c r="AA39" s="184"/>
      <c r="AB39" s="184"/>
      <c r="AC39" s="184"/>
      <c r="AD39" s="184"/>
      <c r="AE39" s="184"/>
    </row>
    <row r="40" spans="20:31" ht="30" x14ac:dyDescent="0.25">
      <c r="T40" s="7" t="s">
        <v>91</v>
      </c>
      <c r="U40" s="4"/>
      <c r="V40" s="4"/>
      <c r="W40" s="184"/>
      <c r="X40" s="184"/>
      <c r="Y40" s="184"/>
      <c r="Z40" s="184"/>
      <c r="AA40" s="184"/>
      <c r="AB40" s="184"/>
      <c r="AC40" s="184"/>
      <c r="AD40" s="184"/>
      <c r="AE40" s="184"/>
    </row>
    <row r="41" spans="20:31" ht="30" x14ac:dyDescent="0.25">
      <c r="T41" s="7" t="s">
        <v>92</v>
      </c>
      <c r="U41" s="4"/>
      <c r="V41" s="4"/>
      <c r="W41" s="184"/>
      <c r="X41" s="184"/>
      <c r="Y41" s="184"/>
      <c r="Z41" s="184"/>
      <c r="AA41" s="184"/>
      <c r="AB41" s="184"/>
      <c r="AC41" s="184"/>
      <c r="AD41" s="184"/>
      <c r="AE41" s="184"/>
    </row>
    <row r="42" spans="20:31" x14ac:dyDescent="0.25">
      <c r="T42" s="7" t="s">
        <v>139</v>
      </c>
      <c r="U42" s="4"/>
      <c r="V42" s="4"/>
      <c r="W42" s="184"/>
      <c r="X42" s="184"/>
      <c r="Y42" s="184"/>
      <c r="Z42" s="184"/>
      <c r="AA42" s="184"/>
      <c r="AB42" s="184"/>
      <c r="AC42" s="184"/>
      <c r="AD42" s="184"/>
      <c r="AE42" s="184"/>
    </row>
    <row r="43" spans="20:31" ht="30" x14ac:dyDescent="0.25">
      <c r="T43" s="7" t="s">
        <v>135</v>
      </c>
      <c r="U43" s="4"/>
      <c r="V43" s="4"/>
      <c r="W43" s="184"/>
      <c r="X43" s="184"/>
      <c r="Y43" s="184"/>
      <c r="Z43" s="184"/>
      <c r="AA43" s="184"/>
      <c r="AB43" s="184"/>
      <c r="AC43" s="184"/>
      <c r="AD43" s="184"/>
      <c r="AE43" s="184"/>
    </row>
    <row r="44" spans="20:31" ht="30" x14ac:dyDescent="0.25">
      <c r="T44" s="7" t="s">
        <v>94</v>
      </c>
      <c r="U44" s="4"/>
      <c r="V44" s="4"/>
      <c r="W44" s="184"/>
      <c r="X44" s="184"/>
      <c r="Y44" s="184"/>
      <c r="Z44" s="184"/>
      <c r="AA44" s="184"/>
      <c r="AB44" s="184"/>
      <c r="AC44" s="184"/>
      <c r="AD44" s="184"/>
      <c r="AE44" s="184"/>
    </row>
    <row r="45" spans="20:31" ht="30" x14ac:dyDescent="0.25">
      <c r="T45" s="7" t="s">
        <v>51</v>
      </c>
      <c r="U45" s="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</row>
    <row r="46" spans="20:31" ht="30" x14ac:dyDescent="0.25">
      <c r="T46" s="7" t="s">
        <v>95</v>
      </c>
      <c r="U46" s="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20:31" ht="30" x14ac:dyDescent="0.25">
      <c r="T47" s="7" t="s">
        <v>52</v>
      </c>
      <c r="U47" s="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</row>
    <row r="48" spans="20:31" ht="30" x14ac:dyDescent="0.25">
      <c r="T48" s="10" t="s">
        <v>53</v>
      </c>
      <c r="U48" s="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</row>
    <row r="49" spans="20:31" ht="30" x14ac:dyDescent="0.25">
      <c r="T49" s="10" t="s">
        <v>74</v>
      </c>
      <c r="U49" s="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</row>
    <row r="50" spans="20:31" ht="30" x14ac:dyDescent="0.25">
      <c r="T50" s="10" t="s">
        <v>54</v>
      </c>
      <c r="U50" s="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</row>
    <row r="51" spans="20:31" ht="45" x14ac:dyDescent="0.25">
      <c r="T51" s="10" t="s">
        <v>57</v>
      </c>
      <c r="U51" s="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</row>
    <row r="52" spans="20:31" ht="30" x14ac:dyDescent="0.25">
      <c r="T52" s="10" t="s">
        <v>59</v>
      </c>
      <c r="U52" s="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</row>
    <row r="53" spans="20:31" ht="30" x14ac:dyDescent="0.25">
      <c r="T53" s="10" t="s">
        <v>96</v>
      </c>
      <c r="U53" s="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</row>
    <row r="54" spans="20:31" ht="30" x14ac:dyDescent="0.25">
      <c r="T54" s="10" t="s">
        <v>61</v>
      </c>
      <c r="U54" s="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</row>
    <row r="55" spans="20:31" ht="60" x14ac:dyDescent="0.25">
      <c r="T55" s="10" t="s">
        <v>68</v>
      </c>
      <c r="U55" s="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</row>
    <row r="56" spans="20:31" ht="30" x14ac:dyDescent="0.25">
      <c r="T56" s="10" t="s">
        <v>97</v>
      </c>
      <c r="U56" s="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</row>
    <row r="57" spans="20:31" ht="30" x14ac:dyDescent="0.25">
      <c r="T57" s="7" t="s">
        <v>93</v>
      </c>
      <c r="U57" s="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</row>
    <row r="58" spans="20:31" ht="30" x14ac:dyDescent="0.25">
      <c r="T58" s="7" t="s">
        <v>69</v>
      </c>
      <c r="U58" s="87"/>
    </row>
    <row r="59" spans="20:31" ht="30" x14ac:dyDescent="0.25">
      <c r="T59" s="7" t="s">
        <v>70</v>
      </c>
      <c r="U59" s="87"/>
    </row>
    <row r="60" spans="20:31" ht="30" x14ac:dyDescent="0.25">
      <c r="T60" s="7" t="s">
        <v>134</v>
      </c>
      <c r="U60" s="87"/>
    </row>
    <row r="61" spans="20:31" ht="45" x14ac:dyDescent="0.25">
      <c r="T61" s="7" t="s">
        <v>71</v>
      </c>
      <c r="U61" s="87"/>
    </row>
    <row r="62" spans="20:31" ht="30" x14ac:dyDescent="0.25">
      <c r="T62" s="7" t="s">
        <v>42</v>
      </c>
      <c r="U62" s="87"/>
    </row>
    <row r="63" spans="20:31" ht="30" x14ac:dyDescent="0.25">
      <c r="T63" s="7" t="s">
        <v>73</v>
      </c>
      <c r="U63" s="87"/>
    </row>
    <row r="64" spans="20:31" ht="30" x14ac:dyDescent="0.25">
      <c r="T64" s="7" t="s">
        <v>43</v>
      </c>
      <c r="U64" s="87"/>
    </row>
    <row r="65" spans="20:21" ht="30" x14ac:dyDescent="0.25">
      <c r="T65" s="7" t="s">
        <v>75</v>
      </c>
      <c r="U65" s="87"/>
    </row>
    <row r="66" spans="20:21" ht="30" x14ac:dyDescent="0.25">
      <c r="T66" s="7" t="s">
        <v>76</v>
      </c>
      <c r="U66" s="87"/>
    </row>
    <row r="67" spans="20:21" ht="30" x14ac:dyDescent="0.25">
      <c r="T67" s="7" t="s">
        <v>77</v>
      </c>
      <c r="U67" s="87"/>
    </row>
    <row r="68" spans="20:21" ht="30" x14ac:dyDescent="0.25">
      <c r="T68" s="7" t="s">
        <v>78</v>
      </c>
      <c r="U68" s="87"/>
    </row>
    <row r="69" spans="20:21" ht="45" x14ac:dyDescent="0.25">
      <c r="T69" s="7" t="s">
        <v>79</v>
      </c>
      <c r="U69" s="87"/>
    </row>
    <row r="70" spans="20:21" ht="30" x14ac:dyDescent="0.25">
      <c r="T70" s="7" t="s">
        <v>80</v>
      </c>
      <c r="U70" s="87"/>
    </row>
    <row r="71" spans="20:21" ht="30" x14ac:dyDescent="0.25">
      <c r="T71" s="7" t="s">
        <v>44</v>
      </c>
      <c r="U71" s="87"/>
    </row>
    <row r="72" spans="20:21" ht="30" x14ac:dyDescent="0.25">
      <c r="T72" s="7" t="s">
        <v>82</v>
      </c>
      <c r="U72" s="87"/>
    </row>
    <row r="73" spans="20:21" ht="30" x14ac:dyDescent="0.25">
      <c r="T73" s="7" t="s">
        <v>83</v>
      </c>
      <c r="U73" s="87"/>
    </row>
    <row r="74" spans="20:21" ht="45" x14ac:dyDescent="0.25">
      <c r="T74" s="7" t="s">
        <v>64</v>
      </c>
      <c r="U74" s="87"/>
    </row>
    <row r="75" spans="20:21" ht="30" x14ac:dyDescent="0.25">
      <c r="T75" s="7" t="s">
        <v>55</v>
      </c>
      <c r="U75" s="87"/>
    </row>
    <row r="76" spans="20:21" ht="60" x14ac:dyDescent="0.25">
      <c r="T76" s="7" t="s">
        <v>163</v>
      </c>
      <c r="U76" s="87"/>
    </row>
    <row r="77" spans="20:21" ht="30" x14ac:dyDescent="0.25">
      <c r="T77" s="7" t="s">
        <v>84</v>
      </c>
      <c r="U77" s="87"/>
    </row>
    <row r="78" spans="20:21" ht="30" x14ac:dyDescent="0.25">
      <c r="T78" s="7" t="s">
        <v>65</v>
      </c>
      <c r="U78" s="87"/>
    </row>
    <row r="79" spans="20:21" ht="30" x14ac:dyDescent="0.25">
      <c r="T79" s="7" t="s">
        <v>85</v>
      </c>
      <c r="U79" s="87"/>
    </row>
    <row r="80" spans="20:21" ht="30" x14ac:dyDescent="0.25">
      <c r="T80" s="7" t="s">
        <v>86</v>
      </c>
      <c r="U80" s="87"/>
    </row>
    <row r="81" spans="20:21" ht="30" x14ac:dyDescent="0.25">
      <c r="T81" s="7" t="s">
        <v>58</v>
      </c>
      <c r="U81" s="87"/>
    </row>
    <row r="82" spans="20:21" ht="30" x14ac:dyDescent="0.25">
      <c r="T82" s="7" t="s">
        <v>47</v>
      </c>
      <c r="U82" s="87"/>
    </row>
    <row r="83" spans="20:21" ht="30" x14ac:dyDescent="0.25">
      <c r="T83" s="7" t="s">
        <v>230</v>
      </c>
      <c r="U83" s="87"/>
    </row>
    <row r="84" spans="20:21" ht="30" x14ac:dyDescent="0.25">
      <c r="T84" s="7" t="s">
        <v>88</v>
      </c>
      <c r="U84" s="87"/>
    </row>
    <row r="85" spans="20:21" ht="30" x14ac:dyDescent="0.25">
      <c r="T85" s="7" t="s">
        <v>48</v>
      </c>
      <c r="U85" s="87"/>
    </row>
    <row r="86" spans="20:21" x14ac:dyDescent="0.25">
      <c r="T86" s="7" t="s">
        <v>35</v>
      </c>
      <c r="U86" s="87"/>
    </row>
    <row r="87" spans="20:21" ht="30" x14ac:dyDescent="0.25">
      <c r="T87" s="7" t="s">
        <v>231</v>
      </c>
      <c r="U87" s="87"/>
    </row>
    <row r="88" spans="20:21" ht="30" x14ac:dyDescent="0.25">
      <c r="T88" s="7" t="s">
        <v>49</v>
      </c>
      <c r="U88" s="87"/>
    </row>
    <row r="89" spans="20:21" ht="30" x14ac:dyDescent="0.25">
      <c r="T89" s="7" t="s">
        <v>232</v>
      </c>
      <c r="U89" s="87"/>
    </row>
    <row r="90" spans="20:21" ht="30" x14ac:dyDescent="0.25">
      <c r="T90" s="7" t="s">
        <v>43</v>
      </c>
    </row>
  </sheetData>
  <customSheetViews>
    <customSheetView guid="{44B0B5FD-0728-4DC4-B82B-3D2EEEC65193}" showPageBreaks="1" printArea="1" topLeftCell="A7">
      <selection activeCell="C14" sqref="C14"/>
      <pageMargins left="0.54" right="0.16" top="0.9" bottom="0.16" header="0.3" footer="0.16"/>
      <pageSetup paperSize="9" orientation="landscape" r:id="rId1"/>
    </customSheetView>
  </customSheetViews>
  <mergeCells count="29">
    <mergeCell ref="A28:B28"/>
    <mergeCell ref="J8:K8"/>
    <mergeCell ref="H8:I8"/>
    <mergeCell ref="F8:G8"/>
    <mergeCell ref="D8:E8"/>
    <mergeCell ref="D9:E9"/>
    <mergeCell ref="F9:G9"/>
    <mergeCell ref="H9:I9"/>
    <mergeCell ref="J9:K9"/>
    <mergeCell ref="A8:B8"/>
    <mergeCell ref="A9:B9"/>
    <mergeCell ref="L2:R2"/>
    <mergeCell ref="D7:E7"/>
    <mergeCell ref="F7:G7"/>
    <mergeCell ref="H7:I7"/>
    <mergeCell ref="J7:K7"/>
    <mergeCell ref="A5:P5"/>
    <mergeCell ref="A7:B7"/>
    <mergeCell ref="L7:Q7"/>
    <mergeCell ref="B3:G3"/>
    <mergeCell ref="L9:Q9"/>
    <mergeCell ref="B12:C12"/>
    <mergeCell ref="D12:E12"/>
    <mergeCell ref="F12:G12"/>
    <mergeCell ref="H12:I12"/>
    <mergeCell ref="J12:K12"/>
    <mergeCell ref="L12:M12"/>
    <mergeCell ref="N12:O12"/>
    <mergeCell ref="P12:Q12"/>
  </mergeCells>
  <conditionalFormatting sqref="AB2 AB4:AB5 AB8">
    <cfRule type="containsText" dxfId="5" priority="4" operator="containsText" text="ОПАЗДЫВАЕТ">
      <formula>NOT(ISERROR(SEARCH("ОПАЗДЫВАЕТ",AB2)))</formula>
    </cfRule>
    <cfRule type="containsText" dxfId="4" priority="5" operator="containsText" text="НЕ РАБОТАЕТ">
      <formula>NOT(ISERROR(SEARCH("НЕ РАБОТАЕТ",AB2)))</formula>
    </cfRule>
  </conditionalFormatting>
  <conditionalFormatting sqref="Y2">
    <cfRule type="containsText" dxfId="3" priority="6" operator="containsText" text="д/д">
      <formula>NOT(ISERROR(SEARCH("д/д",Y2)))</formula>
    </cfRule>
  </conditionalFormatting>
  <conditionalFormatting sqref="AB16 AB12">
    <cfRule type="containsText" dxfId="2" priority="2" operator="containsText" text="ОПАЗДЫВАЕТ">
      <formula>NOT(ISERROR(SEARCH("ОПАЗДЫВАЕТ",AB12)))</formula>
    </cfRule>
    <cfRule type="containsText" dxfId="1" priority="3" operator="containsText" text="НЕ РАБОТАЕТ">
      <formula>NOT(ISERROR(SEARCH("НЕ РАБОТАЕТ",AB12)))</formula>
    </cfRule>
  </conditionalFormatting>
  <conditionalFormatting sqref="Z4:Z5 Z8:Z9 Z12:Z13 Z16:Z17">
    <cfRule type="cellIs" dxfId="0" priority="1" operator="between">
      <formula>0.375</formula>
      <formula>0.625</formula>
    </cfRule>
  </conditionalFormatting>
  <dataValidations count="2">
    <dataValidation type="list" allowBlank="1" showInputMessage="1" showErrorMessage="1" sqref="A5:P5">
      <formula1>$T$2:$T$25</formula1>
    </dataValidation>
    <dataValidation type="list" allowBlank="1" showInputMessage="1" showErrorMessage="1" sqref="S5">
      <formula1>$T$3:$T$90</formula1>
    </dataValidation>
  </dataValidations>
  <pageMargins left="0.54" right="0.16" top="0.9" bottom="0.16" header="0.3" footer="0.16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4B0B5FD-0728-4DC4-B82B-3D2EEEC6519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опоздания водит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 Павел</dc:creator>
  <cp:lastModifiedBy>Терентьева Ирина</cp:lastModifiedBy>
  <cp:lastPrinted>2014-07-17T12:44:18Z</cp:lastPrinted>
  <dcterms:created xsi:type="dcterms:W3CDTF">2013-01-02T09:14:08Z</dcterms:created>
  <dcterms:modified xsi:type="dcterms:W3CDTF">2014-07-17T13:18:00Z</dcterms:modified>
</cp:coreProperties>
</file>