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9320" windowHeight="9120"/>
  </bookViews>
  <sheets>
    <sheet name="ДР" sheetId="1" r:id="rId1"/>
    <sheet name="КР" sheetId="2" r:id="rId2"/>
  </sheets>
  <definedNames>
    <definedName name="_xlnm._FilterDatabase" localSheetId="0" hidden="1">ДР!$A$4:$P$102</definedName>
  </definedNames>
  <calcPr calcId="145621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7" i="1"/>
  <c r="K3" i="2" l="1"/>
  <c r="O3" i="2"/>
  <c r="H3" i="2"/>
  <c r="J3" i="2" s="1"/>
  <c r="H2" i="2"/>
  <c r="M2" i="2" s="1"/>
  <c r="H1" i="2"/>
  <c r="O8" i="2"/>
  <c r="P8" i="2" s="1"/>
  <c r="M8" i="2"/>
  <c r="N8" i="2" s="1"/>
  <c r="K8" i="2"/>
  <c r="L8" i="2" s="1"/>
  <c r="I8" i="2"/>
  <c r="J8" i="2" s="1"/>
  <c r="H1" i="1"/>
  <c r="H3" i="1"/>
  <c r="H2" i="1"/>
  <c r="N2" i="2" l="1"/>
  <c r="J2" i="2"/>
  <c r="P3" i="2"/>
  <c r="L3" i="2"/>
  <c r="O2" i="2"/>
  <c r="K2" i="2"/>
  <c r="I3" i="2"/>
  <c r="M3" i="2"/>
  <c r="P2" i="2"/>
  <c r="L2" i="2"/>
  <c r="I2" i="2"/>
  <c r="N3" i="2"/>
  <c r="O7" i="2"/>
  <c r="O1" i="2" s="1"/>
  <c r="M7" i="2"/>
  <c r="M1" i="2" s="1"/>
  <c r="K7" i="2"/>
  <c r="K1" i="2" s="1"/>
  <c r="I7" i="2"/>
  <c r="I1" i="2" s="1"/>
  <c r="O102" i="1"/>
  <c r="P102" i="1" s="1"/>
  <c r="M102" i="1"/>
  <c r="N102" i="1" s="1"/>
  <c r="K102" i="1"/>
  <c r="L102" i="1" s="1"/>
  <c r="I102" i="1"/>
  <c r="I101" i="1"/>
  <c r="J101" i="1" s="1"/>
  <c r="K101" i="1"/>
  <c r="L101" i="1" s="1"/>
  <c r="M101" i="1"/>
  <c r="N101" i="1" s="1"/>
  <c r="O101" i="1"/>
  <c r="P101" i="1" s="1"/>
  <c r="I100" i="1"/>
  <c r="J100" i="1" s="1"/>
  <c r="K100" i="1"/>
  <c r="L100" i="1" s="1"/>
  <c r="M100" i="1"/>
  <c r="N100" i="1" s="1"/>
  <c r="O100" i="1"/>
  <c r="P100" i="1" s="1"/>
  <c r="I99" i="1"/>
  <c r="J99" i="1" s="1"/>
  <c r="K99" i="1"/>
  <c r="L99" i="1" s="1"/>
  <c r="M99" i="1"/>
  <c r="N99" i="1" s="1"/>
  <c r="O99" i="1"/>
  <c r="P99" i="1" s="1"/>
  <c r="I98" i="1"/>
  <c r="J98" i="1" s="1"/>
  <c r="K98" i="1"/>
  <c r="L98" i="1" s="1"/>
  <c r="M98" i="1"/>
  <c r="N98" i="1" s="1"/>
  <c r="O98" i="1"/>
  <c r="P98" i="1" s="1"/>
  <c r="I97" i="1"/>
  <c r="J97" i="1" s="1"/>
  <c r="K97" i="1"/>
  <c r="L97" i="1" s="1"/>
  <c r="M97" i="1"/>
  <c r="N97" i="1" s="1"/>
  <c r="O97" i="1"/>
  <c r="P97" i="1" s="1"/>
  <c r="O47" i="1"/>
  <c r="P47" i="1" s="1"/>
  <c r="M47" i="1"/>
  <c r="N47" i="1" s="1"/>
  <c r="K47" i="1"/>
  <c r="L47" i="1" s="1"/>
  <c r="I47" i="1"/>
  <c r="J47" i="1" s="1"/>
  <c r="O96" i="1"/>
  <c r="P96" i="1" s="1"/>
  <c r="M96" i="1"/>
  <c r="N96" i="1" s="1"/>
  <c r="K96" i="1"/>
  <c r="L96" i="1" s="1"/>
  <c r="I96" i="1"/>
  <c r="J96" i="1" s="1"/>
  <c r="O95" i="1"/>
  <c r="P95" i="1" s="1"/>
  <c r="M95" i="1"/>
  <c r="N95" i="1" s="1"/>
  <c r="K95" i="1"/>
  <c r="L95" i="1" s="1"/>
  <c r="I95" i="1"/>
  <c r="J95" i="1" s="1"/>
  <c r="O94" i="1"/>
  <c r="P94" i="1" s="1"/>
  <c r="M94" i="1"/>
  <c r="N94" i="1" s="1"/>
  <c r="K94" i="1"/>
  <c r="L94" i="1" s="1"/>
  <c r="I94" i="1"/>
  <c r="J94" i="1" s="1"/>
  <c r="I90" i="1"/>
  <c r="J90" i="1" s="1"/>
  <c r="K90" i="1"/>
  <c r="L90" i="1" s="1"/>
  <c r="M90" i="1"/>
  <c r="N90" i="1" s="1"/>
  <c r="O90" i="1"/>
  <c r="P90" i="1" s="1"/>
  <c r="I91" i="1"/>
  <c r="J91" i="1" s="1"/>
  <c r="K91" i="1"/>
  <c r="L91" i="1" s="1"/>
  <c r="M91" i="1"/>
  <c r="N91" i="1" s="1"/>
  <c r="O91" i="1"/>
  <c r="P91" i="1" s="1"/>
  <c r="I92" i="1"/>
  <c r="J92" i="1" s="1"/>
  <c r="K92" i="1"/>
  <c r="L92" i="1" s="1"/>
  <c r="M92" i="1"/>
  <c r="N92" i="1" s="1"/>
  <c r="O92" i="1"/>
  <c r="P92" i="1" s="1"/>
  <c r="I93" i="1"/>
  <c r="J93" i="1" s="1"/>
  <c r="K93" i="1"/>
  <c r="L93" i="1" s="1"/>
  <c r="M93" i="1"/>
  <c r="N93" i="1" s="1"/>
  <c r="O93" i="1"/>
  <c r="P93" i="1" s="1"/>
  <c r="I87" i="1"/>
  <c r="J87" i="1" s="1"/>
  <c r="K87" i="1"/>
  <c r="L87" i="1" s="1"/>
  <c r="M87" i="1"/>
  <c r="N87" i="1" s="1"/>
  <c r="O87" i="1"/>
  <c r="P87" i="1" s="1"/>
  <c r="I85" i="1"/>
  <c r="J85" i="1" s="1"/>
  <c r="K85" i="1"/>
  <c r="L85" i="1" s="1"/>
  <c r="M85" i="1"/>
  <c r="N85" i="1" s="1"/>
  <c r="O85" i="1"/>
  <c r="P85" i="1" s="1"/>
  <c r="I86" i="1"/>
  <c r="J86" i="1" s="1"/>
  <c r="K86" i="1"/>
  <c r="L86" i="1" s="1"/>
  <c r="M86" i="1"/>
  <c r="N86" i="1" s="1"/>
  <c r="O86" i="1"/>
  <c r="P86" i="1" s="1"/>
  <c r="I88" i="1"/>
  <c r="J88" i="1" s="1"/>
  <c r="K88" i="1"/>
  <c r="L88" i="1" s="1"/>
  <c r="M88" i="1"/>
  <c r="N88" i="1" s="1"/>
  <c r="O88" i="1"/>
  <c r="P88" i="1" s="1"/>
  <c r="I89" i="1"/>
  <c r="J89" i="1" s="1"/>
  <c r="K89" i="1"/>
  <c r="L89" i="1" s="1"/>
  <c r="M89" i="1"/>
  <c r="N89" i="1" s="1"/>
  <c r="O89" i="1"/>
  <c r="P89" i="1" s="1"/>
  <c r="I81" i="1"/>
  <c r="J81" i="1" s="1"/>
  <c r="K81" i="1"/>
  <c r="L81" i="1" s="1"/>
  <c r="M81" i="1"/>
  <c r="N81" i="1" s="1"/>
  <c r="O81" i="1"/>
  <c r="P81" i="1" s="1"/>
  <c r="I84" i="1"/>
  <c r="J84" i="1" s="1"/>
  <c r="K84" i="1"/>
  <c r="L84" i="1" s="1"/>
  <c r="M84" i="1"/>
  <c r="N84" i="1" s="1"/>
  <c r="O84" i="1"/>
  <c r="P84" i="1" s="1"/>
  <c r="I80" i="1"/>
  <c r="J80" i="1" s="1"/>
  <c r="K80" i="1"/>
  <c r="L80" i="1" s="1"/>
  <c r="M80" i="1"/>
  <c r="N80" i="1" s="1"/>
  <c r="O80" i="1"/>
  <c r="P80" i="1" s="1"/>
  <c r="I83" i="1"/>
  <c r="J83" i="1" s="1"/>
  <c r="K83" i="1"/>
  <c r="L83" i="1" s="1"/>
  <c r="M83" i="1"/>
  <c r="N83" i="1" s="1"/>
  <c r="O83" i="1"/>
  <c r="P83" i="1" s="1"/>
  <c r="O82" i="1"/>
  <c r="P82" i="1" s="1"/>
  <c r="M82" i="1"/>
  <c r="N82" i="1" s="1"/>
  <c r="K82" i="1"/>
  <c r="L82" i="1" s="1"/>
  <c r="I82" i="1"/>
  <c r="J82" i="1" s="1"/>
  <c r="M79" i="1"/>
  <c r="N79" i="1" s="1"/>
  <c r="K79" i="1"/>
  <c r="L79" i="1" s="1"/>
  <c r="O79" i="1"/>
  <c r="P79" i="1" s="1"/>
  <c r="I79" i="1"/>
  <c r="J79" i="1" s="1"/>
  <c r="O78" i="1"/>
  <c r="P78" i="1" s="1"/>
  <c r="M78" i="1"/>
  <c r="N78" i="1" s="1"/>
  <c r="K78" i="1"/>
  <c r="L78" i="1" s="1"/>
  <c r="I78" i="1"/>
  <c r="J78" i="1" s="1"/>
  <c r="I77" i="1"/>
  <c r="J77" i="1" s="1"/>
  <c r="M77" i="1"/>
  <c r="N77" i="1" s="1"/>
  <c r="K77" i="1"/>
  <c r="L77" i="1" s="1"/>
  <c r="O77" i="1"/>
  <c r="P77" i="1" s="1"/>
  <c r="O76" i="1"/>
  <c r="P76" i="1" s="1"/>
  <c r="M76" i="1"/>
  <c r="N76" i="1" s="1"/>
  <c r="K76" i="1"/>
  <c r="L76" i="1" s="1"/>
  <c r="I76" i="1"/>
  <c r="J76" i="1" s="1"/>
  <c r="O75" i="1"/>
  <c r="P75" i="1" s="1"/>
  <c r="M75" i="1"/>
  <c r="N75" i="1" s="1"/>
  <c r="K75" i="1"/>
  <c r="L75" i="1" s="1"/>
  <c r="I75" i="1"/>
  <c r="J75" i="1" s="1"/>
  <c r="O74" i="1"/>
  <c r="P74" i="1" s="1"/>
  <c r="M74" i="1"/>
  <c r="N74" i="1" s="1"/>
  <c r="K74" i="1"/>
  <c r="L74" i="1" s="1"/>
  <c r="I74" i="1"/>
  <c r="J74" i="1" s="1"/>
  <c r="O73" i="1"/>
  <c r="P73" i="1" s="1"/>
  <c r="M73" i="1"/>
  <c r="N73" i="1" s="1"/>
  <c r="K73" i="1"/>
  <c r="L73" i="1" s="1"/>
  <c r="I73" i="1"/>
  <c r="J73" i="1" s="1"/>
  <c r="O72" i="1"/>
  <c r="P72" i="1" s="1"/>
  <c r="M72" i="1"/>
  <c r="N72" i="1" s="1"/>
  <c r="K72" i="1"/>
  <c r="L72" i="1" s="1"/>
  <c r="I72" i="1"/>
  <c r="J72" i="1" s="1"/>
  <c r="O71" i="1"/>
  <c r="P71" i="1" s="1"/>
  <c r="M71" i="1"/>
  <c r="N71" i="1" s="1"/>
  <c r="K71" i="1"/>
  <c r="L71" i="1" s="1"/>
  <c r="I71" i="1"/>
  <c r="J71" i="1" s="1"/>
  <c r="O70" i="1"/>
  <c r="P70" i="1" s="1"/>
  <c r="M70" i="1"/>
  <c r="N70" i="1" s="1"/>
  <c r="K70" i="1"/>
  <c r="L70" i="1" s="1"/>
  <c r="I70" i="1"/>
  <c r="J70" i="1" s="1"/>
  <c r="I69" i="1"/>
  <c r="J69" i="1" s="1"/>
  <c r="M69" i="1"/>
  <c r="N69" i="1" s="1"/>
  <c r="K69" i="1"/>
  <c r="L69" i="1" s="1"/>
  <c r="O69" i="1"/>
  <c r="P69" i="1" s="1"/>
  <c r="O68" i="1"/>
  <c r="P68" i="1" s="1"/>
  <c r="M68" i="1"/>
  <c r="N68" i="1" s="1"/>
  <c r="K68" i="1"/>
  <c r="L68" i="1" s="1"/>
  <c r="I68" i="1"/>
  <c r="J68" i="1" s="1"/>
  <c r="O67" i="1"/>
  <c r="P67" i="1" s="1"/>
  <c r="M67" i="1"/>
  <c r="N67" i="1" s="1"/>
  <c r="K67" i="1"/>
  <c r="L67" i="1" s="1"/>
  <c r="I67" i="1"/>
  <c r="J67" i="1" s="1"/>
  <c r="O66" i="1"/>
  <c r="P66" i="1" s="1"/>
  <c r="M66" i="1"/>
  <c r="N66" i="1" s="1"/>
  <c r="K66" i="1"/>
  <c r="L66" i="1" s="1"/>
  <c r="I66" i="1"/>
  <c r="J66" i="1" s="1"/>
  <c r="O65" i="1"/>
  <c r="P65" i="1" s="1"/>
  <c r="M65" i="1"/>
  <c r="N65" i="1" s="1"/>
  <c r="K65" i="1"/>
  <c r="L65" i="1" s="1"/>
  <c r="I65" i="1"/>
  <c r="J65" i="1" s="1"/>
  <c r="M64" i="1"/>
  <c r="N64" i="1" s="1"/>
  <c r="K64" i="1"/>
  <c r="L64" i="1" s="1"/>
  <c r="O64" i="1"/>
  <c r="P64" i="1" s="1"/>
  <c r="I64" i="1"/>
  <c r="J64" i="1" s="1"/>
  <c r="O63" i="1"/>
  <c r="P63" i="1" s="1"/>
  <c r="M63" i="1"/>
  <c r="N63" i="1" s="1"/>
  <c r="K63" i="1"/>
  <c r="L63" i="1" s="1"/>
  <c r="I63" i="1"/>
  <c r="J63" i="1" s="1"/>
  <c r="M62" i="1"/>
  <c r="N62" i="1" s="1"/>
  <c r="K62" i="1"/>
  <c r="L62" i="1" s="1"/>
  <c r="O62" i="1"/>
  <c r="P62" i="1" s="1"/>
  <c r="I62" i="1"/>
  <c r="J62" i="1" s="1"/>
  <c r="O61" i="1"/>
  <c r="P61" i="1" s="1"/>
  <c r="M61" i="1"/>
  <c r="N61" i="1" s="1"/>
  <c r="K61" i="1"/>
  <c r="L61" i="1" s="1"/>
  <c r="I61" i="1"/>
  <c r="J61" i="1" s="1"/>
  <c r="O60" i="1"/>
  <c r="P60" i="1" s="1"/>
  <c r="M60" i="1"/>
  <c r="N60" i="1" s="1"/>
  <c r="K60" i="1"/>
  <c r="L60" i="1" s="1"/>
  <c r="I60" i="1"/>
  <c r="J60" i="1" s="1"/>
  <c r="O59" i="1"/>
  <c r="P59" i="1" s="1"/>
  <c r="M59" i="1"/>
  <c r="N59" i="1" s="1"/>
  <c r="K59" i="1"/>
  <c r="L59" i="1" s="1"/>
  <c r="I59" i="1"/>
  <c r="J59" i="1" s="1"/>
  <c r="O58" i="1"/>
  <c r="P58" i="1" s="1"/>
  <c r="M58" i="1"/>
  <c r="N58" i="1" s="1"/>
  <c r="K58" i="1"/>
  <c r="L58" i="1" s="1"/>
  <c r="I58" i="1"/>
  <c r="J58" i="1" s="1"/>
  <c r="M57" i="1"/>
  <c r="N57" i="1" s="1"/>
  <c r="K57" i="1"/>
  <c r="L57" i="1" s="1"/>
  <c r="O57" i="1"/>
  <c r="P57" i="1" s="1"/>
  <c r="I57" i="1"/>
  <c r="J57" i="1" s="1"/>
  <c r="M56" i="1"/>
  <c r="N56" i="1" s="1"/>
  <c r="K56" i="1"/>
  <c r="L56" i="1" s="1"/>
  <c r="O56" i="1"/>
  <c r="P56" i="1" s="1"/>
  <c r="I56" i="1"/>
  <c r="J56" i="1" s="1"/>
  <c r="O55" i="1"/>
  <c r="P55" i="1" s="1"/>
  <c r="M55" i="1"/>
  <c r="N55" i="1" s="1"/>
  <c r="K55" i="1"/>
  <c r="L55" i="1" s="1"/>
  <c r="I55" i="1"/>
  <c r="J55" i="1" s="1"/>
  <c r="O54" i="1"/>
  <c r="P54" i="1" s="1"/>
  <c r="M54" i="1"/>
  <c r="N54" i="1" s="1"/>
  <c r="K54" i="1"/>
  <c r="L54" i="1" s="1"/>
  <c r="I54" i="1"/>
  <c r="J54" i="1" s="1"/>
  <c r="O53" i="1"/>
  <c r="P53" i="1" s="1"/>
  <c r="M53" i="1"/>
  <c r="N53" i="1" s="1"/>
  <c r="K53" i="1"/>
  <c r="L53" i="1" s="1"/>
  <c r="I53" i="1"/>
  <c r="J53" i="1" s="1"/>
  <c r="O52" i="1"/>
  <c r="P52" i="1" s="1"/>
  <c r="M52" i="1"/>
  <c r="N52" i="1" s="1"/>
  <c r="K52" i="1"/>
  <c r="L52" i="1" s="1"/>
  <c r="I52" i="1"/>
  <c r="J52" i="1" s="1"/>
  <c r="O51" i="1"/>
  <c r="P51" i="1" s="1"/>
  <c r="M51" i="1"/>
  <c r="N51" i="1" s="1"/>
  <c r="K51" i="1"/>
  <c r="L51" i="1" s="1"/>
  <c r="I51" i="1"/>
  <c r="J51" i="1" s="1"/>
  <c r="O50" i="1"/>
  <c r="P50" i="1" s="1"/>
  <c r="M50" i="1"/>
  <c r="N50" i="1" s="1"/>
  <c r="K50" i="1"/>
  <c r="L50" i="1" s="1"/>
  <c r="I50" i="1"/>
  <c r="J50" i="1" s="1"/>
  <c r="M49" i="1"/>
  <c r="N49" i="1" s="1"/>
  <c r="K49" i="1"/>
  <c r="L49" i="1" s="1"/>
  <c r="O49" i="1"/>
  <c r="P49" i="1" s="1"/>
  <c r="I49" i="1"/>
  <c r="J49" i="1" s="1"/>
  <c r="M48" i="1"/>
  <c r="N48" i="1" s="1"/>
  <c r="K48" i="1"/>
  <c r="L48" i="1" s="1"/>
  <c r="O48" i="1"/>
  <c r="P48" i="1" s="1"/>
  <c r="I48" i="1"/>
  <c r="J48" i="1" s="1"/>
  <c r="M46" i="1"/>
  <c r="N46" i="1" s="1"/>
  <c r="K46" i="1"/>
  <c r="L46" i="1" s="1"/>
  <c r="O46" i="1"/>
  <c r="P46" i="1" s="1"/>
  <c r="I46" i="1"/>
  <c r="J46" i="1" s="1"/>
  <c r="O45" i="1"/>
  <c r="P45" i="1" s="1"/>
  <c r="M45" i="1"/>
  <c r="N45" i="1" s="1"/>
  <c r="K45" i="1"/>
  <c r="L45" i="1" s="1"/>
  <c r="I45" i="1"/>
  <c r="J45" i="1" s="1"/>
  <c r="O44" i="1"/>
  <c r="P44" i="1" s="1"/>
  <c r="M44" i="1"/>
  <c r="N44" i="1" s="1"/>
  <c r="K44" i="1"/>
  <c r="L44" i="1" s="1"/>
  <c r="I44" i="1"/>
  <c r="J44" i="1" s="1"/>
  <c r="O43" i="1"/>
  <c r="P43" i="1" s="1"/>
  <c r="M43" i="1"/>
  <c r="N43" i="1" s="1"/>
  <c r="K43" i="1"/>
  <c r="L43" i="1" s="1"/>
  <c r="I43" i="1"/>
  <c r="J43" i="1" s="1"/>
  <c r="O42" i="1"/>
  <c r="P42" i="1" s="1"/>
  <c r="M42" i="1"/>
  <c r="N42" i="1" s="1"/>
  <c r="K42" i="1"/>
  <c r="L42" i="1" s="1"/>
  <c r="I42" i="1"/>
  <c r="J42" i="1" s="1"/>
  <c r="O41" i="1"/>
  <c r="P41" i="1" s="1"/>
  <c r="M41" i="1"/>
  <c r="N41" i="1" s="1"/>
  <c r="K41" i="1"/>
  <c r="L41" i="1" s="1"/>
  <c r="I41" i="1"/>
  <c r="J41" i="1" s="1"/>
  <c r="I40" i="1"/>
  <c r="J40" i="1" s="1"/>
  <c r="M40" i="1"/>
  <c r="N40" i="1" s="1"/>
  <c r="K40" i="1"/>
  <c r="L40" i="1" s="1"/>
  <c r="O40" i="1"/>
  <c r="P40" i="1" s="1"/>
  <c r="O39" i="1"/>
  <c r="P39" i="1" s="1"/>
  <c r="M39" i="1"/>
  <c r="N39" i="1" s="1"/>
  <c r="K39" i="1"/>
  <c r="L39" i="1" s="1"/>
  <c r="I39" i="1"/>
  <c r="J39" i="1" s="1"/>
  <c r="M38" i="1"/>
  <c r="N38" i="1" s="1"/>
  <c r="K38" i="1"/>
  <c r="L38" i="1" s="1"/>
  <c r="O38" i="1"/>
  <c r="P38" i="1" s="1"/>
  <c r="I38" i="1"/>
  <c r="J38" i="1" s="1"/>
  <c r="O37" i="1"/>
  <c r="P37" i="1" s="1"/>
  <c r="M37" i="1"/>
  <c r="N37" i="1" s="1"/>
  <c r="K37" i="1"/>
  <c r="L37" i="1" s="1"/>
  <c r="I37" i="1"/>
  <c r="J37" i="1" s="1"/>
  <c r="O36" i="1"/>
  <c r="P36" i="1" s="1"/>
  <c r="M36" i="1"/>
  <c r="N36" i="1" s="1"/>
  <c r="K36" i="1"/>
  <c r="L36" i="1" s="1"/>
  <c r="I36" i="1"/>
  <c r="J36" i="1" s="1"/>
  <c r="O35" i="1"/>
  <c r="P35" i="1" s="1"/>
  <c r="M35" i="1"/>
  <c r="N35" i="1" s="1"/>
  <c r="K35" i="1"/>
  <c r="L35" i="1" s="1"/>
  <c r="I35" i="1"/>
  <c r="J35" i="1" s="1"/>
  <c r="O34" i="1"/>
  <c r="P34" i="1" s="1"/>
  <c r="M34" i="1"/>
  <c r="N34" i="1" s="1"/>
  <c r="K34" i="1"/>
  <c r="L34" i="1" s="1"/>
  <c r="I34" i="1"/>
  <c r="J34" i="1" s="1"/>
  <c r="M33" i="1"/>
  <c r="N33" i="1" s="1"/>
  <c r="K33" i="1"/>
  <c r="L33" i="1" s="1"/>
  <c r="O33" i="1"/>
  <c r="P33" i="1" s="1"/>
  <c r="I33" i="1"/>
  <c r="J33" i="1" s="1"/>
  <c r="O32" i="1"/>
  <c r="P32" i="1" s="1"/>
  <c r="M32" i="1"/>
  <c r="N32" i="1" s="1"/>
  <c r="K32" i="1"/>
  <c r="L32" i="1" s="1"/>
  <c r="I32" i="1"/>
  <c r="J32" i="1" s="1"/>
  <c r="O31" i="1"/>
  <c r="P31" i="1" s="1"/>
  <c r="M31" i="1"/>
  <c r="N31" i="1" s="1"/>
  <c r="K31" i="1"/>
  <c r="L31" i="1" s="1"/>
  <c r="I31" i="1"/>
  <c r="J31" i="1" s="1"/>
  <c r="I29" i="1"/>
  <c r="J29" i="1" s="1"/>
  <c r="I30" i="1"/>
  <c r="J30" i="1" s="1"/>
  <c r="O30" i="1"/>
  <c r="P30" i="1" s="1"/>
  <c r="M30" i="1"/>
  <c r="N30" i="1" s="1"/>
  <c r="K30" i="1"/>
  <c r="L30" i="1" s="1"/>
  <c r="M29" i="1"/>
  <c r="N29" i="1" s="1"/>
  <c r="K29" i="1"/>
  <c r="L29" i="1" s="1"/>
  <c r="O29" i="1"/>
  <c r="P29" i="1" s="1"/>
  <c r="O28" i="1"/>
  <c r="P28" i="1" s="1"/>
  <c r="M28" i="1"/>
  <c r="N28" i="1" s="1"/>
  <c r="K28" i="1"/>
  <c r="L28" i="1" s="1"/>
  <c r="I28" i="1"/>
  <c r="J28" i="1" s="1"/>
  <c r="O27" i="1"/>
  <c r="P27" i="1" s="1"/>
  <c r="M27" i="1"/>
  <c r="N27" i="1" s="1"/>
  <c r="K27" i="1"/>
  <c r="L27" i="1" s="1"/>
  <c r="I27" i="1"/>
  <c r="J27" i="1" s="1"/>
  <c r="O26" i="1"/>
  <c r="P26" i="1" s="1"/>
  <c r="M26" i="1"/>
  <c r="N26" i="1" s="1"/>
  <c r="K26" i="1"/>
  <c r="L26" i="1" s="1"/>
  <c r="I26" i="1"/>
  <c r="J26" i="1" s="1"/>
  <c r="O25" i="1"/>
  <c r="P25" i="1" s="1"/>
  <c r="M25" i="1"/>
  <c r="N25" i="1" s="1"/>
  <c r="K25" i="1"/>
  <c r="L25" i="1" s="1"/>
  <c r="I25" i="1"/>
  <c r="J25" i="1" s="1"/>
  <c r="O24" i="1"/>
  <c r="P24" i="1" s="1"/>
  <c r="M24" i="1"/>
  <c r="N24" i="1" s="1"/>
  <c r="K24" i="1"/>
  <c r="L24" i="1" s="1"/>
  <c r="I24" i="1"/>
  <c r="J24" i="1" s="1"/>
  <c r="M23" i="1"/>
  <c r="N23" i="1" s="1"/>
  <c r="K23" i="1"/>
  <c r="L23" i="1" s="1"/>
  <c r="O23" i="1"/>
  <c r="P23" i="1" s="1"/>
  <c r="I23" i="1"/>
  <c r="J23" i="1" s="1"/>
  <c r="O22" i="1"/>
  <c r="P22" i="1" s="1"/>
  <c r="M22" i="1"/>
  <c r="N22" i="1" s="1"/>
  <c r="K22" i="1"/>
  <c r="L22" i="1" s="1"/>
  <c r="I22" i="1"/>
  <c r="J22" i="1" s="1"/>
  <c r="O21" i="1"/>
  <c r="P21" i="1" s="1"/>
  <c r="M21" i="1"/>
  <c r="N21" i="1" s="1"/>
  <c r="K21" i="1"/>
  <c r="L21" i="1" s="1"/>
  <c r="I21" i="1"/>
  <c r="J21" i="1" s="1"/>
  <c r="O20" i="1"/>
  <c r="P20" i="1" s="1"/>
  <c r="M20" i="1"/>
  <c r="N20" i="1" s="1"/>
  <c r="K20" i="1"/>
  <c r="L20" i="1" s="1"/>
  <c r="I20" i="1"/>
  <c r="J20" i="1" s="1"/>
  <c r="O19" i="1"/>
  <c r="P19" i="1" s="1"/>
  <c r="M19" i="1"/>
  <c r="N19" i="1" s="1"/>
  <c r="K19" i="1"/>
  <c r="L19" i="1" s="1"/>
  <c r="I19" i="1"/>
  <c r="J19" i="1" s="1"/>
  <c r="M18" i="1"/>
  <c r="N18" i="1" s="1"/>
  <c r="K18" i="1"/>
  <c r="L18" i="1" s="1"/>
  <c r="O18" i="1"/>
  <c r="P18" i="1" s="1"/>
  <c r="I18" i="1"/>
  <c r="J18" i="1" s="1"/>
  <c r="M17" i="1"/>
  <c r="N17" i="1" s="1"/>
  <c r="K17" i="1"/>
  <c r="L17" i="1" s="1"/>
  <c r="O17" i="1"/>
  <c r="P17" i="1" s="1"/>
  <c r="I17" i="1"/>
  <c r="J17" i="1" s="1"/>
  <c r="O16" i="1"/>
  <c r="P16" i="1" s="1"/>
  <c r="M16" i="1"/>
  <c r="N16" i="1" s="1"/>
  <c r="K16" i="1"/>
  <c r="L16" i="1" s="1"/>
  <c r="I16" i="1"/>
  <c r="J16" i="1" s="1"/>
  <c r="O15" i="1"/>
  <c r="P15" i="1" s="1"/>
  <c r="M15" i="1"/>
  <c r="N15" i="1" s="1"/>
  <c r="K15" i="1"/>
  <c r="L15" i="1" s="1"/>
  <c r="I15" i="1"/>
  <c r="J15" i="1" s="1"/>
  <c r="M14" i="1"/>
  <c r="N14" i="1" s="1"/>
  <c r="K14" i="1"/>
  <c r="L14" i="1" s="1"/>
  <c r="O14" i="1"/>
  <c r="P14" i="1" s="1"/>
  <c r="I14" i="1"/>
  <c r="J14" i="1" s="1"/>
  <c r="M13" i="1"/>
  <c r="N13" i="1" s="1"/>
  <c r="K13" i="1"/>
  <c r="L13" i="1" s="1"/>
  <c r="O13" i="1"/>
  <c r="P13" i="1" s="1"/>
  <c r="I13" i="1"/>
  <c r="J13" i="1" s="1"/>
  <c r="O12" i="1"/>
  <c r="P12" i="1" s="1"/>
  <c r="M12" i="1"/>
  <c r="N12" i="1" s="1"/>
  <c r="K12" i="1"/>
  <c r="L12" i="1" s="1"/>
  <c r="I12" i="1"/>
  <c r="J12" i="1" s="1"/>
  <c r="M11" i="1"/>
  <c r="N11" i="1" s="1"/>
  <c r="K11" i="1"/>
  <c r="L11" i="1" s="1"/>
  <c r="O11" i="1"/>
  <c r="P11" i="1" s="1"/>
  <c r="I11" i="1"/>
  <c r="J11" i="1" s="1"/>
  <c r="O10" i="1"/>
  <c r="P10" i="1" s="1"/>
  <c r="M10" i="1"/>
  <c r="N10" i="1" s="1"/>
  <c r="K10" i="1"/>
  <c r="L10" i="1" s="1"/>
  <c r="I10" i="1"/>
  <c r="J10" i="1" s="1"/>
  <c r="O9" i="1"/>
  <c r="O3" i="1" s="1"/>
  <c r="M9" i="1"/>
  <c r="M3" i="1" s="1"/>
  <c r="K9" i="1"/>
  <c r="K3" i="1" s="1"/>
  <c r="I9" i="1"/>
  <c r="I3" i="1" s="1"/>
  <c r="O8" i="1"/>
  <c r="P8" i="1" s="1"/>
  <c r="M8" i="1"/>
  <c r="N8" i="1" s="1"/>
  <c r="K8" i="1"/>
  <c r="L8" i="1" s="1"/>
  <c r="I8" i="1"/>
  <c r="J8" i="1" s="1"/>
  <c r="O7" i="1"/>
  <c r="M7" i="1"/>
  <c r="K7" i="1"/>
  <c r="I7" i="1"/>
  <c r="I2" i="1" s="1"/>
  <c r="L7" i="2" l="1"/>
  <c r="L1" i="2" s="1"/>
  <c r="P7" i="2"/>
  <c r="P1" i="2" s="1"/>
  <c r="J7" i="2"/>
  <c r="J1" i="2" s="1"/>
  <c r="N7" i="2"/>
  <c r="N1" i="2" s="1"/>
  <c r="L9" i="1"/>
  <c r="L3" i="1" s="1"/>
  <c r="N9" i="1"/>
  <c r="N3" i="1" s="1"/>
  <c r="J9" i="1"/>
  <c r="J3" i="1" s="1"/>
  <c r="P9" i="1"/>
  <c r="P3" i="1" s="1"/>
  <c r="J102" i="1"/>
  <c r="I1" i="1"/>
  <c r="J7" i="1"/>
  <c r="L7" i="1"/>
  <c r="K2" i="1"/>
  <c r="K1" i="1"/>
  <c r="P7" i="1"/>
  <c r="O2" i="1"/>
  <c r="O1" i="1"/>
  <c r="N7" i="1"/>
  <c r="M2" i="1"/>
  <c r="M1" i="1"/>
  <c r="N2" i="1" l="1"/>
  <c r="N1" i="1"/>
  <c r="J2" i="1"/>
  <c r="J1" i="1"/>
  <c r="P1" i="1"/>
  <c r="P2" i="1"/>
  <c r="L1" i="1"/>
  <c r="L2" i="1"/>
</calcChain>
</file>

<file path=xl/sharedStrings.xml><?xml version="1.0" encoding="utf-8"?>
<sst xmlns="http://schemas.openxmlformats.org/spreadsheetml/2006/main" count="340" uniqueCount="39">
  <si>
    <t>пв</t>
  </si>
  <si>
    <t>ПГК</t>
  </si>
  <si>
    <t>Спецэнерготранс</t>
  </si>
  <si>
    <t>ФГК</t>
  </si>
  <si>
    <t>цс</t>
  </si>
  <si>
    <t>СГ-Транс</t>
  </si>
  <si>
    <t>СЖК</t>
  </si>
  <si>
    <t>трв</t>
  </si>
  <si>
    <t>ТГК</t>
  </si>
  <si>
    <t>Зачисление в НРП (ВУ-23М)</t>
  </si>
  <si>
    <t>Начало ремонта</t>
  </si>
  <si>
    <t>Окончание ремонта (РПНП)</t>
  </si>
  <si>
    <t>на путях станции</t>
  </si>
  <si>
    <t>сут.</t>
  </si>
  <si>
    <t>час.</t>
  </si>
  <si>
    <t>на ремонтных путях</t>
  </si>
  <si>
    <t>Подача на ремонтные пути (ПВТП)</t>
  </si>
  <si>
    <t>в т.ч. в ремонте</t>
  </si>
  <si>
    <t>ОБЩИЙ ПРОСТОЙ</t>
  </si>
  <si>
    <t>Время простоя в неисправном состоянии</t>
  </si>
  <si>
    <t>Номер вагона</t>
  </si>
  <si>
    <t>Тип</t>
  </si>
  <si>
    <t>Собственник по договору</t>
  </si>
  <si>
    <t>РГФ</t>
  </si>
  <si>
    <t>Ленстройкомплектация</t>
  </si>
  <si>
    <t>СГК</t>
  </si>
  <si>
    <t>думп</t>
  </si>
  <si>
    <t>Мостоотряд-36</t>
  </si>
  <si>
    <t>Герасимова</t>
  </si>
  <si>
    <t>Диспетчер</t>
  </si>
  <si>
    <t xml:space="preserve">Горбунова </t>
  </si>
  <si>
    <t>Заворотчева</t>
  </si>
  <si>
    <t>кр</t>
  </si>
  <si>
    <t>ДАВС</t>
  </si>
  <si>
    <t>СТРОКИ ДОБАВЛЯТЬ ВЫШЕ ЭТОЙ!!! ЭТУ НЕ ТРОГАТЬ!!!</t>
  </si>
  <si>
    <t>ОТРЕМОНТИРОВАНО ВАГОНОВ -</t>
  </si>
  <si>
    <t>из них:</t>
  </si>
  <si>
    <t>ПГК -</t>
  </si>
  <si>
    <t>ФГК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</si>
</sst>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0.0"/>
  </numFmts>
  <fonts count="1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"/>
      <family val="2"/>
      <charset val="204"/>
    </font>
    <font>
      <sz val="16"/>
      <color rgb="FF0000CC"/>
      <name val="Arial"/>
      <family val="2"/>
      <charset val="204"/>
    </font>
    <font>
      <sz val="14"/>
      <color rgb="FF0000CC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12"/>
      <color theme="1"/>
      <name val="Arial Unicode MS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20"/>
      <color theme="1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3" fillId="0" borderId="1" xfId="12" applyNumberFormat="1" applyFont="1" applyFill="1" applyBorder="1" applyAlignment="1">
      <alignment horizontal="center"/>
    </xf>
    <xf numFmtId="0" fontId="5" fillId="0" borderId="1" xfId="12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3" fillId="0" borderId="1" xfId="12" applyFont="1" applyFill="1" applyBorder="1" applyAlignment="1">
      <alignment horizontal="center"/>
    </xf>
    <xf numFmtId="0" fontId="4" fillId="0" borderId="1" xfId="1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" xfId="12" applyFont="1" applyFill="1" applyBorder="1" applyAlignment="1">
      <alignment horizontal="center"/>
    </xf>
    <xf numFmtId="0" fontId="3" fillId="2" borderId="1" xfId="12" applyFont="1" applyFill="1" applyBorder="1" applyAlignment="1">
      <alignment horizontal="center"/>
    </xf>
    <xf numFmtId="0" fontId="4" fillId="2" borderId="1" xfId="12" applyFont="1" applyFill="1" applyBorder="1" applyAlignment="1">
      <alignment horizontal="center"/>
    </xf>
    <xf numFmtId="22" fontId="0" fillId="2" borderId="1" xfId="0" applyNumberFormat="1" applyFill="1" applyBorder="1"/>
    <xf numFmtId="22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/>
    </xf>
    <xf numFmtId="20" fontId="0" fillId="0" borderId="0" xfId="0" applyNumberFormat="1" applyFill="1"/>
    <xf numFmtId="165" fontId="9" fillId="7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</cellXfs>
  <cellStyles count="86">
    <cellStyle name="Обычный" xfId="0" builtinId="0"/>
    <cellStyle name="Обычный 10" xfId="11"/>
    <cellStyle name="Обычный 10 2" xfId="32"/>
    <cellStyle name="Обычный 10 2 2" xfId="72"/>
    <cellStyle name="Обычный 10 3" xfId="53"/>
    <cellStyle name="Обычный 11" xfId="12"/>
    <cellStyle name="Обычный 12" xfId="21"/>
    <cellStyle name="Обычный 12 2" xfId="41"/>
    <cellStyle name="Обычный 12 2 2" xfId="81"/>
    <cellStyle name="Обычный 12 3" xfId="62"/>
    <cellStyle name="Обычный 13" xfId="22"/>
    <cellStyle name="Обычный 13 2" xfId="63"/>
    <cellStyle name="Обычный 14" xfId="23"/>
    <cellStyle name="Обычный 15" xfId="42"/>
    <cellStyle name="Обычный 15 2" xfId="82"/>
    <cellStyle name="Обычный 16" xfId="43"/>
    <cellStyle name="Обычный 17" xfId="44"/>
    <cellStyle name="Обычный 18" xfId="83"/>
    <cellStyle name="Обычный 19" xfId="84"/>
    <cellStyle name="Обычный 2" xfId="4"/>
    <cellStyle name="Обычный 2 2" xfId="2"/>
    <cellStyle name="Обычный 2 3" xfId="14"/>
    <cellStyle name="Обычный 2 3 2" xfId="34"/>
    <cellStyle name="Обычный 2 3 2 2" xfId="74"/>
    <cellStyle name="Обычный 2 3 3" xfId="55"/>
    <cellStyle name="Обычный 2 4" xfId="25"/>
    <cellStyle name="Обычный 2 4 2" xfId="65"/>
    <cellStyle name="Обычный 2 5" xfId="46"/>
    <cellStyle name="Обычный 20" xfId="85"/>
    <cellStyle name="Обычный 21" xfId="1"/>
    <cellStyle name="Обычный 3" xfId="5"/>
    <cellStyle name="Обычный 3 2" xfId="15"/>
    <cellStyle name="Обычный 3 2 2" xfId="35"/>
    <cellStyle name="Обычный 3 2 2 2" xfId="75"/>
    <cellStyle name="Обычный 3 2 3" xfId="56"/>
    <cellStyle name="Обычный 3 3" xfId="26"/>
    <cellStyle name="Обычный 3 3 2" xfId="66"/>
    <cellStyle name="Обычный 3 4" xfId="47"/>
    <cellStyle name="Обычный 4" xfId="6"/>
    <cellStyle name="Обычный 4 2" xfId="16"/>
    <cellStyle name="Обычный 4 2 2" xfId="36"/>
    <cellStyle name="Обычный 4 2 2 2" xfId="76"/>
    <cellStyle name="Обычный 4 2 3" xfId="57"/>
    <cellStyle name="Обычный 4 3" xfId="27"/>
    <cellStyle name="Обычный 4 3 2" xfId="67"/>
    <cellStyle name="Обычный 4 4" xfId="48"/>
    <cellStyle name="Обычный 5" xfId="7"/>
    <cellStyle name="Обычный 5 2" xfId="17"/>
    <cellStyle name="Обычный 5 2 2" xfId="37"/>
    <cellStyle name="Обычный 5 2 2 2" xfId="77"/>
    <cellStyle name="Обычный 5 2 3" xfId="58"/>
    <cellStyle name="Обычный 5 3" xfId="28"/>
    <cellStyle name="Обычный 5 3 2" xfId="68"/>
    <cellStyle name="Обычный 5 4" xfId="49"/>
    <cellStyle name="Обычный 6" xfId="3"/>
    <cellStyle name="Обычный 6 2" xfId="13"/>
    <cellStyle name="Обычный 6 2 2" xfId="33"/>
    <cellStyle name="Обычный 6 2 2 2" xfId="73"/>
    <cellStyle name="Обычный 6 2 3" xfId="54"/>
    <cellStyle name="Обычный 6 3" xfId="24"/>
    <cellStyle name="Обычный 6 3 2" xfId="64"/>
    <cellStyle name="Обычный 6 4" xfId="45"/>
    <cellStyle name="Обычный 7" xfId="8"/>
    <cellStyle name="Обычный 7 2" xfId="18"/>
    <cellStyle name="Обычный 7 2 2" xfId="38"/>
    <cellStyle name="Обычный 7 2 2 2" xfId="78"/>
    <cellStyle name="Обычный 7 2 3" xfId="59"/>
    <cellStyle name="Обычный 7 3" xfId="29"/>
    <cellStyle name="Обычный 7 3 2" xfId="69"/>
    <cellStyle name="Обычный 7 4" xfId="50"/>
    <cellStyle name="Обычный 8" xfId="9"/>
    <cellStyle name="Обычный 8 2" xfId="19"/>
    <cellStyle name="Обычный 8 2 2" xfId="39"/>
    <cellStyle name="Обычный 8 2 2 2" xfId="79"/>
    <cellStyle name="Обычный 8 2 3" xfId="60"/>
    <cellStyle name="Обычный 8 3" xfId="30"/>
    <cellStyle name="Обычный 8 3 2" xfId="70"/>
    <cellStyle name="Обычный 8 4" xfId="51"/>
    <cellStyle name="Обычный 9" xfId="10"/>
    <cellStyle name="Обычный 9 2" xfId="20"/>
    <cellStyle name="Обычный 9 2 2" xfId="40"/>
    <cellStyle name="Обычный 9 2 2 2" xfId="80"/>
    <cellStyle name="Обычный 9 2 3" xfId="61"/>
    <cellStyle name="Обычный 9 3" xfId="31"/>
    <cellStyle name="Обычный 9 3 2" xfId="71"/>
    <cellStyle name="Обычный 9 4" xfId="52"/>
  </cellStyles>
  <dxfs count="0"/>
  <tableStyles count="0" defaultTableStyle="TableStyleMedium9" defaultPivotStyle="PivotStyleLight16"/>
  <colors>
    <mruColors>
      <color rgb="FFE5FFE5"/>
      <color rgb="FFCCFFCC"/>
      <color rgb="FFFFDD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zoomScale="90" zoomScaleNormal="90" workbookViewId="0">
      <pane ySplit="6" topLeftCell="A7" activePane="bottomLeft" state="frozen"/>
      <selection pane="bottomLeft" activeCell="R7" sqref="R7"/>
    </sheetView>
  </sheetViews>
  <sheetFormatPr defaultColWidth="8.75" defaultRowHeight="15.75" x14ac:dyDescent="0.25"/>
  <cols>
    <col min="1" max="1" width="13.875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8" style="3" customWidth="1"/>
    <col min="17" max="20" width="8.75" style="3"/>
    <col min="21" max="21" width="8.125" style="3" customWidth="1"/>
    <col min="22" max="16384" width="8.75" style="3"/>
  </cols>
  <sheetData>
    <row r="1" spans="1:21" s="23" customFormat="1" ht="26.25" x14ac:dyDescent="0.4">
      <c r="G1" s="25" t="s">
        <v>35</v>
      </c>
      <c r="H1" s="26">
        <f>COUNTA($B$7:$B$102)</f>
        <v>95</v>
      </c>
      <c r="I1" s="28">
        <f t="shared" ref="I1:P1" si="0">(SUM(I7:I102))/$H$1</f>
        <v>4.2018421052640313</v>
      </c>
      <c r="J1" s="28">
        <f t="shared" si="0"/>
        <v>100.84421052633674</v>
      </c>
      <c r="K1" s="30">
        <f t="shared" si="0"/>
        <v>3.4538011695896307</v>
      </c>
      <c r="L1" s="30">
        <f t="shared" si="0"/>
        <v>82.891228070151129</v>
      </c>
      <c r="M1" s="32">
        <f t="shared" si="0"/>
        <v>0.44341983430816695</v>
      </c>
      <c r="N1" s="32">
        <f t="shared" si="0"/>
        <v>10.642076023396006</v>
      </c>
      <c r="O1" s="34">
        <f t="shared" si="0"/>
        <v>7.655643274853662</v>
      </c>
      <c r="P1" s="34">
        <f t="shared" si="0"/>
        <v>183.73543859648788</v>
      </c>
    </row>
    <row r="2" spans="1:21" s="23" customFormat="1" ht="26.25" x14ac:dyDescent="0.4">
      <c r="F2" s="24" t="s">
        <v>36</v>
      </c>
      <c r="G2" s="25" t="s">
        <v>37</v>
      </c>
      <c r="H2" s="26">
        <f>COUNTIF($D$7:$D$102,"ПГК")</f>
        <v>9</v>
      </c>
      <c r="I2" s="28">
        <f t="shared" ref="I2:P2" si="1">(SUMIF($D$7:$D$102,"ПГК",I7:I102))/$H$2</f>
        <v>7.5860339506171943</v>
      </c>
      <c r="J2" s="28">
        <f t="shared" si="1"/>
        <v>182.06481481481265</v>
      </c>
      <c r="K2" s="30">
        <f t="shared" si="1"/>
        <v>3.636188271605028</v>
      </c>
      <c r="L2" s="30">
        <f t="shared" si="1"/>
        <v>87.268518518520679</v>
      </c>
      <c r="M2" s="32">
        <f t="shared" si="1"/>
        <v>0.91433899177031386</v>
      </c>
      <c r="N2" s="32">
        <f t="shared" si="1"/>
        <v>21.944135802487533</v>
      </c>
      <c r="O2" s="34">
        <f t="shared" si="1"/>
        <v>11.222222222222221</v>
      </c>
      <c r="P2" s="34">
        <f t="shared" si="1"/>
        <v>269.33333333333331</v>
      </c>
    </row>
    <row r="3" spans="1:21" s="23" customFormat="1" ht="26.25" x14ac:dyDescent="0.4">
      <c r="G3" s="25" t="s">
        <v>38</v>
      </c>
      <c r="H3" s="26">
        <f>COUNTIF($D$7:$D$102,"ФГК")</f>
        <v>3</v>
      </c>
      <c r="I3" s="28">
        <f t="shared" ref="I3:P3" si="2">(SUMIF($D$7:$D$102,"ФГК",I7:I102))/$H$3</f>
        <v>9.150694444443312</v>
      </c>
      <c r="J3" s="28">
        <f t="shared" si="2"/>
        <v>219.6166666666395</v>
      </c>
      <c r="K3" s="30">
        <f t="shared" si="2"/>
        <v>15.950231481484176</v>
      </c>
      <c r="L3" s="30">
        <f t="shared" si="2"/>
        <v>382.80555555562023</v>
      </c>
      <c r="M3" s="32">
        <f t="shared" si="2"/>
        <v>0.43750000000242534</v>
      </c>
      <c r="N3" s="32">
        <f t="shared" si="2"/>
        <v>10.500000000058208</v>
      </c>
      <c r="O3" s="34">
        <f t="shared" si="2"/>
        <v>25.100925925927488</v>
      </c>
      <c r="P3" s="34">
        <f t="shared" si="2"/>
        <v>602.42222222225973</v>
      </c>
    </row>
    <row r="4" spans="1:21" x14ac:dyDescent="0.25">
      <c r="A4" s="42" t="s">
        <v>29</v>
      </c>
      <c r="B4" s="42" t="s">
        <v>20</v>
      </c>
      <c r="C4" s="42" t="s">
        <v>21</v>
      </c>
      <c r="D4" s="42" t="s">
        <v>22</v>
      </c>
      <c r="E4" s="42" t="s">
        <v>9</v>
      </c>
      <c r="F4" s="42" t="s">
        <v>16</v>
      </c>
      <c r="G4" s="42" t="s">
        <v>10</v>
      </c>
      <c r="H4" s="42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21" s="4" customFormat="1" ht="31.15" customHeight="1" x14ac:dyDescent="0.25">
      <c r="A5" s="42"/>
      <c r="B5" s="42"/>
      <c r="C5" s="42"/>
      <c r="D5" s="42"/>
      <c r="E5" s="42"/>
      <c r="F5" s="42"/>
      <c r="G5" s="42"/>
      <c r="H5" s="42"/>
      <c r="I5" s="37" t="s">
        <v>12</v>
      </c>
      <c r="J5" s="37"/>
      <c r="K5" s="38" t="s">
        <v>15</v>
      </c>
      <c r="L5" s="38"/>
      <c r="M5" s="39" t="s">
        <v>17</v>
      </c>
      <c r="N5" s="39"/>
      <c r="O5" s="40" t="s">
        <v>18</v>
      </c>
      <c r="P5" s="40"/>
    </row>
    <row r="6" spans="1:21" s="4" customFormat="1" x14ac:dyDescent="0.25">
      <c r="A6" s="42"/>
      <c r="B6" s="42"/>
      <c r="C6" s="42"/>
      <c r="D6" s="42"/>
      <c r="E6" s="42"/>
      <c r="F6" s="42"/>
      <c r="G6" s="42"/>
      <c r="H6" s="42"/>
      <c r="I6" s="27" t="s">
        <v>13</v>
      </c>
      <c r="J6" s="27" t="s">
        <v>14</v>
      </c>
      <c r="K6" s="29" t="s">
        <v>13</v>
      </c>
      <c r="L6" s="29" t="s">
        <v>14</v>
      </c>
      <c r="M6" s="31" t="s">
        <v>13</v>
      </c>
      <c r="N6" s="31" t="s">
        <v>14</v>
      </c>
      <c r="O6" s="33" t="s">
        <v>13</v>
      </c>
      <c r="P6" s="33" t="s">
        <v>14</v>
      </c>
    </row>
    <row r="7" spans="1:21" ht="20.25" x14ac:dyDescent="0.3">
      <c r="A7" s="1" t="s">
        <v>31</v>
      </c>
      <c r="B7" s="6">
        <v>64666175</v>
      </c>
      <c r="C7" s="7" t="s">
        <v>0</v>
      </c>
      <c r="D7" s="8" t="s">
        <v>1</v>
      </c>
      <c r="E7" s="9">
        <v>41806.416666666664</v>
      </c>
      <c r="F7" s="9">
        <v>41808.854166666664</v>
      </c>
      <c r="G7" s="9">
        <v>41821.25</v>
      </c>
      <c r="H7" s="9">
        <v>41821.708333333336</v>
      </c>
      <c r="I7" s="28">
        <f t="shared" ref="I7:I28" si="3">F7-E7</f>
        <v>2.4375</v>
      </c>
      <c r="J7" s="36">
        <f t="shared" ref="J7:J38" si="4">I7*24</f>
        <v>58.5</v>
      </c>
      <c r="K7" s="30">
        <f t="shared" ref="K7:K37" si="5">H7-F7</f>
        <v>12.854166666671517</v>
      </c>
      <c r="L7" s="36">
        <f t="shared" ref="L7:L37" si="6">K7*24</f>
        <v>308.50000000011642</v>
      </c>
      <c r="M7" s="32">
        <f t="shared" ref="M7:M37" si="7">H7-G7</f>
        <v>0.45833333333575865</v>
      </c>
      <c r="N7" s="36">
        <f t="shared" ref="N7:N37" si="8">M7*24</f>
        <v>11.000000000058208</v>
      </c>
      <c r="O7" s="34">
        <f t="shared" ref="O7:O37" si="9">H7-E7</f>
        <v>15.291666666671517</v>
      </c>
      <c r="P7" s="34">
        <f t="shared" ref="P7:P37" si="10">O7*24</f>
        <v>367.00000000011642</v>
      </c>
      <c r="R7" s="35" t="str">
        <f>CONCATENATE(LEFT(J7,SEARCH(",",J7,1)-1),":",IFERROR(RIGHT(MROUND(J7,0.1),LEN(MROUND(J7,0.1))-SEARCH(",",MROUND(J7,0.1),1))*60/10,0))</f>
        <v>58:30</v>
      </c>
    </row>
    <row r="8" spans="1:21" ht="20.25" x14ac:dyDescent="0.3">
      <c r="A8" s="1" t="s">
        <v>28</v>
      </c>
      <c r="B8" s="6">
        <v>56160633</v>
      </c>
      <c r="C8" s="7" t="s">
        <v>0</v>
      </c>
      <c r="D8" s="8" t="s">
        <v>2</v>
      </c>
      <c r="E8" s="9">
        <v>41810.447916666664</v>
      </c>
      <c r="F8" s="9">
        <v>41811.4375</v>
      </c>
      <c r="G8" s="9">
        <v>41822.916666666664</v>
      </c>
      <c r="H8" s="9">
        <v>41823.333333333336</v>
      </c>
      <c r="I8" s="28">
        <f t="shared" si="3"/>
        <v>0.98958333333575865</v>
      </c>
      <c r="J8" s="36">
        <f t="shared" si="4"/>
        <v>23.750000000058208</v>
      </c>
      <c r="K8" s="30">
        <f t="shared" si="5"/>
        <v>11.895833333335759</v>
      </c>
      <c r="L8" s="36">
        <f t="shared" si="6"/>
        <v>285.50000000005821</v>
      </c>
      <c r="M8" s="32">
        <f t="shared" si="7"/>
        <v>0.41666666667151731</v>
      </c>
      <c r="N8" s="36">
        <f t="shared" si="8"/>
        <v>10.000000000116415</v>
      </c>
      <c r="O8" s="34">
        <f t="shared" si="9"/>
        <v>12.885416666671517</v>
      </c>
      <c r="P8" s="34">
        <f t="shared" si="10"/>
        <v>309.25000000011642</v>
      </c>
      <c r="R8" s="35" t="str">
        <f t="shared" ref="R8:R71" si="11">CONCATENATE(LEFT(J8,SEARCH(",",J8,1)-1),":",IFERROR(RIGHT(MROUND(J8,0.1),LEN(MROUND(J8,0.1))-SEARCH(",",MROUND(J8,0.1),1))*60/10,0))</f>
        <v>23:48</v>
      </c>
      <c r="U8" s="35"/>
    </row>
    <row r="9" spans="1:21" ht="20.25" x14ac:dyDescent="0.3">
      <c r="A9" s="1" t="s">
        <v>28</v>
      </c>
      <c r="B9" s="6">
        <v>64406432</v>
      </c>
      <c r="C9" s="7" t="s">
        <v>0</v>
      </c>
      <c r="D9" s="8" t="s">
        <v>3</v>
      </c>
      <c r="E9" s="9">
        <v>41804.916666666664</v>
      </c>
      <c r="F9" s="9">
        <v>41811.4375</v>
      </c>
      <c r="G9" s="9">
        <v>41822.916666666664</v>
      </c>
      <c r="H9" s="9">
        <v>41823.333333333336</v>
      </c>
      <c r="I9" s="28">
        <f t="shared" si="3"/>
        <v>6.5208333333357587</v>
      </c>
      <c r="J9" s="36">
        <f t="shared" si="4"/>
        <v>156.50000000005821</v>
      </c>
      <c r="K9" s="30">
        <f t="shared" si="5"/>
        <v>11.895833333335759</v>
      </c>
      <c r="L9" s="36">
        <f t="shared" si="6"/>
        <v>285.50000000005821</v>
      </c>
      <c r="M9" s="32">
        <f t="shared" si="7"/>
        <v>0.41666666667151731</v>
      </c>
      <c r="N9" s="36">
        <f t="shared" si="8"/>
        <v>10.000000000116415</v>
      </c>
      <c r="O9" s="34">
        <f t="shared" si="9"/>
        <v>18.416666666671517</v>
      </c>
      <c r="P9" s="34">
        <f t="shared" si="10"/>
        <v>442.00000000011642</v>
      </c>
      <c r="R9" s="35" t="str">
        <f t="shared" si="11"/>
        <v>156:30</v>
      </c>
    </row>
    <row r="10" spans="1:21" ht="20.25" x14ac:dyDescent="0.3">
      <c r="A10" s="1" t="s">
        <v>30</v>
      </c>
      <c r="B10" s="6">
        <v>60439239</v>
      </c>
      <c r="C10" s="7" t="s">
        <v>0</v>
      </c>
      <c r="D10" s="8" t="s">
        <v>3</v>
      </c>
      <c r="E10" s="9">
        <v>41797.655555555553</v>
      </c>
      <c r="F10" s="9">
        <v>41807.666666666664</v>
      </c>
      <c r="G10" s="9">
        <v>41822.916666666664</v>
      </c>
      <c r="H10" s="9">
        <v>41823.416666666664</v>
      </c>
      <c r="I10" s="28">
        <f t="shared" si="3"/>
        <v>10.011111111110949</v>
      </c>
      <c r="J10" s="36">
        <f t="shared" si="4"/>
        <v>240.26666666666279</v>
      </c>
      <c r="K10" s="30">
        <f t="shared" si="5"/>
        <v>15.75</v>
      </c>
      <c r="L10" s="36">
        <f t="shared" si="6"/>
        <v>378</v>
      </c>
      <c r="M10" s="32">
        <f t="shared" si="7"/>
        <v>0.5</v>
      </c>
      <c r="N10" s="36">
        <f t="shared" si="8"/>
        <v>12</v>
      </c>
      <c r="O10" s="34">
        <f t="shared" si="9"/>
        <v>25.761111111110949</v>
      </c>
      <c r="P10" s="34">
        <f t="shared" si="10"/>
        <v>618.26666666666279</v>
      </c>
      <c r="R10" s="35" t="str">
        <f t="shared" si="11"/>
        <v>240:18</v>
      </c>
    </row>
    <row r="11" spans="1:21" ht="20.25" x14ac:dyDescent="0.3">
      <c r="A11" s="1" t="s">
        <v>28</v>
      </c>
      <c r="B11" s="6">
        <v>58197245</v>
      </c>
      <c r="C11" s="7" t="s">
        <v>4</v>
      </c>
      <c r="D11" s="8" t="s">
        <v>5</v>
      </c>
      <c r="E11" s="9">
        <v>41824.475694444445</v>
      </c>
      <c r="F11" s="9">
        <v>41825.427083333336</v>
      </c>
      <c r="G11" s="9">
        <v>41825.430555555555</v>
      </c>
      <c r="H11" s="9">
        <v>41825.701388888891</v>
      </c>
      <c r="I11" s="28">
        <f t="shared" si="3"/>
        <v>0.95138888889050577</v>
      </c>
      <c r="J11" s="36">
        <f t="shared" si="4"/>
        <v>22.833333333372138</v>
      </c>
      <c r="K11" s="30">
        <f t="shared" si="5"/>
        <v>0.27430555555474712</v>
      </c>
      <c r="L11" s="36">
        <f t="shared" si="6"/>
        <v>6.5833333333139308</v>
      </c>
      <c r="M11" s="32">
        <f t="shared" si="7"/>
        <v>0.27083333333575865</v>
      </c>
      <c r="N11" s="36">
        <f t="shared" si="8"/>
        <v>6.5000000000582077</v>
      </c>
      <c r="O11" s="34">
        <f t="shared" si="9"/>
        <v>1.2256944444452529</v>
      </c>
      <c r="P11" s="34">
        <f t="shared" si="10"/>
        <v>29.416666666686069</v>
      </c>
      <c r="R11" s="35" t="str">
        <f t="shared" si="11"/>
        <v>22:48</v>
      </c>
    </row>
    <row r="12" spans="1:21" ht="20.25" x14ac:dyDescent="0.3">
      <c r="A12" s="1" t="s">
        <v>28</v>
      </c>
      <c r="B12" s="6">
        <v>58159757</v>
      </c>
      <c r="C12" s="7" t="s">
        <v>4</v>
      </c>
      <c r="D12" s="8" t="s">
        <v>5</v>
      </c>
      <c r="E12" s="9">
        <v>41820.350694444445</v>
      </c>
      <c r="F12" s="9">
        <v>41825.427083333336</v>
      </c>
      <c r="G12" s="9">
        <v>41825.430555555555</v>
      </c>
      <c r="H12" s="9">
        <v>41825.701388888891</v>
      </c>
      <c r="I12" s="28">
        <f t="shared" si="3"/>
        <v>5.0763888888905058</v>
      </c>
      <c r="J12" s="36">
        <f t="shared" si="4"/>
        <v>121.83333333337214</v>
      </c>
      <c r="K12" s="30">
        <f t="shared" si="5"/>
        <v>0.27430555555474712</v>
      </c>
      <c r="L12" s="36">
        <f t="shared" si="6"/>
        <v>6.5833333333139308</v>
      </c>
      <c r="M12" s="32">
        <f t="shared" si="7"/>
        <v>0.27083333333575865</v>
      </c>
      <c r="N12" s="36">
        <f t="shared" si="8"/>
        <v>6.5000000000582077</v>
      </c>
      <c r="O12" s="34">
        <f t="shared" si="9"/>
        <v>5.3506944444452529</v>
      </c>
      <c r="P12" s="34">
        <f t="shared" si="10"/>
        <v>128.41666666668607</v>
      </c>
      <c r="R12" s="35" t="str">
        <f t="shared" si="11"/>
        <v>121:48</v>
      </c>
    </row>
    <row r="13" spans="1:21" ht="20.25" x14ac:dyDescent="0.3">
      <c r="A13" s="1" t="s">
        <v>31</v>
      </c>
      <c r="B13" s="6">
        <v>55161442</v>
      </c>
      <c r="C13" s="7" t="s">
        <v>0</v>
      </c>
      <c r="D13" s="8" t="s">
        <v>6</v>
      </c>
      <c r="E13" s="9">
        <v>41801.177083333336</v>
      </c>
      <c r="F13" s="9">
        <v>41818.520833333336</v>
      </c>
      <c r="G13" s="9">
        <v>41825.25</v>
      </c>
      <c r="H13" s="9">
        <v>41826.361111111109</v>
      </c>
      <c r="I13" s="28">
        <f t="shared" si="3"/>
        <v>17.34375</v>
      </c>
      <c r="J13" s="36">
        <f t="shared" si="4"/>
        <v>416.25</v>
      </c>
      <c r="K13" s="30">
        <f t="shared" si="5"/>
        <v>7.8402777777737356</v>
      </c>
      <c r="L13" s="36">
        <f t="shared" si="6"/>
        <v>188.16666666656965</v>
      </c>
      <c r="M13" s="32">
        <f t="shared" si="7"/>
        <v>1.1111111111094942</v>
      </c>
      <c r="N13" s="36">
        <f t="shared" si="8"/>
        <v>26.666666666627862</v>
      </c>
      <c r="O13" s="34">
        <f t="shared" si="9"/>
        <v>25.184027777773736</v>
      </c>
      <c r="P13" s="34">
        <f t="shared" si="10"/>
        <v>604.41666666656965</v>
      </c>
      <c r="R13" s="35" t="str">
        <f t="shared" si="11"/>
        <v>416:18</v>
      </c>
    </row>
    <row r="14" spans="1:21" ht="20.25" x14ac:dyDescent="0.3">
      <c r="A14" s="1" t="s">
        <v>31</v>
      </c>
      <c r="B14" s="6">
        <v>50812437</v>
      </c>
      <c r="C14" s="7" t="s">
        <v>4</v>
      </c>
      <c r="D14" s="8" t="s">
        <v>5</v>
      </c>
      <c r="E14" s="9">
        <v>41820.350694444445</v>
      </c>
      <c r="F14" s="9">
        <v>41825.427083333336</v>
      </c>
      <c r="G14" s="9">
        <v>41826.25</v>
      </c>
      <c r="H14" s="9">
        <v>41826.597222222219</v>
      </c>
      <c r="I14" s="28">
        <f t="shared" si="3"/>
        <v>5.0763888888905058</v>
      </c>
      <c r="J14" s="36">
        <f t="shared" si="4"/>
        <v>121.83333333337214</v>
      </c>
      <c r="K14" s="30">
        <f t="shared" si="5"/>
        <v>1.1701388888832298</v>
      </c>
      <c r="L14" s="36">
        <f t="shared" si="6"/>
        <v>28.083333333197515</v>
      </c>
      <c r="M14" s="32">
        <f t="shared" si="7"/>
        <v>0.34722222221898846</v>
      </c>
      <c r="N14" s="36">
        <f t="shared" si="8"/>
        <v>8.3333333332557231</v>
      </c>
      <c r="O14" s="34">
        <f t="shared" si="9"/>
        <v>6.2465277777737356</v>
      </c>
      <c r="P14" s="34">
        <f t="shared" si="10"/>
        <v>149.91666666656965</v>
      </c>
      <c r="R14" s="35" t="str">
        <f t="shared" si="11"/>
        <v>121:48</v>
      </c>
    </row>
    <row r="15" spans="1:21" ht="20.25" x14ac:dyDescent="0.3">
      <c r="A15" s="1" t="s">
        <v>31</v>
      </c>
      <c r="B15" s="6">
        <v>57890642</v>
      </c>
      <c r="C15" s="7" t="s">
        <v>4</v>
      </c>
      <c r="D15" s="8" t="s">
        <v>5</v>
      </c>
      <c r="E15" s="9">
        <v>41820.354166666664</v>
      </c>
      <c r="F15" s="9">
        <v>41825.427083333336</v>
      </c>
      <c r="G15" s="9">
        <v>41826.25</v>
      </c>
      <c r="H15" s="9">
        <v>41826.708333333336</v>
      </c>
      <c r="I15" s="28">
        <f t="shared" si="3"/>
        <v>5.0729166666715173</v>
      </c>
      <c r="J15" s="36">
        <f t="shared" si="4"/>
        <v>121.75000000011642</v>
      </c>
      <c r="K15" s="30">
        <f t="shared" si="5"/>
        <v>1.28125</v>
      </c>
      <c r="L15" s="36">
        <f t="shared" si="6"/>
        <v>30.75</v>
      </c>
      <c r="M15" s="32">
        <f t="shared" si="7"/>
        <v>0.45833333333575865</v>
      </c>
      <c r="N15" s="36">
        <f t="shared" si="8"/>
        <v>11.000000000058208</v>
      </c>
      <c r="O15" s="34">
        <f t="shared" si="9"/>
        <v>6.3541666666715173</v>
      </c>
      <c r="P15" s="34">
        <f t="shared" si="10"/>
        <v>152.50000000011642</v>
      </c>
      <c r="R15" s="35" t="str">
        <f t="shared" si="11"/>
        <v>121:48</v>
      </c>
    </row>
    <row r="16" spans="1:21" ht="20.25" x14ac:dyDescent="0.3">
      <c r="A16" s="1" t="s">
        <v>31</v>
      </c>
      <c r="B16" s="6">
        <v>54645759</v>
      </c>
      <c r="C16" s="7" t="s">
        <v>4</v>
      </c>
      <c r="D16" s="8" t="s">
        <v>5</v>
      </c>
      <c r="E16" s="9">
        <v>41823.857638888891</v>
      </c>
      <c r="F16" s="9">
        <v>41825.427083333336</v>
      </c>
      <c r="G16" s="9">
        <v>41826.25</v>
      </c>
      <c r="H16" s="9">
        <v>41826.75</v>
      </c>
      <c r="I16" s="28">
        <f t="shared" si="3"/>
        <v>1.5694444444452529</v>
      </c>
      <c r="J16" s="36">
        <f t="shared" si="4"/>
        <v>37.666666666686069</v>
      </c>
      <c r="K16" s="30">
        <f t="shared" si="5"/>
        <v>1.3229166666642413</v>
      </c>
      <c r="L16" s="36">
        <f t="shared" si="6"/>
        <v>31.749999999941792</v>
      </c>
      <c r="M16" s="32">
        <f t="shared" si="7"/>
        <v>0.5</v>
      </c>
      <c r="N16" s="36">
        <f t="shared" si="8"/>
        <v>12</v>
      </c>
      <c r="O16" s="34">
        <f t="shared" si="9"/>
        <v>2.8923611111094942</v>
      </c>
      <c r="P16" s="34">
        <f t="shared" si="10"/>
        <v>69.416666666627862</v>
      </c>
      <c r="R16" s="35" t="str">
        <f t="shared" si="11"/>
        <v>37:42</v>
      </c>
    </row>
    <row r="17" spans="1:18" ht="20.25" x14ac:dyDescent="0.3">
      <c r="A17" s="1" t="s">
        <v>31</v>
      </c>
      <c r="B17" s="6">
        <v>57871287</v>
      </c>
      <c r="C17" s="7" t="s">
        <v>4</v>
      </c>
      <c r="D17" s="8" t="s">
        <v>5</v>
      </c>
      <c r="E17" s="9">
        <v>41813.347222222219</v>
      </c>
      <c r="F17" s="9">
        <v>41814.427083333336</v>
      </c>
      <c r="G17" s="9">
        <v>41826.75</v>
      </c>
      <c r="H17" s="9">
        <v>41827.006944444445</v>
      </c>
      <c r="I17" s="28">
        <f t="shared" si="3"/>
        <v>1.0798611111167702</v>
      </c>
      <c r="J17" s="36">
        <f t="shared" si="4"/>
        <v>25.916666666802485</v>
      </c>
      <c r="K17" s="30">
        <f t="shared" si="5"/>
        <v>12.579861111109494</v>
      </c>
      <c r="L17" s="36">
        <f t="shared" si="6"/>
        <v>301.91666666662786</v>
      </c>
      <c r="M17" s="32">
        <f t="shared" si="7"/>
        <v>0.25694444444525288</v>
      </c>
      <c r="N17" s="36">
        <f t="shared" si="8"/>
        <v>6.1666666666860692</v>
      </c>
      <c r="O17" s="34">
        <f t="shared" si="9"/>
        <v>13.659722222226264</v>
      </c>
      <c r="P17" s="34">
        <f t="shared" si="10"/>
        <v>327.83333333343035</v>
      </c>
      <c r="R17" s="35" t="str">
        <f t="shared" si="11"/>
        <v>25:54</v>
      </c>
    </row>
    <row r="18" spans="1:18" ht="20.25" x14ac:dyDescent="0.3">
      <c r="A18" s="1" t="s">
        <v>31</v>
      </c>
      <c r="B18" s="6">
        <v>58207796</v>
      </c>
      <c r="C18" s="7" t="s">
        <v>4</v>
      </c>
      <c r="D18" s="8" t="s">
        <v>5</v>
      </c>
      <c r="E18" s="9">
        <v>41826.704861111109</v>
      </c>
      <c r="F18" s="9">
        <v>41826.708333333336</v>
      </c>
      <c r="G18" s="9">
        <v>41827.083333333336</v>
      </c>
      <c r="H18" s="9">
        <v>41827.5</v>
      </c>
      <c r="I18" s="28">
        <f t="shared" si="3"/>
        <v>3.4722222262644209E-3</v>
      </c>
      <c r="J18" s="36">
        <f t="shared" si="4"/>
        <v>8.3333333430346102E-2</v>
      </c>
      <c r="K18" s="30">
        <f t="shared" si="5"/>
        <v>0.79166666666424135</v>
      </c>
      <c r="L18" s="36">
        <f t="shared" si="6"/>
        <v>18.999999999941792</v>
      </c>
      <c r="M18" s="32">
        <f t="shared" si="7"/>
        <v>0.41666666666424135</v>
      </c>
      <c r="N18" s="36">
        <f t="shared" si="8"/>
        <v>9.9999999999417923</v>
      </c>
      <c r="O18" s="34">
        <f t="shared" si="9"/>
        <v>0.79513888889050577</v>
      </c>
      <c r="P18" s="34">
        <f t="shared" si="10"/>
        <v>19.083333333372138</v>
      </c>
      <c r="R18" s="35" t="str">
        <f t="shared" si="11"/>
        <v>0:6</v>
      </c>
    </row>
    <row r="19" spans="1:18" ht="20.25" x14ac:dyDescent="0.3">
      <c r="A19" s="1" t="s">
        <v>31</v>
      </c>
      <c r="B19" s="6">
        <v>52026192</v>
      </c>
      <c r="C19" s="7" t="s">
        <v>4</v>
      </c>
      <c r="D19" s="8" t="s">
        <v>5</v>
      </c>
      <c r="E19" s="9">
        <v>41813.979166666664</v>
      </c>
      <c r="F19" s="9">
        <v>41825.427083333336</v>
      </c>
      <c r="G19" s="9">
        <v>41827.083333333336</v>
      </c>
      <c r="H19" s="9">
        <v>41827.5</v>
      </c>
      <c r="I19" s="28">
        <f t="shared" si="3"/>
        <v>11.447916666671517</v>
      </c>
      <c r="J19" s="36">
        <f t="shared" si="4"/>
        <v>274.75000000011642</v>
      </c>
      <c r="K19" s="30">
        <f t="shared" si="5"/>
        <v>2.0729166666642413</v>
      </c>
      <c r="L19" s="36">
        <f t="shared" si="6"/>
        <v>49.749999999941792</v>
      </c>
      <c r="M19" s="32">
        <f t="shared" si="7"/>
        <v>0.41666666666424135</v>
      </c>
      <c r="N19" s="36">
        <f t="shared" si="8"/>
        <v>9.9999999999417923</v>
      </c>
      <c r="O19" s="34">
        <f t="shared" si="9"/>
        <v>13.520833333335759</v>
      </c>
      <c r="P19" s="34">
        <f t="shared" si="10"/>
        <v>324.50000000005821</v>
      </c>
      <c r="R19" s="35" t="str">
        <f t="shared" si="11"/>
        <v>274:48</v>
      </c>
    </row>
    <row r="20" spans="1:18" ht="20.25" x14ac:dyDescent="0.3">
      <c r="A20" s="1" t="s">
        <v>31</v>
      </c>
      <c r="B20" s="6">
        <v>50812528</v>
      </c>
      <c r="C20" s="7" t="s">
        <v>4</v>
      </c>
      <c r="D20" s="8" t="s">
        <v>5</v>
      </c>
      <c r="E20" s="9">
        <v>41824.479166666664</v>
      </c>
      <c r="F20" s="9">
        <v>41825.427083333336</v>
      </c>
      <c r="G20" s="9">
        <v>41827.083333333336</v>
      </c>
      <c r="H20" s="9">
        <v>41827.5</v>
      </c>
      <c r="I20" s="28">
        <f t="shared" si="3"/>
        <v>0.94791666667151731</v>
      </c>
      <c r="J20" s="36">
        <f t="shared" si="4"/>
        <v>22.750000000116415</v>
      </c>
      <c r="K20" s="30">
        <f t="shared" si="5"/>
        <v>2.0729166666642413</v>
      </c>
      <c r="L20" s="36">
        <f t="shared" si="6"/>
        <v>49.749999999941792</v>
      </c>
      <c r="M20" s="32">
        <f t="shared" si="7"/>
        <v>0.41666666666424135</v>
      </c>
      <c r="N20" s="36">
        <f t="shared" si="8"/>
        <v>9.9999999999417923</v>
      </c>
      <c r="O20" s="34">
        <f t="shared" si="9"/>
        <v>3.0208333333357587</v>
      </c>
      <c r="P20" s="34">
        <f t="shared" si="10"/>
        <v>72.500000000058208</v>
      </c>
      <c r="R20" s="35" t="str">
        <f t="shared" si="11"/>
        <v>22:48</v>
      </c>
    </row>
    <row r="21" spans="1:18" ht="20.25" x14ac:dyDescent="0.3">
      <c r="A21" s="1" t="s">
        <v>31</v>
      </c>
      <c r="B21" s="6">
        <v>57820276</v>
      </c>
      <c r="C21" s="7" t="s">
        <v>4</v>
      </c>
      <c r="D21" s="8" t="s">
        <v>5</v>
      </c>
      <c r="E21" s="9">
        <v>41822.923611111109</v>
      </c>
      <c r="F21" s="9">
        <v>41825.427083333336</v>
      </c>
      <c r="G21" s="9">
        <v>41827.083333333336</v>
      </c>
      <c r="H21" s="9">
        <v>41827.5</v>
      </c>
      <c r="I21" s="28">
        <f t="shared" si="3"/>
        <v>2.5034722222262644</v>
      </c>
      <c r="J21" s="36">
        <f t="shared" si="4"/>
        <v>60.083333333430346</v>
      </c>
      <c r="K21" s="30">
        <f t="shared" si="5"/>
        <v>2.0729166666642413</v>
      </c>
      <c r="L21" s="36">
        <f t="shared" si="6"/>
        <v>49.749999999941792</v>
      </c>
      <c r="M21" s="32">
        <f t="shared" si="7"/>
        <v>0.41666666666424135</v>
      </c>
      <c r="N21" s="36">
        <f t="shared" si="8"/>
        <v>9.9999999999417923</v>
      </c>
      <c r="O21" s="34">
        <f t="shared" si="9"/>
        <v>4.5763888888905058</v>
      </c>
      <c r="P21" s="34">
        <f t="shared" si="10"/>
        <v>109.83333333337214</v>
      </c>
      <c r="R21" s="35" t="str">
        <f t="shared" si="11"/>
        <v>60:6</v>
      </c>
    </row>
    <row r="22" spans="1:18" ht="20.25" x14ac:dyDescent="0.3">
      <c r="A22" s="1" t="s">
        <v>31</v>
      </c>
      <c r="B22" s="6">
        <v>57820086</v>
      </c>
      <c r="C22" s="7" t="s">
        <v>4</v>
      </c>
      <c r="D22" s="8" t="s">
        <v>5</v>
      </c>
      <c r="E22" s="9">
        <v>41822.923611111109</v>
      </c>
      <c r="F22" s="9">
        <v>41825.427083333336</v>
      </c>
      <c r="G22" s="9">
        <v>41827.083333333336</v>
      </c>
      <c r="H22" s="9">
        <v>41827.5</v>
      </c>
      <c r="I22" s="28">
        <f t="shared" si="3"/>
        <v>2.5034722222262644</v>
      </c>
      <c r="J22" s="36">
        <f t="shared" si="4"/>
        <v>60.083333333430346</v>
      </c>
      <c r="K22" s="30">
        <f t="shared" si="5"/>
        <v>2.0729166666642413</v>
      </c>
      <c r="L22" s="36">
        <f t="shared" si="6"/>
        <v>49.749999999941792</v>
      </c>
      <c r="M22" s="32">
        <f t="shared" si="7"/>
        <v>0.41666666666424135</v>
      </c>
      <c r="N22" s="36">
        <f t="shared" si="8"/>
        <v>9.9999999999417923</v>
      </c>
      <c r="O22" s="34">
        <f t="shared" si="9"/>
        <v>4.5763888888905058</v>
      </c>
      <c r="P22" s="34">
        <f t="shared" si="10"/>
        <v>109.83333333337214</v>
      </c>
      <c r="R22" s="35" t="str">
        <f t="shared" si="11"/>
        <v>60:6</v>
      </c>
    </row>
    <row r="23" spans="1:18" ht="20.25" x14ac:dyDescent="0.3">
      <c r="A23" s="1" t="s">
        <v>31</v>
      </c>
      <c r="B23" s="6">
        <v>55690440</v>
      </c>
      <c r="C23" s="7" t="s">
        <v>4</v>
      </c>
      <c r="D23" s="8" t="s">
        <v>5</v>
      </c>
      <c r="E23" s="9">
        <v>41823.111111111109</v>
      </c>
      <c r="F23" s="9">
        <v>41827.180555555555</v>
      </c>
      <c r="G23" s="9">
        <v>41827.25</v>
      </c>
      <c r="H23" s="9">
        <v>41827.666666666664</v>
      </c>
      <c r="I23" s="28">
        <f t="shared" si="3"/>
        <v>4.0694444444452529</v>
      </c>
      <c r="J23" s="36">
        <f t="shared" si="4"/>
        <v>97.666666666686069</v>
      </c>
      <c r="K23" s="30">
        <f t="shared" si="5"/>
        <v>0.48611111110949423</v>
      </c>
      <c r="L23" s="36">
        <f t="shared" si="6"/>
        <v>11.666666666627862</v>
      </c>
      <c r="M23" s="32">
        <f t="shared" si="7"/>
        <v>0.41666666666424135</v>
      </c>
      <c r="N23" s="36">
        <f t="shared" si="8"/>
        <v>9.9999999999417923</v>
      </c>
      <c r="O23" s="34">
        <f t="shared" si="9"/>
        <v>4.5555555555547471</v>
      </c>
      <c r="P23" s="34">
        <f t="shared" si="10"/>
        <v>109.33333333331393</v>
      </c>
      <c r="R23" s="35" t="str">
        <f t="shared" si="11"/>
        <v>97:42</v>
      </c>
    </row>
    <row r="24" spans="1:18" ht="20.25" x14ac:dyDescent="0.3">
      <c r="A24" s="1" t="s">
        <v>31</v>
      </c>
      <c r="B24" s="6">
        <v>57786774</v>
      </c>
      <c r="C24" s="7" t="s">
        <v>4</v>
      </c>
      <c r="D24" s="8" t="s">
        <v>5</v>
      </c>
      <c r="E24" s="9">
        <v>41826.701388888891</v>
      </c>
      <c r="F24" s="9">
        <v>41827.180555555555</v>
      </c>
      <c r="G24" s="9">
        <v>41827.25</v>
      </c>
      <c r="H24" s="9">
        <v>41827.666666666664</v>
      </c>
      <c r="I24" s="28">
        <f t="shared" si="3"/>
        <v>0.47916666666424135</v>
      </c>
      <c r="J24" s="36">
        <f t="shared" si="4"/>
        <v>11.499999999941792</v>
      </c>
      <c r="K24" s="30">
        <f t="shared" si="5"/>
        <v>0.48611111110949423</v>
      </c>
      <c r="L24" s="36">
        <f t="shared" si="6"/>
        <v>11.666666666627862</v>
      </c>
      <c r="M24" s="32">
        <f t="shared" si="7"/>
        <v>0.41666666666424135</v>
      </c>
      <c r="N24" s="36">
        <f t="shared" si="8"/>
        <v>9.9999999999417923</v>
      </c>
      <c r="O24" s="34">
        <f t="shared" si="9"/>
        <v>0.96527777777373558</v>
      </c>
      <c r="P24" s="34">
        <f t="shared" si="10"/>
        <v>23.166666666569654</v>
      </c>
      <c r="R24" s="35" t="str">
        <f t="shared" si="11"/>
        <v>11:30</v>
      </c>
    </row>
    <row r="25" spans="1:18" ht="20.25" x14ac:dyDescent="0.3">
      <c r="A25" s="1" t="s">
        <v>31</v>
      </c>
      <c r="B25" s="6">
        <v>50516509</v>
      </c>
      <c r="C25" s="7" t="s">
        <v>4</v>
      </c>
      <c r="D25" s="8" t="s">
        <v>5</v>
      </c>
      <c r="E25" s="9">
        <v>41823.107638888891</v>
      </c>
      <c r="F25" s="9">
        <v>41827.180555555555</v>
      </c>
      <c r="G25" s="9">
        <v>41827.25</v>
      </c>
      <c r="H25" s="9">
        <v>41827.666666666664</v>
      </c>
      <c r="I25" s="28">
        <f t="shared" si="3"/>
        <v>4.0729166666642413</v>
      </c>
      <c r="J25" s="36">
        <f t="shared" si="4"/>
        <v>97.749999999941792</v>
      </c>
      <c r="K25" s="30">
        <f t="shared" si="5"/>
        <v>0.48611111110949423</v>
      </c>
      <c r="L25" s="36">
        <f t="shared" si="6"/>
        <v>11.666666666627862</v>
      </c>
      <c r="M25" s="32">
        <f t="shared" si="7"/>
        <v>0.41666666666424135</v>
      </c>
      <c r="N25" s="36">
        <f t="shared" si="8"/>
        <v>9.9999999999417923</v>
      </c>
      <c r="O25" s="34">
        <f t="shared" si="9"/>
        <v>4.5590277777737356</v>
      </c>
      <c r="P25" s="34">
        <f t="shared" si="10"/>
        <v>109.41666666656965</v>
      </c>
      <c r="R25" s="35" t="str">
        <f t="shared" si="11"/>
        <v>97:42</v>
      </c>
    </row>
    <row r="26" spans="1:18" ht="20.25" x14ac:dyDescent="0.3">
      <c r="A26" s="1" t="s">
        <v>31</v>
      </c>
      <c r="B26" s="6">
        <v>59926162</v>
      </c>
      <c r="C26" s="7" t="s">
        <v>7</v>
      </c>
      <c r="D26" s="8" t="s">
        <v>8</v>
      </c>
      <c r="E26" s="9">
        <v>41819.409722222219</v>
      </c>
      <c r="F26" s="9">
        <v>41825.427083333336</v>
      </c>
      <c r="G26" s="9">
        <v>41827.25</v>
      </c>
      <c r="H26" s="9">
        <v>41827.666666666664</v>
      </c>
      <c r="I26" s="28">
        <f t="shared" si="3"/>
        <v>6.0173611111167702</v>
      </c>
      <c r="J26" s="36">
        <f t="shared" si="4"/>
        <v>144.41666666680248</v>
      </c>
      <c r="K26" s="30">
        <f t="shared" si="5"/>
        <v>2.2395833333284827</v>
      </c>
      <c r="L26" s="36">
        <f t="shared" si="6"/>
        <v>53.749999999883585</v>
      </c>
      <c r="M26" s="32">
        <f t="shared" si="7"/>
        <v>0.41666666666424135</v>
      </c>
      <c r="N26" s="36">
        <f t="shared" si="8"/>
        <v>9.9999999999417923</v>
      </c>
      <c r="O26" s="34">
        <f t="shared" si="9"/>
        <v>8.2569444444452529</v>
      </c>
      <c r="P26" s="34">
        <f t="shared" si="10"/>
        <v>198.16666666668607</v>
      </c>
      <c r="R26" s="35" t="str">
        <f t="shared" si="11"/>
        <v>144:24</v>
      </c>
    </row>
    <row r="27" spans="1:18" ht="20.25" x14ac:dyDescent="0.3">
      <c r="A27" s="1" t="s">
        <v>31</v>
      </c>
      <c r="B27" s="6">
        <v>56069388</v>
      </c>
      <c r="C27" s="7" t="s">
        <v>0</v>
      </c>
      <c r="D27" s="8" t="s">
        <v>1</v>
      </c>
      <c r="E27" s="9">
        <v>41814.538194444445</v>
      </c>
      <c r="F27" s="9">
        <v>41825.427083333336</v>
      </c>
      <c r="G27" s="9">
        <v>41827.25</v>
      </c>
      <c r="H27" s="9">
        <v>41827.708333333336</v>
      </c>
      <c r="I27" s="28">
        <f t="shared" si="3"/>
        <v>10.888888888890506</v>
      </c>
      <c r="J27" s="36">
        <f t="shared" si="4"/>
        <v>261.33333333337214</v>
      </c>
      <c r="K27" s="30">
        <f t="shared" si="5"/>
        <v>2.28125</v>
      </c>
      <c r="L27" s="36">
        <f t="shared" si="6"/>
        <v>54.75</v>
      </c>
      <c r="M27" s="32">
        <f t="shared" si="7"/>
        <v>0.45833333333575865</v>
      </c>
      <c r="N27" s="36">
        <f t="shared" si="8"/>
        <v>11.000000000058208</v>
      </c>
      <c r="O27" s="34">
        <f t="shared" si="9"/>
        <v>13.170138888890506</v>
      </c>
      <c r="P27" s="34">
        <f t="shared" si="10"/>
        <v>316.08333333337214</v>
      </c>
      <c r="R27" s="35" t="str">
        <f t="shared" si="11"/>
        <v>261:18</v>
      </c>
    </row>
    <row r="28" spans="1:18" ht="20.25" x14ac:dyDescent="0.3">
      <c r="A28" s="1" t="s">
        <v>31</v>
      </c>
      <c r="B28" s="6">
        <v>50810142</v>
      </c>
      <c r="C28" s="7" t="s">
        <v>4</v>
      </c>
      <c r="D28" s="8" t="s">
        <v>5</v>
      </c>
      <c r="E28" s="9">
        <v>41823.111111111109</v>
      </c>
      <c r="F28" s="9">
        <v>41827.180555555555</v>
      </c>
      <c r="G28" s="9">
        <v>41827.25</v>
      </c>
      <c r="H28" s="9">
        <v>41828.46875</v>
      </c>
      <c r="I28" s="28">
        <f t="shared" si="3"/>
        <v>4.0694444444452529</v>
      </c>
      <c r="J28" s="36">
        <f t="shared" si="4"/>
        <v>97.666666666686069</v>
      </c>
      <c r="K28" s="30">
        <f t="shared" si="5"/>
        <v>1.2881944444452529</v>
      </c>
      <c r="L28" s="36">
        <f t="shared" si="6"/>
        <v>30.916666666686069</v>
      </c>
      <c r="M28" s="32">
        <f t="shared" si="7"/>
        <v>1.21875</v>
      </c>
      <c r="N28" s="36">
        <f t="shared" si="8"/>
        <v>29.25</v>
      </c>
      <c r="O28" s="34">
        <f t="shared" si="9"/>
        <v>5.3576388888905058</v>
      </c>
      <c r="P28" s="34">
        <f t="shared" si="10"/>
        <v>128.58333333337214</v>
      </c>
      <c r="R28" s="35" t="str">
        <f t="shared" si="11"/>
        <v>97:42</v>
      </c>
    </row>
    <row r="29" spans="1:18" ht="20.25" x14ac:dyDescent="0.3">
      <c r="A29" s="1" t="s">
        <v>31</v>
      </c>
      <c r="B29" s="6">
        <v>57890071</v>
      </c>
      <c r="C29" s="7" t="s">
        <v>4</v>
      </c>
      <c r="D29" s="8" t="s">
        <v>5</v>
      </c>
      <c r="E29" s="9">
        <v>41824.479166666664</v>
      </c>
      <c r="F29" s="9">
        <v>41825.427083333336</v>
      </c>
      <c r="G29" s="9">
        <v>41828.75</v>
      </c>
      <c r="H29" s="9">
        <v>41829.125</v>
      </c>
      <c r="I29" s="28">
        <f t="shared" ref="I29:I30" si="12">F29-E29</f>
        <v>0.94791666667151731</v>
      </c>
      <c r="J29" s="36">
        <f t="shared" si="4"/>
        <v>22.750000000116415</v>
      </c>
      <c r="K29" s="30">
        <f t="shared" si="5"/>
        <v>3.6979166666642413</v>
      </c>
      <c r="L29" s="36">
        <f t="shared" si="6"/>
        <v>88.749999999941792</v>
      </c>
      <c r="M29" s="32">
        <f t="shared" si="7"/>
        <v>0.375</v>
      </c>
      <c r="N29" s="36">
        <f t="shared" si="8"/>
        <v>9</v>
      </c>
      <c r="O29" s="34">
        <f t="shared" si="9"/>
        <v>4.6458333333357587</v>
      </c>
      <c r="P29" s="34">
        <f t="shared" si="10"/>
        <v>111.50000000005821</v>
      </c>
      <c r="R29" s="35" t="str">
        <f t="shared" si="11"/>
        <v>22:48</v>
      </c>
    </row>
    <row r="30" spans="1:18" ht="20.25" x14ac:dyDescent="0.3">
      <c r="A30" s="1" t="s">
        <v>31</v>
      </c>
      <c r="B30" s="6">
        <v>59925958</v>
      </c>
      <c r="C30" s="7" t="s">
        <v>7</v>
      </c>
      <c r="D30" s="8" t="s">
        <v>8</v>
      </c>
      <c r="E30" s="9">
        <v>41826.715277777781</v>
      </c>
      <c r="F30" s="9">
        <v>41828.305555555555</v>
      </c>
      <c r="G30" s="9">
        <v>41828.75</v>
      </c>
      <c r="H30" s="9">
        <v>41829.125</v>
      </c>
      <c r="I30" s="28">
        <f t="shared" si="12"/>
        <v>1.5902777777737356</v>
      </c>
      <c r="J30" s="36">
        <f t="shared" si="4"/>
        <v>38.166666666569654</v>
      </c>
      <c r="K30" s="30">
        <f t="shared" si="5"/>
        <v>0.81944444444525288</v>
      </c>
      <c r="L30" s="36">
        <f t="shared" si="6"/>
        <v>19.666666666686069</v>
      </c>
      <c r="M30" s="32">
        <f t="shared" si="7"/>
        <v>0.375</v>
      </c>
      <c r="N30" s="36">
        <f t="shared" si="8"/>
        <v>9</v>
      </c>
      <c r="O30" s="34">
        <f t="shared" si="9"/>
        <v>2.4097222222189885</v>
      </c>
      <c r="P30" s="34">
        <f t="shared" si="10"/>
        <v>57.833333333255723</v>
      </c>
      <c r="R30" s="35" t="str">
        <f t="shared" si="11"/>
        <v>38:12</v>
      </c>
    </row>
    <row r="31" spans="1:18" ht="20.25" x14ac:dyDescent="0.3">
      <c r="A31" s="1" t="s">
        <v>30</v>
      </c>
      <c r="B31" s="6">
        <v>57821704</v>
      </c>
      <c r="C31" s="7" t="s">
        <v>4</v>
      </c>
      <c r="D31" s="8" t="s">
        <v>5</v>
      </c>
      <c r="E31" s="9">
        <v>41826.701388888891</v>
      </c>
      <c r="F31" s="9">
        <v>41828.305555555555</v>
      </c>
      <c r="G31" s="9">
        <v>41828.75</v>
      </c>
      <c r="H31" s="9">
        <v>41829.125</v>
      </c>
      <c r="I31" s="28">
        <f t="shared" ref="I31" si="13">F31-E31</f>
        <v>1.6041666666642413</v>
      </c>
      <c r="J31" s="36">
        <f t="shared" si="4"/>
        <v>38.499999999941792</v>
      </c>
      <c r="K31" s="30">
        <f t="shared" si="5"/>
        <v>0.81944444444525288</v>
      </c>
      <c r="L31" s="36">
        <f t="shared" si="6"/>
        <v>19.666666666686069</v>
      </c>
      <c r="M31" s="32">
        <f t="shared" si="7"/>
        <v>0.375</v>
      </c>
      <c r="N31" s="36">
        <f t="shared" si="8"/>
        <v>9</v>
      </c>
      <c r="O31" s="34">
        <f t="shared" si="9"/>
        <v>2.4236111111094942</v>
      </c>
      <c r="P31" s="34">
        <f t="shared" si="10"/>
        <v>58.166666666627862</v>
      </c>
      <c r="R31" s="35" t="str">
        <f t="shared" si="11"/>
        <v>38:30</v>
      </c>
    </row>
    <row r="32" spans="1:18" ht="20.25" x14ac:dyDescent="0.3">
      <c r="A32" s="1" t="s">
        <v>31</v>
      </c>
      <c r="B32" s="6">
        <v>57889172</v>
      </c>
      <c r="C32" s="7" t="s">
        <v>4</v>
      </c>
      <c r="D32" s="8" t="s">
        <v>5</v>
      </c>
      <c r="E32" s="9">
        <v>41820.354166666664</v>
      </c>
      <c r="F32" s="9">
        <v>41825.427083333336</v>
      </c>
      <c r="G32" s="9">
        <v>41828.75</v>
      </c>
      <c r="H32" s="9">
        <v>41829.125</v>
      </c>
      <c r="I32" s="28">
        <f t="shared" ref="I32:I33" si="14">F32-E32</f>
        <v>5.0729166666715173</v>
      </c>
      <c r="J32" s="36">
        <f t="shared" si="4"/>
        <v>121.75000000011642</v>
      </c>
      <c r="K32" s="30">
        <f t="shared" si="5"/>
        <v>3.6979166666642413</v>
      </c>
      <c r="L32" s="36">
        <f t="shared" si="6"/>
        <v>88.749999999941792</v>
      </c>
      <c r="M32" s="32">
        <f t="shared" si="7"/>
        <v>0.375</v>
      </c>
      <c r="N32" s="36">
        <f t="shared" si="8"/>
        <v>9</v>
      </c>
      <c r="O32" s="34">
        <f t="shared" si="9"/>
        <v>8.7708333333357587</v>
      </c>
      <c r="P32" s="34">
        <f t="shared" si="10"/>
        <v>210.50000000005821</v>
      </c>
      <c r="R32" s="35" t="str">
        <f t="shared" si="11"/>
        <v>121:48</v>
      </c>
    </row>
    <row r="33" spans="1:18" ht="20.25" x14ac:dyDescent="0.3">
      <c r="A33" s="1" t="s">
        <v>30</v>
      </c>
      <c r="B33" s="6">
        <v>57786378</v>
      </c>
      <c r="C33" s="7" t="s">
        <v>4</v>
      </c>
      <c r="D33" s="8" t="s">
        <v>5</v>
      </c>
      <c r="E33" s="9">
        <v>41826.704861111109</v>
      </c>
      <c r="F33" s="9">
        <v>41828.791666666664</v>
      </c>
      <c r="G33" s="9">
        <v>41828.916666666664</v>
      </c>
      <c r="H33" s="9">
        <v>41829.416666666664</v>
      </c>
      <c r="I33" s="28">
        <f t="shared" si="14"/>
        <v>2.0868055555547471</v>
      </c>
      <c r="J33" s="36">
        <f t="shared" si="4"/>
        <v>50.083333333313931</v>
      </c>
      <c r="K33" s="30">
        <f t="shared" si="5"/>
        <v>0.625</v>
      </c>
      <c r="L33" s="36">
        <f t="shared" si="6"/>
        <v>15</v>
      </c>
      <c r="M33" s="32">
        <f t="shared" si="7"/>
        <v>0.5</v>
      </c>
      <c r="N33" s="36">
        <f t="shared" si="8"/>
        <v>12</v>
      </c>
      <c r="O33" s="34">
        <f t="shared" si="9"/>
        <v>2.7118055555547471</v>
      </c>
      <c r="P33" s="34">
        <f t="shared" si="10"/>
        <v>65.083333333313931</v>
      </c>
      <c r="R33" s="35" t="str">
        <f t="shared" si="11"/>
        <v>50:6</v>
      </c>
    </row>
    <row r="34" spans="1:18" ht="20.25" x14ac:dyDescent="0.3">
      <c r="A34" s="1" t="s">
        <v>30</v>
      </c>
      <c r="B34" s="6">
        <v>57213043</v>
      </c>
      <c r="C34" s="7" t="s">
        <v>4</v>
      </c>
      <c r="D34" s="8" t="s">
        <v>5</v>
      </c>
      <c r="E34" s="9">
        <v>41824.402777777781</v>
      </c>
      <c r="F34" s="9">
        <v>41827.645833333336</v>
      </c>
      <c r="G34" s="9">
        <v>41828.916666666664</v>
      </c>
      <c r="H34" s="9">
        <v>41829.416666666664</v>
      </c>
      <c r="I34" s="28">
        <f t="shared" ref="I34" si="15">F34-E34</f>
        <v>3.2430555555547471</v>
      </c>
      <c r="J34" s="36">
        <f t="shared" si="4"/>
        <v>77.833333333313931</v>
      </c>
      <c r="K34" s="30">
        <f t="shared" si="5"/>
        <v>1.7708333333284827</v>
      </c>
      <c r="L34" s="36">
        <f t="shared" si="6"/>
        <v>42.499999999883585</v>
      </c>
      <c r="M34" s="32">
        <f t="shared" si="7"/>
        <v>0.5</v>
      </c>
      <c r="N34" s="36">
        <f t="shared" si="8"/>
        <v>12</v>
      </c>
      <c r="O34" s="34">
        <f t="shared" si="9"/>
        <v>5.0138888888832298</v>
      </c>
      <c r="P34" s="34">
        <f t="shared" si="10"/>
        <v>120.33333333319752</v>
      </c>
      <c r="R34" s="35" t="str">
        <f t="shared" si="11"/>
        <v>77:48</v>
      </c>
    </row>
    <row r="35" spans="1:18" ht="20.25" x14ac:dyDescent="0.3">
      <c r="A35" s="1" t="s">
        <v>30</v>
      </c>
      <c r="B35" s="6">
        <v>52019072</v>
      </c>
      <c r="C35" s="7" t="s">
        <v>4</v>
      </c>
      <c r="D35" s="8" t="s">
        <v>5</v>
      </c>
      <c r="E35" s="9">
        <v>41809.829861111109</v>
      </c>
      <c r="F35" s="9">
        <v>41827.645833333336</v>
      </c>
      <c r="G35" s="9">
        <v>41828.916666666664</v>
      </c>
      <c r="H35" s="9">
        <v>41829.416666666664</v>
      </c>
      <c r="I35" s="28">
        <f t="shared" ref="I35" si="16">F35-E35</f>
        <v>17.815972222226264</v>
      </c>
      <c r="J35" s="36">
        <f t="shared" si="4"/>
        <v>427.58333333343035</v>
      </c>
      <c r="K35" s="30">
        <f t="shared" si="5"/>
        <v>1.7708333333284827</v>
      </c>
      <c r="L35" s="36">
        <f t="shared" si="6"/>
        <v>42.499999999883585</v>
      </c>
      <c r="M35" s="32">
        <f t="shared" si="7"/>
        <v>0.5</v>
      </c>
      <c r="N35" s="36">
        <f t="shared" si="8"/>
        <v>12</v>
      </c>
      <c r="O35" s="34">
        <f t="shared" si="9"/>
        <v>19.586805555554747</v>
      </c>
      <c r="P35" s="34">
        <f t="shared" si="10"/>
        <v>470.08333333331393</v>
      </c>
      <c r="R35" s="35" t="str">
        <f t="shared" si="11"/>
        <v>427:36</v>
      </c>
    </row>
    <row r="36" spans="1:18" ht="20.25" x14ac:dyDescent="0.3">
      <c r="A36" s="1" t="s">
        <v>30</v>
      </c>
      <c r="B36" s="6">
        <v>55204234</v>
      </c>
      <c r="C36" s="7" t="s">
        <v>4</v>
      </c>
      <c r="D36" s="8" t="s">
        <v>5</v>
      </c>
      <c r="E36" s="9">
        <v>41828.361111111109</v>
      </c>
      <c r="F36" s="9">
        <v>41828.645833333336</v>
      </c>
      <c r="G36" s="9">
        <v>41828.916666666664</v>
      </c>
      <c r="H36" s="9">
        <v>41829.416666666664</v>
      </c>
      <c r="I36" s="28">
        <f t="shared" ref="I36" si="17">F36-E36</f>
        <v>0.28472222222626442</v>
      </c>
      <c r="J36" s="36">
        <f t="shared" si="4"/>
        <v>6.8333333334303461</v>
      </c>
      <c r="K36" s="30">
        <f t="shared" si="5"/>
        <v>0.77083333332848269</v>
      </c>
      <c r="L36" s="36">
        <f t="shared" si="6"/>
        <v>18.499999999883585</v>
      </c>
      <c r="M36" s="32">
        <f t="shared" si="7"/>
        <v>0.5</v>
      </c>
      <c r="N36" s="36">
        <f t="shared" si="8"/>
        <v>12</v>
      </c>
      <c r="O36" s="34">
        <f t="shared" si="9"/>
        <v>1.0555555555547471</v>
      </c>
      <c r="P36" s="34">
        <f t="shared" si="10"/>
        <v>25.333333333313931</v>
      </c>
      <c r="R36" s="35" t="str">
        <f t="shared" si="11"/>
        <v>6:48</v>
      </c>
    </row>
    <row r="37" spans="1:18" ht="20.25" x14ac:dyDescent="0.3">
      <c r="A37" s="1" t="s">
        <v>30</v>
      </c>
      <c r="B37" s="6">
        <v>52007895</v>
      </c>
      <c r="C37" s="7" t="s">
        <v>4</v>
      </c>
      <c r="D37" s="8" t="s">
        <v>5</v>
      </c>
      <c r="E37" s="9">
        <v>41813.340277777781</v>
      </c>
      <c r="F37" s="9">
        <v>41827.645833333336</v>
      </c>
      <c r="G37" s="9">
        <v>41828.916666666664</v>
      </c>
      <c r="H37" s="9">
        <v>41829.416666666664</v>
      </c>
      <c r="I37" s="28">
        <f t="shared" ref="I37:I38" si="18">F37-E37</f>
        <v>14.305555555554747</v>
      </c>
      <c r="J37" s="36">
        <f t="shared" si="4"/>
        <v>343.33333333331393</v>
      </c>
      <c r="K37" s="30">
        <f t="shared" si="5"/>
        <v>1.7708333333284827</v>
      </c>
      <c r="L37" s="36">
        <f t="shared" si="6"/>
        <v>42.499999999883585</v>
      </c>
      <c r="M37" s="32">
        <f t="shared" si="7"/>
        <v>0.5</v>
      </c>
      <c r="N37" s="36">
        <f t="shared" si="8"/>
        <v>12</v>
      </c>
      <c r="O37" s="34">
        <f t="shared" si="9"/>
        <v>16.07638888888323</v>
      </c>
      <c r="P37" s="34">
        <f t="shared" si="10"/>
        <v>385.83333333319752</v>
      </c>
      <c r="R37" s="35" t="str">
        <f t="shared" si="11"/>
        <v>343:18</v>
      </c>
    </row>
    <row r="38" spans="1:18" ht="20.25" x14ac:dyDescent="0.3">
      <c r="A38" s="1" t="s">
        <v>30</v>
      </c>
      <c r="B38" s="6">
        <v>53656054</v>
      </c>
      <c r="C38" s="7" t="s">
        <v>4</v>
      </c>
      <c r="D38" s="8" t="s">
        <v>5</v>
      </c>
      <c r="E38" s="9">
        <v>41829.381944444445</v>
      </c>
      <c r="F38" s="9">
        <v>41829.40625</v>
      </c>
      <c r="G38" s="9">
        <v>41829.409722222219</v>
      </c>
      <c r="H38" s="9">
        <v>41829.489583333336</v>
      </c>
      <c r="I38" s="28">
        <f t="shared" si="18"/>
        <v>2.4305555554747116E-2</v>
      </c>
      <c r="J38" s="36">
        <f t="shared" si="4"/>
        <v>0.58333333331393078</v>
      </c>
      <c r="K38" s="30">
        <f t="shared" ref="K38:K69" si="19">H38-F38</f>
        <v>8.3333333335758653E-2</v>
      </c>
      <c r="L38" s="36">
        <f t="shared" ref="L38:L69" si="20">K38*24</f>
        <v>2.0000000000582077</v>
      </c>
      <c r="M38" s="32">
        <f t="shared" ref="M38:M69" si="21">H38-G38</f>
        <v>7.9861111116770189E-2</v>
      </c>
      <c r="N38" s="36">
        <f t="shared" ref="N38:N69" si="22">M38*24</f>
        <v>1.9166666668024845</v>
      </c>
      <c r="O38" s="34">
        <f t="shared" ref="O38:O69" si="23">H38-E38</f>
        <v>0.10763888889050577</v>
      </c>
      <c r="P38" s="34">
        <f t="shared" ref="P38:P69" si="24">O38*24</f>
        <v>2.5833333333721384</v>
      </c>
      <c r="R38" s="35" t="str">
        <f t="shared" si="11"/>
        <v>0:36</v>
      </c>
    </row>
    <row r="39" spans="1:18" ht="20.25" x14ac:dyDescent="0.3">
      <c r="A39" s="1" t="s">
        <v>30</v>
      </c>
      <c r="B39" s="6">
        <v>57789273</v>
      </c>
      <c r="C39" s="7" t="s">
        <v>4</v>
      </c>
      <c r="D39" s="8" t="s">
        <v>5</v>
      </c>
      <c r="E39" s="9">
        <v>41826.708333333336</v>
      </c>
      <c r="F39" s="9">
        <v>41828.791666666664</v>
      </c>
      <c r="G39" s="9">
        <v>41829.409722222219</v>
      </c>
      <c r="H39" s="9">
        <v>41829.489583333336</v>
      </c>
      <c r="I39" s="28">
        <f t="shared" ref="I39" si="25">F39-E39</f>
        <v>2.0833333333284827</v>
      </c>
      <c r="J39" s="36">
        <f t="shared" ref="J39:J70" si="26">I39*24</f>
        <v>49.999999999883585</v>
      </c>
      <c r="K39" s="30">
        <f t="shared" si="19"/>
        <v>0.69791666667151731</v>
      </c>
      <c r="L39" s="36">
        <f t="shared" si="20"/>
        <v>16.750000000116415</v>
      </c>
      <c r="M39" s="32">
        <f t="shared" si="21"/>
        <v>7.9861111116770189E-2</v>
      </c>
      <c r="N39" s="36">
        <f t="shared" si="22"/>
        <v>1.9166666668024845</v>
      </c>
      <c r="O39" s="34">
        <f t="shared" si="23"/>
        <v>2.78125</v>
      </c>
      <c r="P39" s="34">
        <f t="shared" si="24"/>
        <v>66.75</v>
      </c>
      <c r="R39" s="35" t="str">
        <f t="shared" si="11"/>
        <v>49:0</v>
      </c>
    </row>
    <row r="40" spans="1:18" ht="20.25" x14ac:dyDescent="0.3">
      <c r="A40" s="1" t="s">
        <v>30</v>
      </c>
      <c r="B40" s="6">
        <v>59925651</v>
      </c>
      <c r="C40" s="7" t="s">
        <v>7</v>
      </c>
      <c r="D40" s="8" t="s">
        <v>8</v>
      </c>
      <c r="E40" s="9">
        <v>41819.40625</v>
      </c>
      <c r="F40" s="9">
        <v>41825.427083333336</v>
      </c>
      <c r="G40" s="9">
        <v>41829.25</v>
      </c>
      <c r="H40" s="9">
        <v>41829.666666666664</v>
      </c>
      <c r="I40" s="28">
        <f t="shared" ref="I40" si="27">F40-E40</f>
        <v>6.0208333333357587</v>
      </c>
      <c r="J40" s="36">
        <f t="shared" si="26"/>
        <v>144.50000000005821</v>
      </c>
      <c r="K40" s="30">
        <f t="shared" si="19"/>
        <v>4.2395833333284827</v>
      </c>
      <c r="L40" s="36">
        <f t="shared" si="20"/>
        <v>101.74999999988358</v>
      </c>
      <c r="M40" s="32">
        <f t="shared" si="21"/>
        <v>0.41666666666424135</v>
      </c>
      <c r="N40" s="36">
        <f t="shared" si="22"/>
        <v>9.9999999999417923</v>
      </c>
      <c r="O40" s="34">
        <f t="shared" si="23"/>
        <v>10.260416666664241</v>
      </c>
      <c r="P40" s="34">
        <f t="shared" si="24"/>
        <v>246.24999999994179</v>
      </c>
      <c r="R40" s="35" t="str">
        <f t="shared" si="11"/>
        <v>144:30</v>
      </c>
    </row>
    <row r="41" spans="1:18" ht="20.25" x14ac:dyDescent="0.3">
      <c r="A41" s="1" t="s">
        <v>30</v>
      </c>
      <c r="B41" s="6">
        <v>57864274</v>
      </c>
      <c r="C41" s="7" t="s">
        <v>4</v>
      </c>
      <c r="D41" s="8" t="s">
        <v>5</v>
      </c>
      <c r="E41" s="9">
        <v>41828.361111111109</v>
      </c>
      <c r="F41" s="9">
        <v>41828.645833333336</v>
      </c>
      <c r="G41" s="9">
        <v>41829.25</v>
      </c>
      <c r="H41" s="9">
        <v>41829.666666666664</v>
      </c>
      <c r="I41" s="28">
        <f t="shared" ref="I41" si="28">F41-E41</f>
        <v>0.28472222222626442</v>
      </c>
      <c r="J41" s="36">
        <f t="shared" si="26"/>
        <v>6.8333333334303461</v>
      </c>
      <c r="K41" s="30">
        <f t="shared" si="19"/>
        <v>1.0208333333284827</v>
      </c>
      <c r="L41" s="36">
        <f t="shared" si="20"/>
        <v>24.499999999883585</v>
      </c>
      <c r="M41" s="32">
        <f t="shared" si="21"/>
        <v>0.41666666666424135</v>
      </c>
      <c r="N41" s="36">
        <f t="shared" si="22"/>
        <v>9.9999999999417923</v>
      </c>
      <c r="O41" s="34">
        <f t="shared" si="23"/>
        <v>1.3055555555547471</v>
      </c>
      <c r="P41" s="34">
        <f t="shared" si="24"/>
        <v>31.333333333313931</v>
      </c>
      <c r="R41" s="35" t="str">
        <f t="shared" si="11"/>
        <v>6:48</v>
      </c>
    </row>
    <row r="42" spans="1:18" ht="20.25" x14ac:dyDescent="0.3">
      <c r="A42" s="1" t="s">
        <v>30</v>
      </c>
      <c r="B42" s="6">
        <v>57788440</v>
      </c>
      <c r="C42" s="7" t="s">
        <v>4</v>
      </c>
      <c r="D42" s="8" t="s">
        <v>5</v>
      </c>
      <c r="E42" s="9">
        <v>41828.361111111109</v>
      </c>
      <c r="F42" s="9">
        <v>41828.645833333336</v>
      </c>
      <c r="G42" s="9">
        <v>41829.25</v>
      </c>
      <c r="H42" s="9">
        <v>41829.684027777781</v>
      </c>
      <c r="I42" s="28">
        <f t="shared" ref="I42:I43" si="29">F42-E42</f>
        <v>0.28472222222626442</v>
      </c>
      <c r="J42" s="36">
        <f t="shared" si="26"/>
        <v>6.8333333334303461</v>
      </c>
      <c r="K42" s="30">
        <f t="shared" si="19"/>
        <v>1.0381944444452529</v>
      </c>
      <c r="L42" s="36">
        <f t="shared" si="20"/>
        <v>24.916666666686069</v>
      </c>
      <c r="M42" s="32">
        <f t="shared" si="21"/>
        <v>0.43402777778101154</v>
      </c>
      <c r="N42" s="36">
        <f t="shared" si="22"/>
        <v>10.416666666744277</v>
      </c>
      <c r="O42" s="34">
        <f t="shared" si="23"/>
        <v>1.3229166666715173</v>
      </c>
      <c r="P42" s="34">
        <f t="shared" si="24"/>
        <v>31.750000000116415</v>
      </c>
      <c r="R42" s="35" t="str">
        <f t="shared" si="11"/>
        <v>6:48</v>
      </c>
    </row>
    <row r="43" spans="1:18" ht="20.25" x14ac:dyDescent="0.3">
      <c r="A43" s="1" t="s">
        <v>30</v>
      </c>
      <c r="B43" s="6">
        <v>57788614</v>
      </c>
      <c r="C43" s="7" t="s">
        <v>4</v>
      </c>
      <c r="D43" s="8" t="s">
        <v>5</v>
      </c>
      <c r="E43" s="9">
        <v>41829.385416666664</v>
      </c>
      <c r="F43" s="9">
        <v>41829.475694444445</v>
      </c>
      <c r="G43" s="9">
        <v>41829.479166666664</v>
      </c>
      <c r="H43" s="9">
        <v>41829.701388888891</v>
      </c>
      <c r="I43" s="28">
        <f t="shared" si="29"/>
        <v>9.0277777781011537E-2</v>
      </c>
      <c r="J43" s="36">
        <f t="shared" si="26"/>
        <v>2.1666666667442769</v>
      </c>
      <c r="K43" s="30">
        <f t="shared" si="19"/>
        <v>0.22569444444525288</v>
      </c>
      <c r="L43" s="36">
        <f t="shared" si="20"/>
        <v>5.4166666666860692</v>
      </c>
      <c r="M43" s="32">
        <f t="shared" si="21"/>
        <v>0.22222222222626442</v>
      </c>
      <c r="N43" s="36">
        <f t="shared" si="22"/>
        <v>5.3333333334303461</v>
      </c>
      <c r="O43" s="34">
        <f t="shared" si="23"/>
        <v>0.31597222222626442</v>
      </c>
      <c r="P43" s="34">
        <f t="shared" si="24"/>
        <v>7.5833333334303461</v>
      </c>
      <c r="R43" s="35" t="str">
        <f t="shared" si="11"/>
        <v>2:12</v>
      </c>
    </row>
    <row r="44" spans="1:18" ht="20.25" x14ac:dyDescent="0.3">
      <c r="A44" s="1" t="s">
        <v>30</v>
      </c>
      <c r="B44" s="6">
        <v>58157777</v>
      </c>
      <c r="C44" s="7" t="s">
        <v>4</v>
      </c>
      <c r="D44" s="8" t="s">
        <v>5</v>
      </c>
      <c r="E44" s="9">
        <v>41828.361111111109</v>
      </c>
      <c r="F44" s="9">
        <v>41828.645833333336</v>
      </c>
      <c r="G44" s="9">
        <v>41829.25</v>
      </c>
      <c r="H44" s="9">
        <v>41829.75</v>
      </c>
      <c r="I44" s="28">
        <f t="shared" ref="I44" si="30">F44-E44</f>
        <v>0.28472222222626442</v>
      </c>
      <c r="J44" s="36">
        <f t="shared" si="26"/>
        <v>6.8333333334303461</v>
      </c>
      <c r="K44" s="30">
        <f t="shared" si="19"/>
        <v>1.1041666666642413</v>
      </c>
      <c r="L44" s="36">
        <f t="shared" si="20"/>
        <v>26.499999999941792</v>
      </c>
      <c r="M44" s="32">
        <f t="shared" si="21"/>
        <v>0.5</v>
      </c>
      <c r="N44" s="36">
        <f t="shared" si="22"/>
        <v>12</v>
      </c>
      <c r="O44" s="34">
        <f t="shared" si="23"/>
        <v>1.3888888888905058</v>
      </c>
      <c r="P44" s="34">
        <f t="shared" si="24"/>
        <v>33.333333333372138</v>
      </c>
      <c r="R44" s="35" t="str">
        <f t="shared" si="11"/>
        <v>6:48</v>
      </c>
    </row>
    <row r="45" spans="1:18" ht="20.25" x14ac:dyDescent="0.3">
      <c r="A45" s="1" t="s">
        <v>30</v>
      </c>
      <c r="B45" s="6">
        <v>55204481</v>
      </c>
      <c r="C45" s="7" t="s">
        <v>4</v>
      </c>
      <c r="D45" s="8" t="s">
        <v>5</v>
      </c>
      <c r="E45" s="9">
        <v>41828.361111111109</v>
      </c>
      <c r="F45" s="9">
        <v>41828.645833333336</v>
      </c>
      <c r="G45" s="9">
        <v>41829.25</v>
      </c>
      <c r="H45" s="9">
        <v>41829.75</v>
      </c>
      <c r="I45" s="28">
        <f t="shared" ref="I45:I46" si="31">F45-E45</f>
        <v>0.28472222222626442</v>
      </c>
      <c r="J45" s="36">
        <f t="shared" si="26"/>
        <v>6.8333333334303461</v>
      </c>
      <c r="K45" s="30">
        <f t="shared" si="19"/>
        <v>1.1041666666642413</v>
      </c>
      <c r="L45" s="36">
        <f t="shared" si="20"/>
        <v>26.499999999941792</v>
      </c>
      <c r="M45" s="32">
        <f t="shared" si="21"/>
        <v>0.5</v>
      </c>
      <c r="N45" s="36">
        <f t="shared" si="22"/>
        <v>12</v>
      </c>
      <c r="O45" s="34">
        <f t="shared" si="23"/>
        <v>1.3888888888905058</v>
      </c>
      <c r="P45" s="34">
        <f t="shared" si="24"/>
        <v>33.333333333372138</v>
      </c>
      <c r="R45" s="35" t="str">
        <f t="shared" si="11"/>
        <v>6:48</v>
      </c>
    </row>
    <row r="46" spans="1:18" ht="20.25" x14ac:dyDescent="0.3">
      <c r="A46" s="1" t="s">
        <v>30</v>
      </c>
      <c r="B46" s="6">
        <v>61693040</v>
      </c>
      <c r="C46" s="7" t="s">
        <v>0</v>
      </c>
      <c r="D46" s="8" t="s">
        <v>1</v>
      </c>
      <c r="E46" s="9">
        <v>41819.392361111109</v>
      </c>
      <c r="F46" s="9">
        <v>41829.465277777781</v>
      </c>
      <c r="G46" s="9">
        <v>41829.25</v>
      </c>
      <c r="H46" s="9">
        <v>41829.760416666664</v>
      </c>
      <c r="I46" s="28">
        <f t="shared" si="31"/>
        <v>10.072916666671517</v>
      </c>
      <c r="J46" s="36">
        <f t="shared" si="26"/>
        <v>241.75000000011642</v>
      </c>
      <c r="K46" s="30">
        <f t="shared" si="19"/>
        <v>0.29513888888322981</v>
      </c>
      <c r="L46" s="36">
        <f t="shared" si="20"/>
        <v>7.0833333331975155</v>
      </c>
      <c r="M46" s="32">
        <f t="shared" si="21"/>
        <v>0.51041666666424135</v>
      </c>
      <c r="N46" s="36">
        <f t="shared" si="22"/>
        <v>12.249999999941792</v>
      </c>
      <c r="O46" s="34">
        <f t="shared" si="23"/>
        <v>10.368055555554747</v>
      </c>
      <c r="P46" s="34">
        <f t="shared" si="24"/>
        <v>248.83333333331393</v>
      </c>
      <c r="R46" s="35" t="str">
        <f t="shared" si="11"/>
        <v>241:48</v>
      </c>
    </row>
    <row r="47" spans="1:18" ht="20.25" x14ac:dyDescent="0.3">
      <c r="A47" s="1" t="s">
        <v>31</v>
      </c>
      <c r="B47" s="6">
        <v>53888038</v>
      </c>
      <c r="C47" s="7" t="s">
        <v>4</v>
      </c>
      <c r="D47" s="8" t="s">
        <v>6</v>
      </c>
      <c r="E47" s="9">
        <v>41775.416666666664</v>
      </c>
      <c r="F47" s="9">
        <v>41782.746527777781</v>
      </c>
      <c r="G47" s="9">
        <v>41829.833333333336</v>
      </c>
      <c r="H47" s="9">
        <v>41830.375</v>
      </c>
      <c r="I47" s="28">
        <f t="shared" ref="I47" si="32">F47-E47</f>
        <v>7.3298611111167702</v>
      </c>
      <c r="J47" s="36">
        <f t="shared" si="26"/>
        <v>175.91666666680248</v>
      </c>
      <c r="K47" s="30">
        <f t="shared" ref="K47" si="33">H47-F47</f>
        <v>47.628472222218988</v>
      </c>
      <c r="L47" s="36">
        <f t="shared" si="20"/>
        <v>1143.0833333332557</v>
      </c>
      <c r="M47" s="32">
        <f t="shared" ref="M47" si="34">H47-G47</f>
        <v>0.54166666666424135</v>
      </c>
      <c r="N47" s="36">
        <f t="shared" ref="N47" si="35">M47*24</f>
        <v>12.999999999941792</v>
      </c>
      <c r="O47" s="34">
        <f t="shared" ref="O47" si="36">H47-E47</f>
        <v>54.958333333335759</v>
      </c>
      <c r="P47" s="34">
        <f t="shared" ref="P47" si="37">O47*24</f>
        <v>1319.0000000000582</v>
      </c>
      <c r="R47" s="35" t="str">
        <f t="shared" si="11"/>
        <v>175:54</v>
      </c>
    </row>
    <row r="48" spans="1:18" ht="20.25" x14ac:dyDescent="0.3">
      <c r="A48" s="1" t="s">
        <v>28</v>
      </c>
      <c r="B48" s="2">
        <v>58194598</v>
      </c>
      <c r="C48" s="13" t="s">
        <v>4</v>
      </c>
      <c r="D48" s="14" t="s">
        <v>5</v>
      </c>
      <c r="E48" s="9">
        <v>41824.479166666664</v>
      </c>
      <c r="F48" s="9">
        <v>41825.427083333336</v>
      </c>
      <c r="G48" s="9">
        <v>41830.916666666664</v>
      </c>
      <c r="H48" s="9">
        <v>41831.274305555555</v>
      </c>
      <c r="I48" s="28">
        <f t="shared" ref="I48:I49" si="38">F48-E48</f>
        <v>0.94791666667151731</v>
      </c>
      <c r="J48" s="36">
        <f t="shared" si="26"/>
        <v>22.750000000116415</v>
      </c>
      <c r="K48" s="30">
        <f t="shared" si="19"/>
        <v>5.8472222222189885</v>
      </c>
      <c r="L48" s="36">
        <f t="shared" si="20"/>
        <v>140.33333333325572</v>
      </c>
      <c r="M48" s="32">
        <f t="shared" si="21"/>
        <v>0.35763888889050577</v>
      </c>
      <c r="N48" s="36">
        <f t="shared" si="22"/>
        <v>8.5833333333721384</v>
      </c>
      <c r="O48" s="34">
        <f t="shared" si="23"/>
        <v>6.7951388888905058</v>
      </c>
      <c r="P48" s="34">
        <f t="shared" si="24"/>
        <v>163.08333333337214</v>
      </c>
      <c r="R48" s="35" t="str">
        <f t="shared" si="11"/>
        <v>22:48</v>
      </c>
    </row>
    <row r="49" spans="1:18" ht="20.25" x14ac:dyDescent="0.3">
      <c r="A49" s="1" t="s">
        <v>28</v>
      </c>
      <c r="B49" s="2">
        <v>57816381</v>
      </c>
      <c r="C49" s="13" t="s">
        <v>4</v>
      </c>
      <c r="D49" s="14" t="s">
        <v>5</v>
      </c>
      <c r="E49" s="9">
        <v>41828.895833333336</v>
      </c>
      <c r="F49" s="9">
        <v>41830.732638888891</v>
      </c>
      <c r="G49" s="9">
        <v>41831.25</v>
      </c>
      <c r="H49" s="9">
        <v>41831.444444444445</v>
      </c>
      <c r="I49" s="28">
        <f t="shared" si="38"/>
        <v>1.8368055555547471</v>
      </c>
      <c r="J49" s="36">
        <f t="shared" si="26"/>
        <v>44.083333333313931</v>
      </c>
      <c r="K49" s="30">
        <f t="shared" si="19"/>
        <v>0.71180555555474712</v>
      </c>
      <c r="L49" s="36">
        <f t="shared" si="20"/>
        <v>17.083333333313931</v>
      </c>
      <c r="M49" s="32">
        <f t="shared" si="21"/>
        <v>0.19444444444525288</v>
      </c>
      <c r="N49" s="36">
        <f t="shared" si="22"/>
        <v>4.6666666666860692</v>
      </c>
      <c r="O49" s="34">
        <f t="shared" si="23"/>
        <v>2.5486111111094942</v>
      </c>
      <c r="P49" s="34">
        <f t="shared" si="24"/>
        <v>61.166666666627862</v>
      </c>
      <c r="R49" s="35" t="str">
        <f t="shared" si="11"/>
        <v>44:6</v>
      </c>
    </row>
    <row r="50" spans="1:18" ht="20.25" x14ac:dyDescent="0.3">
      <c r="A50" s="1" t="s">
        <v>28</v>
      </c>
      <c r="B50" s="2">
        <v>50812247</v>
      </c>
      <c r="C50" s="13" t="s">
        <v>4</v>
      </c>
      <c r="D50" s="14" t="s">
        <v>5</v>
      </c>
      <c r="E50" s="9">
        <v>41829.381944444445</v>
      </c>
      <c r="F50" s="9">
        <v>41830.732638888891</v>
      </c>
      <c r="G50" s="9">
        <v>41831.25</v>
      </c>
      <c r="H50" s="9">
        <v>41831.444444444445</v>
      </c>
      <c r="I50" s="28">
        <f t="shared" ref="I50" si="39">F50-E50</f>
        <v>1.3506944444452529</v>
      </c>
      <c r="J50" s="36">
        <f t="shared" si="26"/>
        <v>32.416666666686069</v>
      </c>
      <c r="K50" s="30">
        <f t="shared" si="19"/>
        <v>0.71180555555474712</v>
      </c>
      <c r="L50" s="36">
        <f t="shared" si="20"/>
        <v>17.083333333313931</v>
      </c>
      <c r="M50" s="32">
        <f t="shared" si="21"/>
        <v>0.19444444444525288</v>
      </c>
      <c r="N50" s="36">
        <f t="shared" si="22"/>
        <v>4.6666666666860692</v>
      </c>
      <c r="O50" s="34">
        <f t="shared" si="23"/>
        <v>2.0625</v>
      </c>
      <c r="P50" s="34">
        <f t="shared" si="24"/>
        <v>49.5</v>
      </c>
      <c r="R50" s="35" t="str">
        <f t="shared" si="11"/>
        <v>32:24</v>
      </c>
    </row>
    <row r="51" spans="1:18" ht="20.25" x14ac:dyDescent="0.3">
      <c r="A51" s="1" t="s">
        <v>28</v>
      </c>
      <c r="B51" s="2">
        <v>57887374</v>
      </c>
      <c r="C51" s="13" t="s">
        <v>4</v>
      </c>
      <c r="D51" s="14" t="s">
        <v>5</v>
      </c>
      <c r="E51" s="9">
        <v>41829.381944444445</v>
      </c>
      <c r="F51" s="9">
        <v>41830.732638888891</v>
      </c>
      <c r="G51" s="9">
        <v>41831.25</v>
      </c>
      <c r="H51" s="9">
        <v>41831.444444444445</v>
      </c>
      <c r="I51" s="28">
        <f t="shared" ref="I51" si="40">F51-E51</f>
        <v>1.3506944444452529</v>
      </c>
      <c r="J51" s="36">
        <f t="shared" si="26"/>
        <v>32.416666666686069</v>
      </c>
      <c r="K51" s="30">
        <f t="shared" si="19"/>
        <v>0.71180555555474712</v>
      </c>
      <c r="L51" s="36">
        <f t="shared" si="20"/>
        <v>17.083333333313931</v>
      </c>
      <c r="M51" s="32">
        <f t="shared" si="21"/>
        <v>0.19444444444525288</v>
      </c>
      <c r="N51" s="36">
        <f t="shared" si="22"/>
        <v>4.6666666666860692</v>
      </c>
      <c r="O51" s="34">
        <f t="shared" si="23"/>
        <v>2.0625</v>
      </c>
      <c r="P51" s="34">
        <f t="shared" si="24"/>
        <v>49.5</v>
      </c>
      <c r="R51" s="35" t="str">
        <f t="shared" si="11"/>
        <v>32:24</v>
      </c>
    </row>
    <row r="52" spans="1:18" ht="20.25" x14ac:dyDescent="0.3">
      <c r="A52" s="1" t="s">
        <v>28</v>
      </c>
      <c r="B52" s="2">
        <v>60438868</v>
      </c>
      <c r="C52" s="13" t="s">
        <v>0</v>
      </c>
      <c r="D52" s="14" t="s">
        <v>3</v>
      </c>
      <c r="E52" s="9">
        <v>41800.520833333336</v>
      </c>
      <c r="F52" s="9">
        <v>41811.440972222219</v>
      </c>
      <c r="G52" s="9">
        <v>41831.25</v>
      </c>
      <c r="H52" s="9">
        <v>41831.645833333336</v>
      </c>
      <c r="I52" s="28">
        <f t="shared" ref="I52" si="41">F52-E52</f>
        <v>10.92013888888323</v>
      </c>
      <c r="J52" s="36">
        <f t="shared" si="26"/>
        <v>262.08333333319752</v>
      </c>
      <c r="K52" s="30">
        <f t="shared" si="19"/>
        <v>20.20486111111677</v>
      </c>
      <c r="L52" s="36">
        <f t="shared" si="20"/>
        <v>484.91666666680248</v>
      </c>
      <c r="M52" s="32">
        <f t="shared" si="21"/>
        <v>0.39583333333575865</v>
      </c>
      <c r="N52" s="36">
        <f t="shared" si="22"/>
        <v>9.5000000000582077</v>
      </c>
      <c r="O52" s="34">
        <f t="shared" si="23"/>
        <v>31.125</v>
      </c>
      <c r="P52" s="34">
        <f t="shared" si="24"/>
        <v>747</v>
      </c>
      <c r="R52" s="35" t="str">
        <f t="shared" si="11"/>
        <v>262:6</v>
      </c>
    </row>
    <row r="53" spans="1:18" ht="20.25" x14ac:dyDescent="0.3">
      <c r="A53" s="1" t="s">
        <v>28</v>
      </c>
      <c r="B53" s="2">
        <v>57865628</v>
      </c>
      <c r="C53" s="13" t="s">
        <v>4</v>
      </c>
      <c r="D53" s="14" t="s">
        <v>5</v>
      </c>
      <c r="E53" s="9">
        <v>41829.381944444445</v>
      </c>
      <c r="F53" s="9">
        <v>41830.732638888891</v>
      </c>
      <c r="G53" s="9">
        <v>41831.25</v>
      </c>
      <c r="H53" s="9">
        <v>41831.75</v>
      </c>
      <c r="I53" s="28">
        <f t="shared" ref="I53" si="42">F53-E53</f>
        <v>1.3506944444452529</v>
      </c>
      <c r="J53" s="36">
        <f t="shared" si="26"/>
        <v>32.416666666686069</v>
      </c>
      <c r="K53" s="30">
        <f t="shared" si="19"/>
        <v>1.0173611111094942</v>
      </c>
      <c r="L53" s="36">
        <f t="shared" si="20"/>
        <v>24.416666666627862</v>
      </c>
      <c r="M53" s="32">
        <f t="shared" si="21"/>
        <v>0.5</v>
      </c>
      <c r="N53" s="36">
        <f t="shared" si="22"/>
        <v>12</v>
      </c>
      <c r="O53" s="34">
        <f t="shared" si="23"/>
        <v>2.3680555555547471</v>
      </c>
      <c r="P53" s="34">
        <f t="shared" si="24"/>
        <v>56.833333333313931</v>
      </c>
      <c r="R53" s="35" t="str">
        <f t="shared" si="11"/>
        <v>32:24</v>
      </c>
    </row>
    <row r="54" spans="1:18" ht="20.25" x14ac:dyDescent="0.3">
      <c r="A54" s="1" t="s">
        <v>28</v>
      </c>
      <c r="B54" s="2">
        <v>57818833</v>
      </c>
      <c r="C54" s="13" t="s">
        <v>4</v>
      </c>
      <c r="D54" s="14" t="s">
        <v>5</v>
      </c>
      <c r="E54" s="9">
        <v>41828.895833333336</v>
      </c>
      <c r="F54" s="9">
        <v>41830.732638888891</v>
      </c>
      <c r="G54" s="9">
        <v>41831.25</v>
      </c>
      <c r="H54" s="9">
        <v>41831.75</v>
      </c>
      <c r="I54" s="28">
        <f t="shared" ref="I54" si="43">F54-E54</f>
        <v>1.8368055555547471</v>
      </c>
      <c r="J54" s="36">
        <f t="shared" si="26"/>
        <v>44.083333333313931</v>
      </c>
      <c r="K54" s="30">
        <f t="shared" si="19"/>
        <v>1.0173611111094942</v>
      </c>
      <c r="L54" s="36">
        <f t="shared" si="20"/>
        <v>24.416666666627862</v>
      </c>
      <c r="M54" s="32">
        <f t="shared" si="21"/>
        <v>0.5</v>
      </c>
      <c r="N54" s="36">
        <f t="shared" si="22"/>
        <v>12</v>
      </c>
      <c r="O54" s="34">
        <f t="shared" si="23"/>
        <v>2.8541666666642413</v>
      </c>
      <c r="P54" s="34">
        <f t="shared" si="24"/>
        <v>68.499999999941792</v>
      </c>
      <c r="R54" s="35" t="str">
        <f t="shared" si="11"/>
        <v>44:6</v>
      </c>
    </row>
    <row r="55" spans="1:18" ht="20.25" x14ac:dyDescent="0.3">
      <c r="A55" s="1" t="s">
        <v>28</v>
      </c>
      <c r="B55" s="2">
        <v>57866253</v>
      </c>
      <c r="C55" s="13" t="s">
        <v>4</v>
      </c>
      <c r="D55" s="14" t="s">
        <v>5</v>
      </c>
      <c r="E55" s="9">
        <v>41829.381944444445</v>
      </c>
      <c r="F55" s="9">
        <v>41830.732638888891</v>
      </c>
      <c r="G55" s="9">
        <v>41831.25</v>
      </c>
      <c r="H55" s="9">
        <v>41831.75</v>
      </c>
      <c r="I55" s="28">
        <f t="shared" ref="I55:I57" si="44">F55-E55</f>
        <v>1.3506944444452529</v>
      </c>
      <c r="J55" s="36">
        <f t="shared" si="26"/>
        <v>32.416666666686069</v>
      </c>
      <c r="K55" s="30">
        <f t="shared" si="19"/>
        <v>1.0173611111094942</v>
      </c>
      <c r="L55" s="36">
        <f t="shared" si="20"/>
        <v>24.416666666627862</v>
      </c>
      <c r="M55" s="32">
        <f t="shared" si="21"/>
        <v>0.5</v>
      </c>
      <c r="N55" s="36">
        <f t="shared" si="22"/>
        <v>12</v>
      </c>
      <c r="O55" s="34">
        <f t="shared" si="23"/>
        <v>2.3680555555547471</v>
      </c>
      <c r="P55" s="34">
        <f t="shared" si="24"/>
        <v>56.833333333313931</v>
      </c>
      <c r="R55" s="35" t="str">
        <f t="shared" si="11"/>
        <v>32:24</v>
      </c>
    </row>
    <row r="56" spans="1:18" ht="20.25" x14ac:dyDescent="0.3">
      <c r="A56" s="1" t="s">
        <v>28</v>
      </c>
      <c r="B56" s="2">
        <v>52294931</v>
      </c>
      <c r="C56" s="13" t="s">
        <v>0</v>
      </c>
      <c r="D56" s="14" t="s">
        <v>1</v>
      </c>
      <c r="E56" s="9">
        <v>41826.71875</v>
      </c>
      <c r="F56" s="9">
        <v>41831.361111111109</v>
      </c>
      <c r="G56" s="9">
        <v>41831.375</v>
      </c>
      <c r="H56" s="9">
        <v>41831.770833333336</v>
      </c>
      <c r="I56" s="28">
        <f t="shared" si="44"/>
        <v>4.6423611111094942</v>
      </c>
      <c r="J56" s="36">
        <f t="shared" si="26"/>
        <v>111.41666666662786</v>
      </c>
      <c r="K56" s="30">
        <f t="shared" si="19"/>
        <v>0.40972222222626442</v>
      </c>
      <c r="L56" s="36">
        <f t="shared" si="20"/>
        <v>9.8333333334303461</v>
      </c>
      <c r="M56" s="32">
        <f t="shared" si="21"/>
        <v>0.39583333333575865</v>
      </c>
      <c r="N56" s="36">
        <f t="shared" si="22"/>
        <v>9.5000000000582077</v>
      </c>
      <c r="O56" s="34">
        <f t="shared" si="23"/>
        <v>5.0520833333357587</v>
      </c>
      <c r="P56" s="34">
        <f t="shared" si="24"/>
        <v>121.25000000005821</v>
      </c>
      <c r="R56" s="35" t="str">
        <f t="shared" si="11"/>
        <v>111:24</v>
      </c>
    </row>
    <row r="57" spans="1:18" ht="20.25" x14ac:dyDescent="0.3">
      <c r="A57" s="1" t="s">
        <v>31</v>
      </c>
      <c r="B57" s="2">
        <v>57825572</v>
      </c>
      <c r="C57" s="13" t="s">
        <v>4</v>
      </c>
      <c r="D57" s="14" t="s">
        <v>5</v>
      </c>
      <c r="E57" s="9">
        <v>41813.111111111109</v>
      </c>
      <c r="F57" s="9">
        <v>41814.427083333336</v>
      </c>
      <c r="G57" s="9">
        <v>41832.25</v>
      </c>
      <c r="H57" s="9">
        <v>41832.625</v>
      </c>
      <c r="I57" s="28">
        <f t="shared" si="44"/>
        <v>1.3159722222262644</v>
      </c>
      <c r="J57" s="36">
        <f t="shared" si="26"/>
        <v>31.583333333430346</v>
      </c>
      <c r="K57" s="30">
        <f t="shared" si="19"/>
        <v>18.197916666664241</v>
      </c>
      <c r="L57" s="36">
        <f t="shared" si="20"/>
        <v>436.74999999994179</v>
      </c>
      <c r="M57" s="32">
        <f t="shared" si="21"/>
        <v>0.375</v>
      </c>
      <c r="N57" s="36">
        <f t="shared" si="22"/>
        <v>9</v>
      </c>
      <c r="O57" s="34">
        <f t="shared" si="23"/>
        <v>19.513888888890506</v>
      </c>
      <c r="P57" s="34">
        <f t="shared" si="24"/>
        <v>468.33333333337214</v>
      </c>
      <c r="R57" s="35" t="str">
        <f t="shared" si="11"/>
        <v>31:36</v>
      </c>
    </row>
    <row r="58" spans="1:18" ht="20.25" x14ac:dyDescent="0.3">
      <c r="A58" s="1" t="s">
        <v>31</v>
      </c>
      <c r="B58" s="2">
        <v>57860207</v>
      </c>
      <c r="C58" s="13" t="s">
        <v>0</v>
      </c>
      <c r="D58" s="14" t="s">
        <v>23</v>
      </c>
      <c r="E58" s="9">
        <v>41812.336805555555</v>
      </c>
      <c r="F58" s="9">
        <v>41832.291666666664</v>
      </c>
      <c r="G58" s="9">
        <v>41832.291666666664</v>
      </c>
      <c r="H58" s="9">
        <v>41832.625</v>
      </c>
      <c r="I58" s="28">
        <f t="shared" ref="I58" si="45">F58-E58</f>
        <v>19.954861111109494</v>
      </c>
      <c r="J58" s="36">
        <f t="shared" si="26"/>
        <v>478.91666666662786</v>
      </c>
      <c r="K58" s="30">
        <f t="shared" si="19"/>
        <v>0.33333333333575865</v>
      </c>
      <c r="L58" s="36">
        <f t="shared" si="20"/>
        <v>8.0000000000582077</v>
      </c>
      <c r="M58" s="32">
        <f t="shared" si="21"/>
        <v>0.33333333333575865</v>
      </c>
      <c r="N58" s="36">
        <f t="shared" si="22"/>
        <v>8.0000000000582077</v>
      </c>
      <c r="O58" s="34">
        <f t="shared" si="23"/>
        <v>20.288194444445253</v>
      </c>
      <c r="P58" s="34">
        <f t="shared" si="24"/>
        <v>486.91666666668607</v>
      </c>
      <c r="R58" s="35" t="str">
        <f t="shared" si="11"/>
        <v>478:54</v>
      </c>
    </row>
    <row r="59" spans="1:18" ht="20.25" x14ac:dyDescent="0.3">
      <c r="A59" s="1" t="s">
        <v>31</v>
      </c>
      <c r="B59" s="2">
        <v>59602243</v>
      </c>
      <c r="C59" s="13" t="s">
        <v>0</v>
      </c>
      <c r="D59" s="14" t="s">
        <v>23</v>
      </c>
      <c r="E59" s="9">
        <v>41812.336805555555</v>
      </c>
      <c r="F59" s="9">
        <v>41832.291666666664</v>
      </c>
      <c r="G59" s="9">
        <v>41832.291666666664</v>
      </c>
      <c r="H59" s="9">
        <v>41832.625</v>
      </c>
      <c r="I59" s="28">
        <f t="shared" ref="I59" si="46">F59-E59</f>
        <v>19.954861111109494</v>
      </c>
      <c r="J59" s="36">
        <f t="shared" si="26"/>
        <v>478.91666666662786</v>
      </c>
      <c r="K59" s="30">
        <f t="shared" si="19"/>
        <v>0.33333333333575865</v>
      </c>
      <c r="L59" s="36">
        <f t="shared" si="20"/>
        <v>8.0000000000582077</v>
      </c>
      <c r="M59" s="32">
        <f t="shared" si="21"/>
        <v>0.33333333333575865</v>
      </c>
      <c r="N59" s="36">
        <f t="shared" si="22"/>
        <v>8.0000000000582077</v>
      </c>
      <c r="O59" s="34">
        <f t="shared" si="23"/>
        <v>20.288194444445253</v>
      </c>
      <c r="P59" s="34">
        <f t="shared" si="24"/>
        <v>486.91666666668607</v>
      </c>
      <c r="R59" s="35" t="str">
        <f t="shared" si="11"/>
        <v>478:54</v>
      </c>
    </row>
    <row r="60" spans="1:18" ht="20.25" x14ac:dyDescent="0.3">
      <c r="A60" s="1" t="s">
        <v>31</v>
      </c>
      <c r="B60" s="2">
        <v>52981115</v>
      </c>
      <c r="C60" s="13" t="s">
        <v>0</v>
      </c>
      <c r="D60" s="14" t="s">
        <v>24</v>
      </c>
      <c r="E60" s="9">
        <v>41832.444444444445</v>
      </c>
      <c r="F60" s="9">
        <v>41832.479166666664</v>
      </c>
      <c r="G60" s="9">
        <v>41832.5</v>
      </c>
      <c r="H60" s="9">
        <v>41832.625</v>
      </c>
      <c r="I60" s="28">
        <f t="shared" ref="I60" si="47">F60-E60</f>
        <v>3.4722222218988463E-2</v>
      </c>
      <c r="J60" s="36">
        <f t="shared" si="26"/>
        <v>0.83333333325572312</v>
      </c>
      <c r="K60" s="30">
        <f t="shared" si="19"/>
        <v>0.14583333333575865</v>
      </c>
      <c r="L60" s="36">
        <f t="shared" si="20"/>
        <v>3.5000000000582077</v>
      </c>
      <c r="M60" s="32">
        <f t="shared" si="21"/>
        <v>0.125</v>
      </c>
      <c r="N60" s="36">
        <f t="shared" si="22"/>
        <v>3</v>
      </c>
      <c r="O60" s="34">
        <f t="shared" si="23"/>
        <v>0.18055555555474712</v>
      </c>
      <c r="P60" s="34">
        <f t="shared" si="24"/>
        <v>4.3333333333139308</v>
      </c>
      <c r="R60" s="35" t="str">
        <f t="shared" si="11"/>
        <v>0:48</v>
      </c>
    </row>
    <row r="61" spans="1:18" ht="20.25" x14ac:dyDescent="0.3">
      <c r="A61" s="1" t="s">
        <v>31</v>
      </c>
      <c r="B61" s="2">
        <v>57822942</v>
      </c>
      <c r="C61" s="13" t="s">
        <v>4</v>
      </c>
      <c r="D61" s="14" t="s">
        <v>5</v>
      </c>
      <c r="E61" s="9">
        <v>41829.385416666664</v>
      </c>
      <c r="F61" s="9">
        <v>41830.732638888891</v>
      </c>
      <c r="G61" s="9">
        <v>41832.25</v>
      </c>
      <c r="H61" s="9">
        <v>41832.625</v>
      </c>
      <c r="I61" s="28">
        <f t="shared" ref="I61:I62" si="48">F61-E61</f>
        <v>1.3472222222262644</v>
      </c>
      <c r="J61" s="36">
        <f t="shared" si="26"/>
        <v>32.333333333430346</v>
      </c>
      <c r="K61" s="30">
        <f t="shared" si="19"/>
        <v>1.8923611111094942</v>
      </c>
      <c r="L61" s="36">
        <f t="shared" si="20"/>
        <v>45.416666666627862</v>
      </c>
      <c r="M61" s="32">
        <f t="shared" si="21"/>
        <v>0.375</v>
      </c>
      <c r="N61" s="36">
        <f t="shared" si="22"/>
        <v>9</v>
      </c>
      <c r="O61" s="34">
        <f t="shared" si="23"/>
        <v>3.2395833333357587</v>
      </c>
      <c r="P61" s="34">
        <f t="shared" si="24"/>
        <v>77.750000000058208</v>
      </c>
      <c r="R61" s="35" t="str">
        <f t="shared" si="11"/>
        <v>32:18</v>
      </c>
    </row>
    <row r="62" spans="1:18" ht="20.25" x14ac:dyDescent="0.3">
      <c r="A62" s="1" t="s">
        <v>31</v>
      </c>
      <c r="B62" s="2">
        <v>50213438</v>
      </c>
      <c r="C62" s="13" t="s">
        <v>4</v>
      </c>
      <c r="D62" s="14" t="s">
        <v>25</v>
      </c>
      <c r="E62" s="9">
        <v>41829.715277777781</v>
      </c>
      <c r="F62" s="9">
        <v>41832.479166666664</v>
      </c>
      <c r="G62" s="9">
        <v>41832.5</v>
      </c>
      <c r="H62" s="9">
        <v>41832.666666666664</v>
      </c>
      <c r="I62" s="28">
        <f t="shared" si="48"/>
        <v>2.7638888888832298</v>
      </c>
      <c r="J62" s="36">
        <f t="shared" si="26"/>
        <v>66.333333333197515</v>
      </c>
      <c r="K62" s="30">
        <f t="shared" si="19"/>
        <v>0.1875</v>
      </c>
      <c r="L62" s="36">
        <f t="shared" si="20"/>
        <v>4.5</v>
      </c>
      <c r="M62" s="32">
        <f t="shared" si="21"/>
        <v>0.16666666666424135</v>
      </c>
      <c r="N62" s="36">
        <f t="shared" si="22"/>
        <v>3.9999999999417923</v>
      </c>
      <c r="O62" s="34">
        <f t="shared" si="23"/>
        <v>2.9513888888832298</v>
      </c>
      <c r="P62" s="34">
        <f t="shared" si="24"/>
        <v>70.833333333197515</v>
      </c>
      <c r="R62" s="35" t="str">
        <f t="shared" si="11"/>
        <v>66:18</v>
      </c>
    </row>
    <row r="63" spans="1:18" ht="20.25" x14ac:dyDescent="0.3">
      <c r="A63" s="1" t="s">
        <v>31</v>
      </c>
      <c r="B63" s="2">
        <v>50119122</v>
      </c>
      <c r="C63" s="13" t="s">
        <v>4</v>
      </c>
      <c r="D63" s="14" t="s">
        <v>5</v>
      </c>
      <c r="E63" s="9">
        <v>41830.475694444445</v>
      </c>
      <c r="F63" s="9">
        <v>41832.479166666664</v>
      </c>
      <c r="G63" s="9">
        <v>41832.5</v>
      </c>
      <c r="H63" s="9">
        <v>41832.666666666664</v>
      </c>
      <c r="I63" s="28">
        <f t="shared" ref="I63:I64" si="49">F63-E63</f>
        <v>2.0034722222189885</v>
      </c>
      <c r="J63" s="36">
        <f t="shared" si="26"/>
        <v>48.083333333255723</v>
      </c>
      <c r="K63" s="30">
        <f t="shared" si="19"/>
        <v>0.1875</v>
      </c>
      <c r="L63" s="36">
        <f t="shared" si="20"/>
        <v>4.5</v>
      </c>
      <c r="M63" s="32">
        <f t="shared" si="21"/>
        <v>0.16666666666424135</v>
      </c>
      <c r="N63" s="36">
        <f t="shared" si="22"/>
        <v>3.9999999999417923</v>
      </c>
      <c r="O63" s="34">
        <f t="shared" si="23"/>
        <v>2.1909722222189885</v>
      </c>
      <c r="P63" s="34">
        <f t="shared" si="24"/>
        <v>52.583333333255723</v>
      </c>
      <c r="R63" s="35" t="str">
        <f t="shared" si="11"/>
        <v>48:6</v>
      </c>
    </row>
    <row r="64" spans="1:18" ht="20.25" x14ac:dyDescent="0.3">
      <c r="A64" s="1" t="s">
        <v>31</v>
      </c>
      <c r="B64" s="2">
        <v>50813179</v>
      </c>
      <c r="C64" s="13" t="s">
        <v>4</v>
      </c>
      <c r="D64" s="14" t="s">
        <v>5</v>
      </c>
      <c r="E64" s="9">
        <v>41830.881944444445</v>
      </c>
      <c r="F64" s="9">
        <v>41832.576388888891</v>
      </c>
      <c r="G64" s="9">
        <v>41832.916666666664</v>
      </c>
      <c r="H64" s="9">
        <v>41833.416666666664</v>
      </c>
      <c r="I64" s="28">
        <f t="shared" si="49"/>
        <v>1.6944444444452529</v>
      </c>
      <c r="J64" s="36">
        <f t="shared" si="26"/>
        <v>40.666666666686069</v>
      </c>
      <c r="K64" s="30">
        <f t="shared" si="19"/>
        <v>0.84027777777373558</v>
      </c>
      <c r="L64" s="36">
        <f t="shared" si="20"/>
        <v>20.166666666569654</v>
      </c>
      <c r="M64" s="32">
        <f t="shared" si="21"/>
        <v>0.5</v>
      </c>
      <c r="N64" s="36">
        <f t="shared" si="22"/>
        <v>12</v>
      </c>
      <c r="O64" s="34">
        <f t="shared" si="23"/>
        <v>2.5347222222189885</v>
      </c>
      <c r="P64" s="34">
        <f t="shared" si="24"/>
        <v>60.833333333255723</v>
      </c>
      <c r="R64" s="35" t="str">
        <f t="shared" si="11"/>
        <v>40:42</v>
      </c>
    </row>
    <row r="65" spans="1:18" ht="20.25" x14ac:dyDescent="0.3">
      <c r="A65" s="1" t="s">
        <v>31</v>
      </c>
      <c r="B65" s="2">
        <v>54645841</v>
      </c>
      <c r="C65" s="13" t="s">
        <v>4</v>
      </c>
      <c r="D65" s="14" t="s">
        <v>5</v>
      </c>
      <c r="E65" s="9">
        <v>41830.878472222219</v>
      </c>
      <c r="F65" s="9">
        <v>41832.576388888891</v>
      </c>
      <c r="G65" s="9">
        <v>41832.916666666664</v>
      </c>
      <c r="H65" s="9">
        <v>41833.416666666664</v>
      </c>
      <c r="I65" s="28">
        <f t="shared" ref="I65" si="50">F65-E65</f>
        <v>1.6979166666715173</v>
      </c>
      <c r="J65" s="36">
        <f t="shared" si="26"/>
        <v>40.750000000116415</v>
      </c>
      <c r="K65" s="30">
        <f t="shared" si="19"/>
        <v>0.84027777777373558</v>
      </c>
      <c r="L65" s="36">
        <f t="shared" si="20"/>
        <v>20.166666666569654</v>
      </c>
      <c r="M65" s="32">
        <f t="shared" si="21"/>
        <v>0.5</v>
      </c>
      <c r="N65" s="36">
        <f t="shared" si="22"/>
        <v>12</v>
      </c>
      <c r="O65" s="34">
        <f t="shared" si="23"/>
        <v>2.5381944444452529</v>
      </c>
      <c r="P65" s="34">
        <f t="shared" si="24"/>
        <v>60.916666666686069</v>
      </c>
      <c r="R65" s="35" t="str">
        <f t="shared" si="11"/>
        <v>40:48</v>
      </c>
    </row>
    <row r="66" spans="1:18" ht="20.25" x14ac:dyDescent="0.3">
      <c r="A66" s="1" t="s">
        <v>31</v>
      </c>
      <c r="B66" s="2">
        <v>57888612</v>
      </c>
      <c r="C66" s="13" t="s">
        <v>4</v>
      </c>
      <c r="D66" s="14" t="s">
        <v>5</v>
      </c>
      <c r="E66" s="9">
        <v>41829.378472222219</v>
      </c>
      <c r="F66" s="9">
        <v>41830.732638888891</v>
      </c>
      <c r="G66" s="9">
        <v>41832.916666666664</v>
      </c>
      <c r="H66" s="9">
        <v>41833.416666666664</v>
      </c>
      <c r="I66" s="28">
        <f t="shared" ref="I66" si="51">F66-E66</f>
        <v>1.3541666666715173</v>
      </c>
      <c r="J66" s="36">
        <f t="shared" si="26"/>
        <v>32.500000000116415</v>
      </c>
      <c r="K66" s="30">
        <f t="shared" si="19"/>
        <v>2.6840277777737356</v>
      </c>
      <c r="L66" s="36">
        <f t="shared" si="20"/>
        <v>64.416666666569654</v>
      </c>
      <c r="M66" s="32">
        <f t="shared" si="21"/>
        <v>0.5</v>
      </c>
      <c r="N66" s="36">
        <f t="shared" si="22"/>
        <v>12</v>
      </c>
      <c r="O66" s="34">
        <f t="shared" si="23"/>
        <v>4.0381944444452529</v>
      </c>
      <c r="P66" s="34">
        <f t="shared" si="24"/>
        <v>96.916666666686069</v>
      </c>
      <c r="R66" s="35" t="str">
        <f t="shared" si="11"/>
        <v>32:30</v>
      </c>
    </row>
    <row r="67" spans="1:18" ht="20.25" x14ac:dyDescent="0.3">
      <c r="A67" s="1" t="s">
        <v>31</v>
      </c>
      <c r="B67" s="2">
        <v>50509553</v>
      </c>
      <c r="C67" s="13" t="s">
        <v>4</v>
      </c>
      <c r="D67" s="14" t="s">
        <v>5</v>
      </c>
      <c r="E67" s="9">
        <v>41828.895833333336</v>
      </c>
      <c r="F67" s="9">
        <v>41830.732638888891</v>
      </c>
      <c r="G67" s="9">
        <v>41832.916666666664</v>
      </c>
      <c r="H67" s="9">
        <v>41833.416666666664</v>
      </c>
      <c r="I67" s="28">
        <f t="shared" ref="I67" si="52">F67-E67</f>
        <v>1.8368055555547471</v>
      </c>
      <c r="J67" s="36">
        <f t="shared" si="26"/>
        <v>44.083333333313931</v>
      </c>
      <c r="K67" s="30">
        <f t="shared" si="19"/>
        <v>2.6840277777737356</v>
      </c>
      <c r="L67" s="36">
        <f t="shared" si="20"/>
        <v>64.416666666569654</v>
      </c>
      <c r="M67" s="32">
        <f t="shared" si="21"/>
        <v>0.5</v>
      </c>
      <c r="N67" s="36">
        <f t="shared" si="22"/>
        <v>12</v>
      </c>
      <c r="O67" s="34">
        <f t="shared" si="23"/>
        <v>4.5208333333284827</v>
      </c>
      <c r="P67" s="34">
        <f t="shared" si="24"/>
        <v>108.49999999988358</v>
      </c>
      <c r="R67" s="35" t="str">
        <f t="shared" si="11"/>
        <v>44:6</v>
      </c>
    </row>
    <row r="68" spans="1:18" ht="20.25" x14ac:dyDescent="0.3">
      <c r="A68" s="1" t="s">
        <v>31</v>
      </c>
      <c r="B68" s="2">
        <v>57814717</v>
      </c>
      <c r="C68" s="13" t="s">
        <v>4</v>
      </c>
      <c r="D68" s="14" t="s">
        <v>5</v>
      </c>
      <c r="E68" s="9">
        <v>41829.236111111109</v>
      </c>
      <c r="F68" s="9">
        <v>41832.576388888891</v>
      </c>
      <c r="G68" s="9">
        <v>41832.916666666664</v>
      </c>
      <c r="H68" s="9">
        <v>41833.416666666664</v>
      </c>
      <c r="I68" s="28">
        <f t="shared" ref="I68" si="53">F68-E68</f>
        <v>3.3402777777810115</v>
      </c>
      <c r="J68" s="36">
        <f t="shared" si="26"/>
        <v>80.166666666744277</v>
      </c>
      <c r="K68" s="30">
        <f t="shared" si="19"/>
        <v>0.84027777777373558</v>
      </c>
      <c r="L68" s="36">
        <f t="shared" si="20"/>
        <v>20.166666666569654</v>
      </c>
      <c r="M68" s="32">
        <f t="shared" si="21"/>
        <v>0.5</v>
      </c>
      <c r="N68" s="36">
        <f t="shared" si="22"/>
        <v>12</v>
      </c>
      <c r="O68" s="34">
        <f t="shared" si="23"/>
        <v>4.1805555555547471</v>
      </c>
      <c r="P68" s="34">
        <f t="shared" si="24"/>
        <v>100.33333333331393</v>
      </c>
      <c r="R68" s="35" t="str">
        <f t="shared" si="11"/>
        <v>80:12</v>
      </c>
    </row>
    <row r="69" spans="1:18" ht="20.25" x14ac:dyDescent="0.3">
      <c r="A69" s="1" t="s">
        <v>31</v>
      </c>
      <c r="B69" s="2">
        <v>50812189</v>
      </c>
      <c r="C69" s="13" t="s">
        <v>4</v>
      </c>
      <c r="D69" s="14" t="s">
        <v>5</v>
      </c>
      <c r="E69" s="9">
        <v>41830.815972222219</v>
      </c>
      <c r="F69" s="9">
        <v>41832.576388888891</v>
      </c>
      <c r="G69" s="9">
        <v>41833.25</v>
      </c>
      <c r="H69" s="9">
        <v>41833.659722222219</v>
      </c>
      <c r="I69" s="28">
        <f t="shared" ref="I69" si="54">F69-E69</f>
        <v>1.7604166666715173</v>
      </c>
      <c r="J69" s="36">
        <f t="shared" si="26"/>
        <v>42.250000000116415</v>
      </c>
      <c r="K69" s="30">
        <f t="shared" si="19"/>
        <v>1.0833333333284827</v>
      </c>
      <c r="L69" s="36">
        <f t="shared" si="20"/>
        <v>25.999999999883585</v>
      </c>
      <c r="M69" s="32">
        <f t="shared" si="21"/>
        <v>0.40972222221898846</v>
      </c>
      <c r="N69" s="36">
        <f t="shared" si="22"/>
        <v>9.8333333332557231</v>
      </c>
      <c r="O69" s="34">
        <f t="shared" si="23"/>
        <v>2.84375</v>
      </c>
      <c r="P69" s="34">
        <f t="shared" si="24"/>
        <v>68.25</v>
      </c>
      <c r="R69" s="35" t="str">
        <f t="shared" si="11"/>
        <v>42:18</v>
      </c>
    </row>
    <row r="70" spans="1:18" ht="20.25" x14ac:dyDescent="0.3">
      <c r="A70" s="1" t="s">
        <v>31</v>
      </c>
      <c r="B70" s="2">
        <v>55910442</v>
      </c>
      <c r="C70" s="13" t="s">
        <v>0</v>
      </c>
      <c r="D70" s="14" t="s">
        <v>1</v>
      </c>
      <c r="E70" s="9">
        <v>41833.614583333336</v>
      </c>
      <c r="F70" s="9">
        <v>41833.625</v>
      </c>
      <c r="G70" s="9">
        <v>41833.625115740739</v>
      </c>
      <c r="H70" s="9">
        <v>41833.659722222219</v>
      </c>
      <c r="I70" s="28">
        <f t="shared" ref="I70:I71" si="55">F70-E70</f>
        <v>1.0416666664241347E-2</v>
      </c>
      <c r="J70" s="36">
        <f t="shared" si="26"/>
        <v>0.24999999994179234</v>
      </c>
      <c r="K70" s="30">
        <f t="shared" ref="K70:K79" si="56">H70-F70</f>
        <v>3.4722222218988463E-2</v>
      </c>
      <c r="L70" s="36">
        <f t="shared" ref="L70:L79" si="57">K70*24</f>
        <v>0.83333333325572312</v>
      </c>
      <c r="M70" s="32">
        <f t="shared" ref="M70:M79" si="58">H70-G70</f>
        <v>3.460648148029577E-2</v>
      </c>
      <c r="N70" s="36">
        <f t="shared" ref="N70:N79" si="59">M70*24</f>
        <v>0.83055555552709848</v>
      </c>
      <c r="O70" s="34">
        <f t="shared" ref="O70:O79" si="60">H70-E70</f>
        <v>4.5138888883229811E-2</v>
      </c>
      <c r="P70" s="34">
        <f t="shared" ref="P70:P79" si="61">O70*24</f>
        <v>1.0833333331975155</v>
      </c>
      <c r="R70" s="35" t="str">
        <f t="shared" si="11"/>
        <v>0:12</v>
      </c>
    </row>
    <row r="71" spans="1:18" ht="20.25" x14ac:dyDescent="0.3">
      <c r="A71" s="1" t="s">
        <v>31</v>
      </c>
      <c r="B71" s="2">
        <v>57841561</v>
      </c>
      <c r="C71" s="13" t="s">
        <v>4</v>
      </c>
      <c r="D71" s="14" t="s">
        <v>5</v>
      </c>
      <c r="E71" s="9">
        <v>41829.225694444445</v>
      </c>
      <c r="F71" s="9">
        <v>41832.576388888891</v>
      </c>
      <c r="G71" s="9">
        <v>41833.25</v>
      </c>
      <c r="H71" s="9">
        <v>41833.659722222219</v>
      </c>
      <c r="I71" s="28">
        <f t="shared" si="55"/>
        <v>3.3506944444452529</v>
      </c>
      <c r="J71" s="36">
        <f t="shared" ref="J71:J102" si="62">I71*24</f>
        <v>80.416666666686069</v>
      </c>
      <c r="K71" s="30">
        <f t="shared" si="56"/>
        <v>1.0833333333284827</v>
      </c>
      <c r="L71" s="36">
        <f t="shared" si="57"/>
        <v>25.999999999883585</v>
      </c>
      <c r="M71" s="32">
        <f t="shared" si="58"/>
        <v>0.40972222221898846</v>
      </c>
      <c r="N71" s="36">
        <f t="shared" si="59"/>
        <v>9.8333333332557231</v>
      </c>
      <c r="O71" s="34">
        <f t="shared" si="60"/>
        <v>4.4340277777737356</v>
      </c>
      <c r="P71" s="34">
        <f t="shared" si="61"/>
        <v>106.41666666656965</v>
      </c>
      <c r="R71" s="35" t="str">
        <f t="shared" si="11"/>
        <v>80:24</v>
      </c>
    </row>
    <row r="72" spans="1:18" ht="20.25" x14ac:dyDescent="0.3">
      <c r="A72" s="1" t="s">
        <v>31</v>
      </c>
      <c r="B72" s="2">
        <v>57865313</v>
      </c>
      <c r="C72" s="13" t="s">
        <v>4</v>
      </c>
      <c r="D72" s="14" t="s">
        <v>5</v>
      </c>
      <c r="E72" s="9">
        <v>41829.381944444445</v>
      </c>
      <c r="F72" s="9">
        <v>41830.736111111109</v>
      </c>
      <c r="G72" s="9">
        <v>41833.25</v>
      </c>
      <c r="H72" s="9">
        <v>41833.659722222219</v>
      </c>
      <c r="I72" s="28">
        <f t="shared" ref="I72" si="63">F72-E72</f>
        <v>1.3541666666642413</v>
      </c>
      <c r="J72" s="36">
        <f t="shared" si="62"/>
        <v>32.499999999941792</v>
      </c>
      <c r="K72" s="30">
        <f t="shared" si="56"/>
        <v>2.9236111111094942</v>
      </c>
      <c r="L72" s="36">
        <f t="shared" si="57"/>
        <v>70.166666666627862</v>
      </c>
      <c r="M72" s="32">
        <f t="shared" si="58"/>
        <v>0.40972222221898846</v>
      </c>
      <c r="N72" s="36">
        <f t="shared" si="59"/>
        <v>9.8333333332557231</v>
      </c>
      <c r="O72" s="34">
        <f t="shared" si="60"/>
        <v>4.2777777777737356</v>
      </c>
      <c r="P72" s="34">
        <f t="shared" si="61"/>
        <v>102.66666666656965</v>
      </c>
      <c r="R72" s="35" t="str">
        <f t="shared" ref="R72:R101" si="64">CONCATENATE(LEFT(J72,SEARCH(",",J72,1)-1),":",IFERROR(RIGHT(MROUND(J72,0.1),LEN(MROUND(J72,0.1))-SEARCH(",",MROUND(J72,0.1),1))*60/10,0))</f>
        <v>32:30</v>
      </c>
    </row>
    <row r="73" spans="1:18" ht="20.25" x14ac:dyDescent="0.3">
      <c r="A73" s="1" t="s">
        <v>31</v>
      </c>
      <c r="B73" s="2">
        <v>57823379</v>
      </c>
      <c r="C73" s="13" t="s">
        <v>4</v>
      </c>
      <c r="D73" s="14" t="s">
        <v>5</v>
      </c>
      <c r="E73" s="9">
        <v>41828.895833333336</v>
      </c>
      <c r="F73" s="9">
        <v>41830.736111111109</v>
      </c>
      <c r="G73" s="9">
        <v>41833.25</v>
      </c>
      <c r="H73" s="9">
        <v>41833.659722222219</v>
      </c>
      <c r="I73" s="28">
        <f t="shared" ref="I73" si="65">F73-E73</f>
        <v>1.8402777777737356</v>
      </c>
      <c r="J73" s="36">
        <f t="shared" si="62"/>
        <v>44.166666666569654</v>
      </c>
      <c r="K73" s="30">
        <f t="shared" si="56"/>
        <v>2.9236111111094942</v>
      </c>
      <c r="L73" s="36">
        <f t="shared" si="57"/>
        <v>70.166666666627862</v>
      </c>
      <c r="M73" s="32">
        <f t="shared" si="58"/>
        <v>0.40972222221898846</v>
      </c>
      <c r="N73" s="36">
        <f t="shared" si="59"/>
        <v>9.8333333332557231</v>
      </c>
      <c r="O73" s="34">
        <f t="shared" si="60"/>
        <v>4.7638888888832298</v>
      </c>
      <c r="P73" s="34">
        <f t="shared" si="61"/>
        <v>114.33333333319752</v>
      </c>
      <c r="R73" s="35" t="str">
        <f t="shared" si="64"/>
        <v>44:12</v>
      </c>
    </row>
    <row r="74" spans="1:18" ht="20.25" x14ac:dyDescent="0.3">
      <c r="A74" s="1" t="s">
        <v>31</v>
      </c>
      <c r="B74" s="2">
        <v>57804650</v>
      </c>
      <c r="C74" s="13" t="s">
        <v>4</v>
      </c>
      <c r="D74" s="14" t="s">
        <v>5</v>
      </c>
      <c r="E74" s="9">
        <v>41823.111111111109</v>
      </c>
      <c r="F74" s="9">
        <v>41827.180555555555</v>
      </c>
      <c r="G74" s="9">
        <v>41833.25</v>
      </c>
      <c r="H74" s="9">
        <v>41833.659722222219</v>
      </c>
      <c r="I74" s="28">
        <f t="shared" ref="I74" si="66">F74-E74</f>
        <v>4.0694444444452529</v>
      </c>
      <c r="J74" s="36">
        <f t="shared" si="62"/>
        <v>97.666666666686069</v>
      </c>
      <c r="K74" s="30">
        <f t="shared" si="56"/>
        <v>6.4791666666642413</v>
      </c>
      <c r="L74" s="36">
        <f t="shared" si="57"/>
        <v>155.49999999994179</v>
      </c>
      <c r="M74" s="32">
        <f t="shared" si="58"/>
        <v>0.40972222221898846</v>
      </c>
      <c r="N74" s="36">
        <f t="shared" si="59"/>
        <v>9.8333333332557231</v>
      </c>
      <c r="O74" s="34">
        <f t="shared" si="60"/>
        <v>10.548611111109494</v>
      </c>
      <c r="P74" s="34">
        <f t="shared" si="61"/>
        <v>253.16666666662786</v>
      </c>
      <c r="R74" s="35" t="str">
        <f t="shared" si="64"/>
        <v>97:42</v>
      </c>
    </row>
    <row r="75" spans="1:18" ht="20.25" x14ac:dyDescent="0.3">
      <c r="A75" s="1" t="s">
        <v>31</v>
      </c>
      <c r="B75" s="2">
        <v>57884769</v>
      </c>
      <c r="C75" s="13" t="s">
        <v>4</v>
      </c>
      <c r="D75" s="14" t="s">
        <v>5</v>
      </c>
      <c r="E75" s="9">
        <v>41830.888888888891</v>
      </c>
      <c r="F75" s="9">
        <v>41832.576388888891</v>
      </c>
      <c r="G75" s="9">
        <v>41833.25</v>
      </c>
      <c r="H75" s="9">
        <v>41833.659722222219</v>
      </c>
      <c r="I75" s="28">
        <f t="shared" ref="I75" si="67">F75-E75</f>
        <v>1.6875</v>
      </c>
      <c r="J75" s="36">
        <f t="shared" si="62"/>
        <v>40.5</v>
      </c>
      <c r="K75" s="30">
        <f t="shared" si="56"/>
        <v>1.0833333333284827</v>
      </c>
      <c r="L75" s="36">
        <f t="shared" si="57"/>
        <v>25.999999999883585</v>
      </c>
      <c r="M75" s="32">
        <f t="shared" si="58"/>
        <v>0.40972222221898846</v>
      </c>
      <c r="N75" s="36">
        <f t="shared" si="59"/>
        <v>9.8333333332557231</v>
      </c>
      <c r="O75" s="34">
        <f t="shared" si="60"/>
        <v>2.7708333333284827</v>
      </c>
      <c r="P75" s="34">
        <f t="shared" si="61"/>
        <v>66.499999999883585</v>
      </c>
      <c r="R75" s="35" t="str">
        <f t="shared" si="64"/>
        <v>40:30</v>
      </c>
    </row>
    <row r="76" spans="1:18" ht="20.25" x14ac:dyDescent="0.3">
      <c r="A76" s="1" t="s">
        <v>31</v>
      </c>
      <c r="B76" s="2">
        <v>57852139</v>
      </c>
      <c r="C76" s="13" t="s">
        <v>4</v>
      </c>
      <c r="D76" s="14" t="s">
        <v>5</v>
      </c>
      <c r="E76" s="9">
        <v>41830.885416666664</v>
      </c>
      <c r="F76" s="9">
        <v>41832.576388888891</v>
      </c>
      <c r="G76" s="9">
        <v>41833.25</v>
      </c>
      <c r="H76" s="9">
        <v>41833.666666666664</v>
      </c>
      <c r="I76" s="28">
        <f t="shared" ref="I76" si="68">F76-E76</f>
        <v>1.6909722222262644</v>
      </c>
      <c r="J76" s="36">
        <f t="shared" si="62"/>
        <v>40.583333333430346</v>
      </c>
      <c r="K76" s="30">
        <f t="shared" si="56"/>
        <v>1.0902777777737356</v>
      </c>
      <c r="L76" s="36">
        <f t="shared" si="57"/>
        <v>26.166666666569654</v>
      </c>
      <c r="M76" s="32">
        <f t="shared" si="58"/>
        <v>0.41666666666424135</v>
      </c>
      <c r="N76" s="36">
        <f t="shared" si="59"/>
        <v>9.9999999999417923</v>
      </c>
      <c r="O76" s="34">
        <f t="shared" si="60"/>
        <v>2.78125</v>
      </c>
      <c r="P76" s="34">
        <f t="shared" si="61"/>
        <v>66.75</v>
      </c>
      <c r="R76" s="35" t="str">
        <f t="shared" si="64"/>
        <v>40:36</v>
      </c>
    </row>
    <row r="77" spans="1:18" ht="20.25" x14ac:dyDescent="0.3">
      <c r="A77" s="1" t="s">
        <v>30</v>
      </c>
      <c r="B77" s="2">
        <v>57889727</v>
      </c>
      <c r="C77" s="13" t="s">
        <v>4</v>
      </c>
      <c r="D77" s="14" t="s">
        <v>5</v>
      </c>
      <c r="E77" s="9">
        <v>41830.888888888891</v>
      </c>
      <c r="F77" s="9">
        <v>41832.576388888891</v>
      </c>
      <c r="G77" s="9">
        <v>41834.25</v>
      </c>
      <c r="H77" s="9">
        <v>41834.736111111109</v>
      </c>
      <c r="I77" s="28">
        <f t="shared" ref="I77" si="69">F77-E77</f>
        <v>1.6875</v>
      </c>
      <c r="J77" s="36">
        <f t="shared" si="62"/>
        <v>40.5</v>
      </c>
      <c r="K77" s="30">
        <f t="shared" si="56"/>
        <v>2.1597222222189885</v>
      </c>
      <c r="L77" s="36">
        <f t="shared" si="57"/>
        <v>51.833333333255723</v>
      </c>
      <c r="M77" s="32">
        <f t="shared" si="58"/>
        <v>0.48611111110949423</v>
      </c>
      <c r="N77" s="36">
        <f t="shared" si="59"/>
        <v>11.666666666627862</v>
      </c>
      <c r="O77" s="34">
        <f t="shared" si="60"/>
        <v>3.8472222222189885</v>
      </c>
      <c r="P77" s="34">
        <f t="shared" si="61"/>
        <v>92.333333333255723</v>
      </c>
      <c r="R77" s="35" t="str">
        <f t="shared" si="64"/>
        <v>40:30</v>
      </c>
    </row>
    <row r="78" spans="1:18" ht="20.25" x14ac:dyDescent="0.3">
      <c r="A78" s="1" t="s">
        <v>30</v>
      </c>
      <c r="B78" s="2">
        <v>57863763</v>
      </c>
      <c r="C78" s="13" t="s">
        <v>4</v>
      </c>
      <c r="D78" s="14" t="s">
        <v>5</v>
      </c>
      <c r="E78" s="9">
        <v>41830.888888888891</v>
      </c>
      <c r="F78" s="9">
        <v>41832.576388888891</v>
      </c>
      <c r="G78" s="9">
        <v>41834.25</v>
      </c>
      <c r="H78" s="9">
        <v>41834.736111111109</v>
      </c>
      <c r="I78" s="28">
        <f t="shared" ref="I78:I79" si="70">F78-E78</f>
        <v>1.6875</v>
      </c>
      <c r="J78" s="36">
        <f t="shared" si="62"/>
        <v>40.5</v>
      </c>
      <c r="K78" s="30">
        <f t="shared" si="56"/>
        <v>2.1597222222189885</v>
      </c>
      <c r="L78" s="36">
        <f t="shared" si="57"/>
        <v>51.833333333255723</v>
      </c>
      <c r="M78" s="32">
        <f t="shared" si="58"/>
        <v>0.48611111110949423</v>
      </c>
      <c r="N78" s="36">
        <f t="shared" si="59"/>
        <v>11.666666666627862</v>
      </c>
      <c r="O78" s="34">
        <f t="shared" si="60"/>
        <v>3.8472222222189885</v>
      </c>
      <c r="P78" s="34">
        <f t="shared" si="61"/>
        <v>92.333333333255723</v>
      </c>
      <c r="R78" s="35" t="str">
        <f t="shared" si="64"/>
        <v>40:30</v>
      </c>
    </row>
    <row r="79" spans="1:18" ht="20.25" x14ac:dyDescent="0.3">
      <c r="A79" s="1" t="s">
        <v>30</v>
      </c>
      <c r="B79" s="2">
        <v>55565014</v>
      </c>
      <c r="C79" s="13" t="s">
        <v>26</v>
      </c>
      <c r="D79" s="14" t="s">
        <v>27</v>
      </c>
      <c r="E79" s="9">
        <v>41833.620833333334</v>
      </c>
      <c r="F79" s="9">
        <v>41834.875</v>
      </c>
      <c r="G79" s="9">
        <v>41834.875</v>
      </c>
      <c r="H79" s="9">
        <v>41835.5</v>
      </c>
      <c r="I79" s="28">
        <f t="shared" si="70"/>
        <v>1.2541666666656965</v>
      </c>
      <c r="J79" s="36">
        <f t="shared" si="62"/>
        <v>30.099999999976717</v>
      </c>
      <c r="K79" s="30">
        <f t="shared" si="56"/>
        <v>0.625</v>
      </c>
      <c r="L79" s="36">
        <f t="shared" si="57"/>
        <v>15</v>
      </c>
      <c r="M79" s="32">
        <f t="shared" si="58"/>
        <v>0.625</v>
      </c>
      <c r="N79" s="36">
        <f t="shared" si="59"/>
        <v>15</v>
      </c>
      <c r="O79" s="34">
        <f t="shared" si="60"/>
        <v>1.8791666666656965</v>
      </c>
      <c r="P79" s="34">
        <f t="shared" si="61"/>
        <v>45.099999999976717</v>
      </c>
      <c r="R79" s="35" t="str">
        <f t="shared" si="64"/>
        <v>30:6</v>
      </c>
    </row>
    <row r="80" spans="1:18" ht="20.25" x14ac:dyDescent="0.3">
      <c r="A80" s="1" t="s">
        <v>30</v>
      </c>
      <c r="B80" s="2">
        <v>55204168</v>
      </c>
      <c r="C80" s="13" t="s">
        <v>4</v>
      </c>
      <c r="D80" s="14" t="s">
        <v>5</v>
      </c>
      <c r="E80" s="9">
        <v>41835.347222222219</v>
      </c>
      <c r="F80" s="9">
        <v>41835.361111111109</v>
      </c>
      <c r="G80" s="9">
        <v>41835.361111111109</v>
      </c>
      <c r="H80" s="9">
        <v>41835.5</v>
      </c>
      <c r="I80" s="28">
        <f t="shared" ref="I80" si="71">F80-E80</f>
        <v>1.3888888890505768E-2</v>
      </c>
      <c r="J80" s="36">
        <f t="shared" si="62"/>
        <v>0.33333333337213844</v>
      </c>
      <c r="K80" s="30">
        <f t="shared" ref="K80" si="72">H80-F80</f>
        <v>0.13888888889050577</v>
      </c>
      <c r="L80" s="36">
        <f t="shared" ref="L80" si="73">K80*24</f>
        <v>3.3333333333721384</v>
      </c>
      <c r="M80" s="32">
        <f t="shared" ref="M80" si="74">H80-G80</f>
        <v>0.13888888889050577</v>
      </c>
      <c r="N80" s="36">
        <f t="shared" ref="N80" si="75">M80*24</f>
        <v>3.3333333333721384</v>
      </c>
      <c r="O80" s="34">
        <f t="shared" ref="O80" si="76">H80-E80</f>
        <v>0.15277777778101154</v>
      </c>
      <c r="P80" s="34">
        <f t="shared" ref="P80" si="77">O80*24</f>
        <v>3.6666666667442769</v>
      </c>
      <c r="R80" s="35" t="str">
        <f t="shared" si="64"/>
        <v>0:18</v>
      </c>
    </row>
    <row r="81" spans="1:18" ht="20.25" x14ac:dyDescent="0.3">
      <c r="A81" s="1" t="s">
        <v>30</v>
      </c>
      <c r="B81" s="2">
        <v>55696587</v>
      </c>
      <c r="C81" s="13" t="s">
        <v>4</v>
      </c>
      <c r="D81" s="14" t="s">
        <v>5</v>
      </c>
      <c r="E81" s="9">
        <v>41835.34375</v>
      </c>
      <c r="F81" s="9">
        <v>41835.361111111109</v>
      </c>
      <c r="G81" s="9">
        <v>41835.361111111109</v>
      </c>
      <c r="H81" s="9">
        <v>41835.5</v>
      </c>
      <c r="I81" s="28">
        <f t="shared" ref="I81" si="78">F81-E81</f>
        <v>1.7361111109494232E-2</v>
      </c>
      <c r="J81" s="36">
        <f t="shared" si="62"/>
        <v>0.41666666662786156</v>
      </c>
      <c r="K81" s="30">
        <f t="shared" ref="K81" si="79">H81-F81</f>
        <v>0.13888888889050577</v>
      </c>
      <c r="L81" s="36">
        <f t="shared" ref="L81" si="80">K81*24</f>
        <v>3.3333333333721384</v>
      </c>
      <c r="M81" s="32">
        <f t="shared" ref="M81" si="81">H81-G81</f>
        <v>0.13888888889050577</v>
      </c>
      <c r="N81" s="36">
        <f t="shared" ref="N81" si="82">M81*24</f>
        <v>3.3333333333721384</v>
      </c>
      <c r="O81" s="34">
        <f t="shared" ref="O81" si="83">H81-E81</f>
        <v>0.15625</v>
      </c>
      <c r="P81" s="34">
        <f t="shared" ref="P81" si="84">O81*24</f>
        <v>3.75</v>
      </c>
      <c r="R81" s="35" t="str">
        <f t="shared" si="64"/>
        <v>0:24</v>
      </c>
    </row>
    <row r="82" spans="1:18" ht="20.25" x14ac:dyDescent="0.3">
      <c r="A82" s="1" t="s">
        <v>30</v>
      </c>
      <c r="B82" s="2">
        <v>57896474</v>
      </c>
      <c r="C82" s="13" t="s">
        <v>4</v>
      </c>
      <c r="D82" s="14" t="s">
        <v>5</v>
      </c>
      <c r="E82" s="9">
        <v>41835.354166666664</v>
      </c>
      <c r="F82" s="9">
        <v>41835.361111111109</v>
      </c>
      <c r="G82" s="9">
        <v>41835.361111111109</v>
      </c>
      <c r="H82" s="9">
        <v>41835.5</v>
      </c>
      <c r="I82" s="28">
        <f t="shared" ref="I82" si="85">F82-E82</f>
        <v>6.9444444452528842E-3</v>
      </c>
      <c r="J82" s="36">
        <f t="shared" si="62"/>
        <v>0.16666666668606922</v>
      </c>
      <c r="K82" s="30">
        <f t="shared" ref="K82" si="86">H82-F82</f>
        <v>0.13888888889050577</v>
      </c>
      <c r="L82" s="36">
        <f t="shared" ref="L82" si="87">K82*24</f>
        <v>3.3333333333721384</v>
      </c>
      <c r="M82" s="32">
        <f t="shared" ref="M82" si="88">H82-G82</f>
        <v>0.13888888889050577</v>
      </c>
      <c r="N82" s="36">
        <f t="shared" ref="N82" si="89">M82*24</f>
        <v>3.3333333333721384</v>
      </c>
      <c r="O82" s="34">
        <f t="shared" ref="O82" si="90">H82-E82</f>
        <v>0.14583333333575865</v>
      </c>
      <c r="P82" s="34">
        <f t="shared" ref="P82" si="91">O82*24</f>
        <v>3.5000000000582077</v>
      </c>
      <c r="R82" s="35" t="str">
        <f t="shared" si="64"/>
        <v>0:12</v>
      </c>
    </row>
    <row r="83" spans="1:18" ht="20.25" x14ac:dyDescent="0.3">
      <c r="A83" s="1" t="s">
        <v>30</v>
      </c>
      <c r="B83" s="2">
        <v>50815604</v>
      </c>
      <c r="C83" s="13" t="s">
        <v>4</v>
      </c>
      <c r="D83" s="14" t="s">
        <v>5</v>
      </c>
      <c r="E83" s="9">
        <v>41835.347222222219</v>
      </c>
      <c r="F83" s="9">
        <v>41835.361111111109</v>
      </c>
      <c r="G83" s="9">
        <v>41835.361111111109</v>
      </c>
      <c r="H83" s="9">
        <v>41835.506944444445</v>
      </c>
      <c r="I83" s="28">
        <f t="shared" ref="I83" si="92">F83-E83</f>
        <v>1.3888888890505768E-2</v>
      </c>
      <c r="J83" s="36">
        <f t="shared" si="62"/>
        <v>0.33333333337213844</v>
      </c>
      <c r="K83" s="30">
        <f t="shared" ref="K83" si="93">H83-F83</f>
        <v>0.14583333333575865</v>
      </c>
      <c r="L83" s="36">
        <f t="shared" ref="L83" si="94">K83*24</f>
        <v>3.5000000000582077</v>
      </c>
      <c r="M83" s="32">
        <f t="shared" ref="M83" si="95">H83-G83</f>
        <v>0.14583333333575865</v>
      </c>
      <c r="N83" s="36">
        <f t="shared" ref="N83" si="96">M83*24</f>
        <v>3.5000000000582077</v>
      </c>
      <c r="O83" s="34">
        <f t="shared" ref="O83" si="97">H83-E83</f>
        <v>0.15972222222626442</v>
      </c>
      <c r="P83" s="34">
        <f t="shared" ref="P83" si="98">O83*24</f>
        <v>3.8333333334303461</v>
      </c>
      <c r="R83" s="35" t="str">
        <f t="shared" si="64"/>
        <v>0:18</v>
      </c>
    </row>
    <row r="84" spans="1:18" ht="20.25" x14ac:dyDescent="0.3">
      <c r="A84" s="1" t="s">
        <v>30</v>
      </c>
      <c r="B84" s="2">
        <v>50812916</v>
      </c>
      <c r="C84" s="13" t="s">
        <v>4</v>
      </c>
      <c r="D84" s="14" t="s">
        <v>5</v>
      </c>
      <c r="E84" s="9">
        <v>41835.34375</v>
      </c>
      <c r="F84" s="9">
        <v>41835.361111111109</v>
      </c>
      <c r="G84" s="9">
        <v>41835.361111111109</v>
      </c>
      <c r="H84" s="9">
        <v>41835.506944444445</v>
      </c>
      <c r="I84" s="28">
        <f t="shared" ref="I84" si="99">F84-E84</f>
        <v>1.7361111109494232E-2</v>
      </c>
      <c r="J84" s="36">
        <f t="shared" si="62"/>
        <v>0.41666666662786156</v>
      </c>
      <c r="K84" s="30">
        <f t="shared" ref="K84" si="100">H84-F84</f>
        <v>0.14583333333575865</v>
      </c>
      <c r="L84" s="36">
        <f t="shared" ref="L84" si="101">K84*24</f>
        <v>3.5000000000582077</v>
      </c>
      <c r="M84" s="32">
        <f t="shared" ref="M84" si="102">H84-G84</f>
        <v>0.14583333333575865</v>
      </c>
      <c r="N84" s="36">
        <f t="shared" ref="N84" si="103">M84*24</f>
        <v>3.5000000000582077</v>
      </c>
      <c r="O84" s="34">
        <f t="shared" ref="O84" si="104">H84-E84</f>
        <v>0.16319444444525288</v>
      </c>
      <c r="P84" s="34">
        <f t="shared" ref="P84" si="105">O84*24</f>
        <v>3.9166666666860692</v>
      </c>
      <c r="R84" s="35" t="str">
        <f t="shared" si="64"/>
        <v>0:24</v>
      </c>
    </row>
    <row r="85" spans="1:18" ht="20.25" x14ac:dyDescent="0.3">
      <c r="A85" s="1" t="s">
        <v>30</v>
      </c>
      <c r="B85" s="2">
        <v>57832768</v>
      </c>
      <c r="C85" s="13" t="s">
        <v>4</v>
      </c>
      <c r="D85" s="14" t="s">
        <v>5</v>
      </c>
      <c r="E85" s="9">
        <v>41834.354166666664</v>
      </c>
      <c r="F85" s="9">
        <v>41834.875</v>
      </c>
      <c r="G85" s="9">
        <v>41835.25</v>
      </c>
      <c r="H85" s="9">
        <v>41835.513888888891</v>
      </c>
      <c r="I85" s="28">
        <f t="shared" ref="I85:I89" si="106">F85-E85</f>
        <v>0.52083333333575865</v>
      </c>
      <c r="J85" s="36">
        <f t="shared" si="62"/>
        <v>12.500000000058208</v>
      </c>
      <c r="K85" s="30">
        <f t="shared" ref="K85:K89" si="107">H85-F85</f>
        <v>0.63888888889050577</v>
      </c>
      <c r="L85" s="36">
        <f t="shared" ref="L85:L89" si="108">K85*24</f>
        <v>15.333333333372138</v>
      </c>
      <c r="M85" s="32">
        <f t="shared" ref="M85:M89" si="109">H85-G85</f>
        <v>0.26388888889050577</v>
      </c>
      <c r="N85" s="36">
        <f t="shared" ref="N85:N89" si="110">M85*24</f>
        <v>6.3333333333721384</v>
      </c>
      <c r="O85" s="34">
        <f t="shared" ref="O85:O89" si="111">H85-E85</f>
        <v>1.1597222222262644</v>
      </c>
      <c r="P85" s="34">
        <f t="shared" ref="P85:P89" si="112">O85*24</f>
        <v>27.833333333430346</v>
      </c>
      <c r="R85" s="35" t="str">
        <f t="shared" si="64"/>
        <v>12:30</v>
      </c>
    </row>
    <row r="86" spans="1:18" ht="20.25" x14ac:dyDescent="0.3">
      <c r="A86" s="1" t="s">
        <v>30</v>
      </c>
      <c r="B86" s="2">
        <v>55125330</v>
      </c>
      <c r="C86" s="13" t="s">
        <v>0</v>
      </c>
      <c r="D86" s="14" t="s">
        <v>1</v>
      </c>
      <c r="E86" s="9">
        <v>41832.388888888891</v>
      </c>
      <c r="F86" s="9">
        <v>41832.576388888891</v>
      </c>
      <c r="G86" s="9">
        <v>41835.25</v>
      </c>
      <c r="H86" s="9">
        <v>41840.350694444445</v>
      </c>
      <c r="I86" s="28">
        <f t="shared" si="106"/>
        <v>0.1875</v>
      </c>
      <c r="J86" s="36">
        <f t="shared" si="62"/>
        <v>4.5</v>
      </c>
      <c r="K86" s="30">
        <f t="shared" si="107"/>
        <v>7.7743055555547471</v>
      </c>
      <c r="L86" s="36">
        <f t="shared" si="108"/>
        <v>186.58333333331393</v>
      </c>
      <c r="M86" s="32">
        <f t="shared" si="109"/>
        <v>5.1006944444452529</v>
      </c>
      <c r="N86" s="36">
        <f t="shared" si="110"/>
        <v>122.41666666668607</v>
      </c>
      <c r="O86" s="34">
        <f t="shared" si="111"/>
        <v>7.9618055555547471</v>
      </c>
      <c r="P86" s="34">
        <f t="shared" si="112"/>
        <v>191.08333333331393</v>
      </c>
      <c r="R86" s="35" t="str">
        <f t="shared" si="64"/>
        <v>4:30</v>
      </c>
    </row>
    <row r="87" spans="1:18" ht="20.25" x14ac:dyDescent="0.3">
      <c r="A87" s="1" t="s">
        <v>30</v>
      </c>
      <c r="B87" s="2">
        <v>53650826</v>
      </c>
      <c r="C87" s="13" t="s">
        <v>4</v>
      </c>
      <c r="D87" s="14" t="s">
        <v>5</v>
      </c>
      <c r="E87" s="9">
        <v>41830.899305555555</v>
      </c>
      <c r="F87" s="9">
        <v>41832.576388888891</v>
      </c>
      <c r="G87" s="9">
        <v>41835.25</v>
      </c>
      <c r="H87" s="9">
        <v>41835.520833333336</v>
      </c>
      <c r="I87" s="28">
        <f t="shared" ref="I87" si="113">F87-E87</f>
        <v>1.6770833333357587</v>
      </c>
      <c r="J87" s="36">
        <f t="shared" si="62"/>
        <v>40.250000000058208</v>
      </c>
      <c r="K87" s="30">
        <f t="shared" ref="K87" si="114">H87-F87</f>
        <v>2.9444444444452529</v>
      </c>
      <c r="L87" s="36">
        <f t="shared" ref="L87" si="115">K87*24</f>
        <v>70.666666666686069</v>
      </c>
      <c r="M87" s="32">
        <f t="shared" ref="M87" si="116">H87-G87</f>
        <v>0.27083333333575865</v>
      </c>
      <c r="N87" s="36">
        <f t="shared" ref="N87" si="117">M87*24</f>
        <v>6.5000000000582077</v>
      </c>
      <c r="O87" s="34">
        <f t="shared" ref="O87" si="118">H87-E87</f>
        <v>4.6215277777810115</v>
      </c>
      <c r="P87" s="34">
        <f t="shared" ref="P87" si="119">O87*24</f>
        <v>110.91666666674428</v>
      </c>
      <c r="R87" s="35" t="str">
        <f t="shared" si="64"/>
        <v>40:18</v>
      </c>
    </row>
    <row r="88" spans="1:18" ht="20.25" x14ac:dyDescent="0.3">
      <c r="A88" s="1" t="s">
        <v>31</v>
      </c>
      <c r="B88" s="2">
        <v>55565139</v>
      </c>
      <c r="C88" s="13" t="s">
        <v>26</v>
      </c>
      <c r="D88" s="14" t="s">
        <v>27</v>
      </c>
      <c r="E88" s="9">
        <v>41833.621527777781</v>
      </c>
      <c r="F88" s="9">
        <v>41833.625</v>
      </c>
      <c r="G88" s="9">
        <v>41834.875</v>
      </c>
      <c r="H88" s="9">
        <v>41835.006944444445</v>
      </c>
      <c r="I88" s="28">
        <f t="shared" si="106"/>
        <v>3.4722222189884633E-3</v>
      </c>
      <c r="J88" s="36">
        <f t="shared" si="62"/>
        <v>8.3333333255723119E-2</v>
      </c>
      <c r="K88" s="30">
        <f t="shared" si="107"/>
        <v>1.3819444444452529</v>
      </c>
      <c r="L88" s="36">
        <f t="shared" si="108"/>
        <v>33.166666666686069</v>
      </c>
      <c r="M88" s="32">
        <f t="shared" si="109"/>
        <v>0.13194444444525288</v>
      </c>
      <c r="N88" s="36">
        <f t="shared" si="110"/>
        <v>3.1666666666860692</v>
      </c>
      <c r="O88" s="34">
        <f t="shared" si="111"/>
        <v>1.3854166666642413</v>
      </c>
      <c r="P88" s="34">
        <f t="shared" si="112"/>
        <v>33.249999999941792</v>
      </c>
      <c r="R88" s="35" t="str">
        <f t="shared" si="64"/>
        <v>0:6</v>
      </c>
    </row>
    <row r="89" spans="1:18" ht="20.25" x14ac:dyDescent="0.3">
      <c r="A89" s="1" t="s">
        <v>30</v>
      </c>
      <c r="B89" s="2">
        <v>57831844</v>
      </c>
      <c r="C89" s="13" t="s">
        <v>4</v>
      </c>
      <c r="D89" s="14" t="s">
        <v>5</v>
      </c>
      <c r="E89" s="9">
        <v>41834.354166666664</v>
      </c>
      <c r="F89" s="9">
        <v>41835.34375</v>
      </c>
      <c r="G89" s="9">
        <v>41835.347222222219</v>
      </c>
      <c r="H89" s="9">
        <v>41835.767361111109</v>
      </c>
      <c r="I89" s="28">
        <f t="shared" si="106"/>
        <v>0.98958333333575865</v>
      </c>
      <c r="J89" s="36">
        <f t="shared" si="62"/>
        <v>23.750000000058208</v>
      </c>
      <c r="K89" s="30">
        <f t="shared" si="107"/>
        <v>0.42361111110949423</v>
      </c>
      <c r="L89" s="36">
        <f t="shared" si="108"/>
        <v>10.166666666627862</v>
      </c>
      <c r="M89" s="32">
        <f t="shared" si="109"/>
        <v>0.42013888889050577</v>
      </c>
      <c r="N89" s="36">
        <f t="shared" si="110"/>
        <v>10.083333333372138</v>
      </c>
      <c r="O89" s="34">
        <f t="shared" si="111"/>
        <v>1.4131944444452529</v>
      </c>
      <c r="P89" s="34">
        <f t="shared" si="112"/>
        <v>33.916666666686069</v>
      </c>
      <c r="R89" s="35" t="str">
        <f t="shared" si="64"/>
        <v>23:48</v>
      </c>
    </row>
    <row r="90" spans="1:18" ht="20.25" x14ac:dyDescent="0.3">
      <c r="A90" s="1" t="s">
        <v>30</v>
      </c>
      <c r="B90" s="2">
        <v>57816902</v>
      </c>
      <c r="C90" s="13" t="s">
        <v>4</v>
      </c>
      <c r="D90" s="14" t="s">
        <v>5</v>
      </c>
      <c r="E90" s="9">
        <v>41835.354166666664</v>
      </c>
      <c r="F90" s="9">
        <v>41835.361111111109</v>
      </c>
      <c r="G90" s="9">
        <v>41835.361111111109</v>
      </c>
      <c r="H90" s="9">
        <v>41835.767361111109</v>
      </c>
      <c r="I90" s="28">
        <f t="shared" ref="I90:I93" si="120">F90-E90</f>
        <v>6.9444444452528842E-3</v>
      </c>
      <c r="J90" s="36">
        <f t="shared" si="62"/>
        <v>0.16666666668606922</v>
      </c>
      <c r="K90" s="30">
        <f t="shared" ref="K90:K93" si="121">H90-F90</f>
        <v>0.40625</v>
      </c>
      <c r="L90" s="36">
        <f t="shared" ref="L90:L93" si="122">K90*24</f>
        <v>9.75</v>
      </c>
      <c r="M90" s="32">
        <f t="shared" ref="M90:M93" si="123">H90-G90</f>
        <v>0.40625</v>
      </c>
      <c r="N90" s="36">
        <f t="shared" ref="N90:N93" si="124">M90*24</f>
        <v>9.75</v>
      </c>
      <c r="O90" s="34">
        <f t="shared" ref="O90:O93" si="125">H90-E90</f>
        <v>0.41319444444525288</v>
      </c>
      <c r="P90" s="34">
        <f t="shared" ref="P90:P93" si="126">O90*24</f>
        <v>9.9166666666860692</v>
      </c>
      <c r="R90" s="35" t="str">
        <f t="shared" si="64"/>
        <v>0:12</v>
      </c>
    </row>
    <row r="91" spans="1:18" ht="20.25" x14ac:dyDescent="0.3">
      <c r="A91" s="1" t="s">
        <v>30</v>
      </c>
      <c r="B91" s="2">
        <v>59927178</v>
      </c>
      <c r="C91" s="13" t="s">
        <v>7</v>
      </c>
      <c r="D91" s="14" t="s">
        <v>8</v>
      </c>
      <c r="E91" s="9">
        <v>41826.715277777781</v>
      </c>
      <c r="F91" s="9">
        <v>41834.65625</v>
      </c>
      <c r="G91" s="9">
        <v>41835.25</v>
      </c>
      <c r="H91" s="9">
        <v>41835.770833333336</v>
      </c>
      <c r="I91" s="28">
        <f t="shared" si="120"/>
        <v>7.9409722222189885</v>
      </c>
      <c r="J91" s="36">
        <f t="shared" si="62"/>
        <v>190.58333333325572</v>
      </c>
      <c r="K91" s="30">
        <f t="shared" si="121"/>
        <v>1.1145833333357587</v>
      </c>
      <c r="L91" s="36">
        <f t="shared" si="122"/>
        <v>26.750000000058208</v>
      </c>
      <c r="M91" s="32">
        <f t="shared" si="123"/>
        <v>0.52083333333575865</v>
      </c>
      <c r="N91" s="36">
        <f t="shared" si="124"/>
        <v>12.500000000058208</v>
      </c>
      <c r="O91" s="34">
        <f t="shared" si="125"/>
        <v>9.0555555555547471</v>
      </c>
      <c r="P91" s="34">
        <f t="shared" si="126"/>
        <v>217.33333333331393</v>
      </c>
      <c r="R91" s="35" t="str">
        <f t="shared" si="64"/>
        <v>190:36</v>
      </c>
    </row>
    <row r="92" spans="1:18" ht="20.25" x14ac:dyDescent="0.3">
      <c r="A92" s="1" t="s">
        <v>30</v>
      </c>
      <c r="B92" s="2">
        <v>52981057</v>
      </c>
      <c r="C92" s="13" t="s">
        <v>0</v>
      </c>
      <c r="D92" s="14" t="s">
        <v>24</v>
      </c>
      <c r="E92" s="9">
        <v>41794.420138888891</v>
      </c>
      <c r="F92" s="9">
        <v>41794.423611111109</v>
      </c>
      <c r="G92" s="9">
        <v>41835.361111111109</v>
      </c>
      <c r="H92" s="9">
        <v>41835.774305555555</v>
      </c>
      <c r="I92" s="28">
        <f t="shared" si="120"/>
        <v>3.4722222189884633E-3</v>
      </c>
      <c r="J92" s="36">
        <f t="shared" si="62"/>
        <v>8.3333333255723119E-2</v>
      </c>
      <c r="K92" s="30">
        <f t="shared" si="121"/>
        <v>41.350694444445253</v>
      </c>
      <c r="L92" s="36">
        <f t="shared" si="122"/>
        <v>992.41666666668607</v>
      </c>
      <c r="M92" s="32">
        <f t="shared" si="123"/>
        <v>0.41319444444525288</v>
      </c>
      <c r="N92" s="36">
        <f t="shared" si="124"/>
        <v>9.9166666666860692</v>
      </c>
      <c r="O92" s="34">
        <f t="shared" si="125"/>
        <v>41.354166666664241</v>
      </c>
      <c r="P92" s="34">
        <f t="shared" si="126"/>
        <v>992.49999999994179</v>
      </c>
      <c r="R92" s="35" t="str">
        <f t="shared" si="64"/>
        <v>0:6</v>
      </c>
    </row>
    <row r="93" spans="1:18" ht="20.25" x14ac:dyDescent="0.3">
      <c r="A93" s="1" t="s">
        <v>30</v>
      </c>
      <c r="B93" s="2">
        <v>53733275</v>
      </c>
      <c r="C93" s="13" t="s">
        <v>0</v>
      </c>
      <c r="D93" s="14" t="s">
        <v>2</v>
      </c>
      <c r="E93" s="9">
        <v>41834.357638888891</v>
      </c>
      <c r="F93" s="9">
        <v>41835.34375</v>
      </c>
      <c r="G93" s="9">
        <v>41835.347222222219</v>
      </c>
      <c r="H93" s="9">
        <v>41835.777777777781</v>
      </c>
      <c r="I93" s="28">
        <f t="shared" si="120"/>
        <v>0.98611111110949423</v>
      </c>
      <c r="J93" s="36">
        <f t="shared" si="62"/>
        <v>23.666666666627862</v>
      </c>
      <c r="K93" s="30">
        <f t="shared" si="121"/>
        <v>0.43402777778101154</v>
      </c>
      <c r="L93" s="36">
        <f t="shared" si="122"/>
        <v>10.416666666744277</v>
      </c>
      <c r="M93" s="32">
        <f t="shared" si="123"/>
        <v>0.43055555556202307</v>
      </c>
      <c r="N93" s="36">
        <f t="shared" si="124"/>
        <v>10.333333333488554</v>
      </c>
      <c r="O93" s="34">
        <f t="shared" si="125"/>
        <v>1.4201388888905058</v>
      </c>
      <c r="P93" s="34">
        <f t="shared" si="126"/>
        <v>34.083333333372138</v>
      </c>
      <c r="R93" s="35" t="str">
        <f t="shared" si="64"/>
        <v>23:42</v>
      </c>
    </row>
    <row r="94" spans="1:18" ht="20.25" x14ac:dyDescent="0.3">
      <c r="A94" s="15" t="s">
        <v>28</v>
      </c>
      <c r="B94" s="2">
        <v>37657400</v>
      </c>
      <c r="C94" s="13" t="s">
        <v>32</v>
      </c>
      <c r="D94" s="14" t="s">
        <v>33</v>
      </c>
      <c r="E94" s="9">
        <v>41806.416666666664</v>
      </c>
      <c r="F94" s="9">
        <v>41836.618055555555</v>
      </c>
      <c r="G94" s="9">
        <v>41836.621527777781</v>
      </c>
      <c r="H94" s="9">
        <v>41836.635416666664</v>
      </c>
      <c r="I94" s="28">
        <f t="shared" ref="I94" si="127">F94-E94</f>
        <v>30.201388888890506</v>
      </c>
      <c r="J94" s="36">
        <f t="shared" si="62"/>
        <v>724.83333333337214</v>
      </c>
      <c r="K94" s="30">
        <f t="shared" ref="K94" si="128">H94-F94</f>
        <v>1.7361111109494232E-2</v>
      </c>
      <c r="L94" s="36">
        <f t="shared" ref="L94" si="129">K94*24</f>
        <v>0.41666666662786156</v>
      </c>
      <c r="M94" s="32">
        <f t="shared" ref="M94" si="130">H94-G94</f>
        <v>1.3888888883229811E-2</v>
      </c>
      <c r="N94" s="36">
        <f t="shared" ref="N94" si="131">M94*24</f>
        <v>0.33333333319751546</v>
      </c>
      <c r="O94" s="34">
        <f t="shared" ref="O94" si="132">H94-E94</f>
        <v>30.21875</v>
      </c>
      <c r="P94" s="34">
        <f t="shared" ref="P94" si="133">O94*24</f>
        <v>725.25</v>
      </c>
      <c r="R94" s="35" t="str">
        <f t="shared" si="64"/>
        <v>724:48</v>
      </c>
    </row>
    <row r="95" spans="1:18" ht="20.25" x14ac:dyDescent="0.3">
      <c r="A95" s="15" t="s">
        <v>28</v>
      </c>
      <c r="B95" s="2">
        <v>55733158</v>
      </c>
      <c r="C95" s="13" t="s">
        <v>0</v>
      </c>
      <c r="D95" s="14" t="s">
        <v>1</v>
      </c>
      <c r="E95" s="9">
        <v>41835.364583333336</v>
      </c>
      <c r="F95" s="9">
        <v>41835.375</v>
      </c>
      <c r="G95" s="9">
        <v>41836.041666666664</v>
      </c>
      <c r="H95" s="9">
        <v>41836.354166666664</v>
      </c>
      <c r="I95" s="28">
        <f t="shared" ref="I95" si="134">F95-E95</f>
        <v>1.0416666664241347E-2</v>
      </c>
      <c r="J95" s="36">
        <f t="shared" si="62"/>
        <v>0.24999999994179234</v>
      </c>
      <c r="K95" s="30">
        <f t="shared" ref="K95" si="135">H95-F95</f>
        <v>0.97916666666424135</v>
      </c>
      <c r="L95" s="36">
        <f t="shared" ref="L95" si="136">K95*24</f>
        <v>23.499999999941792</v>
      </c>
      <c r="M95" s="32">
        <f t="shared" ref="M95" si="137">H95-G95</f>
        <v>0.3125</v>
      </c>
      <c r="N95" s="36">
        <f t="shared" ref="N95" si="138">M95*24</f>
        <v>7.5</v>
      </c>
      <c r="O95" s="34">
        <f t="shared" ref="O95" si="139">H95-E95</f>
        <v>0.98958333332848269</v>
      </c>
      <c r="P95" s="34">
        <f t="shared" ref="P95" si="140">O95*24</f>
        <v>23.749999999883585</v>
      </c>
      <c r="R95" s="35" t="str">
        <f t="shared" si="64"/>
        <v>0:12</v>
      </c>
    </row>
    <row r="96" spans="1:18" ht="20.25" x14ac:dyDescent="0.3">
      <c r="A96" s="15" t="s">
        <v>28</v>
      </c>
      <c r="B96" s="2">
        <v>57804668</v>
      </c>
      <c r="C96" s="13" t="s">
        <v>4</v>
      </c>
      <c r="D96" s="14" t="s">
        <v>5</v>
      </c>
      <c r="E96" s="9">
        <v>41828.895833333336</v>
      </c>
      <c r="F96" s="9">
        <v>41830.732638888891</v>
      </c>
      <c r="G96" s="9">
        <v>41836.25</v>
      </c>
      <c r="H96" s="9">
        <v>41836.590277777781</v>
      </c>
      <c r="I96" s="28">
        <f t="shared" ref="I96" si="141">F96-E96</f>
        <v>1.8368055555547471</v>
      </c>
      <c r="J96" s="36">
        <f t="shared" si="62"/>
        <v>44.083333333313931</v>
      </c>
      <c r="K96" s="30">
        <f t="shared" ref="K96" si="142">H96-F96</f>
        <v>5.8576388888905058</v>
      </c>
      <c r="L96" s="36">
        <f t="shared" ref="L96" si="143">K96*24</f>
        <v>140.58333333337214</v>
      </c>
      <c r="M96" s="32">
        <f t="shared" ref="M96" si="144">H96-G96</f>
        <v>0.34027777778101154</v>
      </c>
      <c r="N96" s="36">
        <f t="shared" ref="N96" si="145">M96*24</f>
        <v>8.1666666667442769</v>
      </c>
      <c r="O96" s="34">
        <f t="shared" ref="O96" si="146">H96-E96</f>
        <v>7.6944444444452529</v>
      </c>
      <c r="P96" s="34">
        <f t="shared" ref="P96" si="147">O96*24</f>
        <v>184.66666666668607</v>
      </c>
      <c r="R96" s="35" t="str">
        <f t="shared" si="64"/>
        <v>44:6</v>
      </c>
    </row>
    <row r="97" spans="1:18" ht="20.25" x14ac:dyDescent="0.3">
      <c r="A97" s="15" t="s">
        <v>28</v>
      </c>
      <c r="B97" s="2">
        <v>57899015</v>
      </c>
      <c r="C97" s="13" t="s">
        <v>4</v>
      </c>
      <c r="D97" s="14" t="s">
        <v>5</v>
      </c>
      <c r="E97" s="9">
        <v>41830.885416666664</v>
      </c>
      <c r="F97" s="9">
        <v>41832.576388888891</v>
      </c>
      <c r="G97" s="9">
        <v>41836.25</v>
      </c>
      <c r="H97" s="9">
        <v>41836.875</v>
      </c>
      <c r="I97" s="28">
        <f t="shared" ref="I97" si="148">F97-E97</f>
        <v>1.6909722222262644</v>
      </c>
      <c r="J97" s="36">
        <f t="shared" si="62"/>
        <v>40.583333333430346</v>
      </c>
      <c r="K97" s="30">
        <f t="shared" ref="K97" si="149">H97-F97</f>
        <v>4.2986111111094942</v>
      </c>
      <c r="L97" s="36">
        <f t="shared" ref="L97" si="150">K97*24</f>
        <v>103.16666666662786</v>
      </c>
      <c r="M97" s="32">
        <f t="shared" ref="M97" si="151">H97-G97</f>
        <v>0.625</v>
      </c>
      <c r="N97" s="36">
        <f t="shared" ref="N97" si="152">M97*24</f>
        <v>15</v>
      </c>
      <c r="O97" s="34">
        <f t="shared" ref="O97" si="153">H97-E97</f>
        <v>5.9895833333357587</v>
      </c>
      <c r="P97" s="34">
        <f t="shared" ref="P97" si="154">O97*24</f>
        <v>143.75000000005821</v>
      </c>
      <c r="R97" s="35" t="str">
        <f t="shared" si="64"/>
        <v>40:36</v>
      </c>
    </row>
    <row r="98" spans="1:18" ht="20.25" x14ac:dyDescent="0.3">
      <c r="A98" s="1" t="s">
        <v>30</v>
      </c>
      <c r="B98" s="2">
        <v>54987391</v>
      </c>
      <c r="C98" s="13" t="s">
        <v>7</v>
      </c>
      <c r="D98" s="14" t="s">
        <v>8</v>
      </c>
      <c r="E98" s="9">
        <v>41832.427083333336</v>
      </c>
      <c r="F98" s="9">
        <v>41834.65625</v>
      </c>
      <c r="G98" s="9">
        <v>41836.25</v>
      </c>
      <c r="H98" s="9">
        <v>41836.875</v>
      </c>
      <c r="I98" s="28">
        <f t="shared" ref="I98" si="155">F98-E98</f>
        <v>2.2291666666642413</v>
      </c>
      <c r="J98" s="36">
        <f t="shared" si="62"/>
        <v>53.499999999941792</v>
      </c>
      <c r="K98" s="30">
        <f t="shared" ref="K98" si="156">H98-F98</f>
        <v>2.21875</v>
      </c>
      <c r="L98" s="36">
        <f t="shared" ref="L98" si="157">K98*24</f>
        <v>53.25</v>
      </c>
      <c r="M98" s="32">
        <f t="shared" ref="M98" si="158">H98-G98</f>
        <v>0.625</v>
      </c>
      <c r="N98" s="36">
        <f t="shared" ref="N98" si="159">M98*24</f>
        <v>15</v>
      </c>
      <c r="O98" s="34">
        <f t="shared" ref="O98" si="160">H98-E98</f>
        <v>4.4479166666642413</v>
      </c>
      <c r="P98" s="34">
        <f t="shared" ref="P98" si="161">O98*24</f>
        <v>106.74999999994179</v>
      </c>
      <c r="R98" s="35" t="str">
        <f t="shared" si="64"/>
        <v>53:30</v>
      </c>
    </row>
    <row r="99" spans="1:18" ht="20.25" x14ac:dyDescent="0.3">
      <c r="A99" s="1" t="s">
        <v>30</v>
      </c>
      <c r="B99" s="2">
        <v>52186079</v>
      </c>
      <c r="C99" s="13" t="s">
        <v>0</v>
      </c>
      <c r="D99" s="14" t="s">
        <v>1</v>
      </c>
      <c r="E99" s="9">
        <v>41809.611111111109</v>
      </c>
      <c r="F99" s="9">
        <v>41829.6875</v>
      </c>
      <c r="G99" s="9">
        <v>41836.25</v>
      </c>
      <c r="H99" s="9">
        <v>41836.875</v>
      </c>
      <c r="I99" s="28">
        <f t="shared" ref="I99" si="162">F99-E99</f>
        <v>20.076388888890506</v>
      </c>
      <c r="J99" s="36">
        <f t="shared" si="62"/>
        <v>481.83333333337214</v>
      </c>
      <c r="K99" s="30">
        <f t="shared" ref="K99" si="163">H99-F99</f>
        <v>7.1875</v>
      </c>
      <c r="L99" s="36">
        <f t="shared" ref="L99" si="164">K99*24</f>
        <v>172.5</v>
      </c>
      <c r="M99" s="32">
        <f t="shared" ref="M99" si="165">H99-G99</f>
        <v>0.625</v>
      </c>
      <c r="N99" s="36">
        <f t="shared" ref="N99" si="166">M99*24</f>
        <v>15</v>
      </c>
      <c r="O99" s="34">
        <f t="shared" ref="O99" si="167">H99-E99</f>
        <v>27.263888888890506</v>
      </c>
      <c r="P99" s="34">
        <f t="shared" ref="P99" si="168">O99*24</f>
        <v>654.33333333337214</v>
      </c>
      <c r="R99" s="35" t="str">
        <f t="shared" si="64"/>
        <v>481:48</v>
      </c>
    </row>
    <row r="100" spans="1:18" ht="20.25" x14ac:dyDescent="0.3">
      <c r="A100" s="15" t="s">
        <v>28</v>
      </c>
      <c r="B100" s="2">
        <v>54063730</v>
      </c>
      <c r="C100" s="13" t="s">
        <v>7</v>
      </c>
      <c r="D100" s="14" t="s">
        <v>8</v>
      </c>
      <c r="E100" s="9">
        <v>41805.576388888891</v>
      </c>
      <c r="F100" s="9">
        <v>41836.25</v>
      </c>
      <c r="G100" s="9">
        <v>41836.25</v>
      </c>
      <c r="H100" s="9">
        <v>41836.583333333336</v>
      </c>
      <c r="I100" s="28">
        <f t="shared" ref="I100" si="169">F100-E100</f>
        <v>30.673611111109494</v>
      </c>
      <c r="J100" s="36">
        <f t="shared" si="62"/>
        <v>736.16666666662786</v>
      </c>
      <c r="K100" s="30">
        <f t="shared" ref="K100" si="170">H100-F100</f>
        <v>0.33333333333575865</v>
      </c>
      <c r="L100" s="36">
        <f t="shared" ref="L100" si="171">K100*24</f>
        <v>8.0000000000582077</v>
      </c>
      <c r="M100" s="32">
        <f t="shared" ref="M100" si="172">H100-G100</f>
        <v>0.33333333333575865</v>
      </c>
      <c r="N100" s="36">
        <f t="shared" ref="N100" si="173">M100*24</f>
        <v>8.0000000000582077</v>
      </c>
      <c r="O100" s="34">
        <f t="shared" ref="O100" si="174">H100-E100</f>
        <v>31.006944444445253</v>
      </c>
      <c r="P100" s="34">
        <f t="shared" ref="P100" si="175">O100*24</f>
        <v>744.16666666668607</v>
      </c>
      <c r="R100" s="35" t="str">
        <f t="shared" si="64"/>
        <v>736:12</v>
      </c>
    </row>
    <row r="101" spans="1:18" ht="20.25" x14ac:dyDescent="0.3">
      <c r="A101" s="15" t="s">
        <v>28</v>
      </c>
      <c r="B101" s="2">
        <v>67303784</v>
      </c>
      <c r="C101" s="13" t="s">
        <v>0</v>
      </c>
      <c r="D101" s="14" t="s">
        <v>1</v>
      </c>
      <c r="E101" s="9">
        <v>41815.725694444445</v>
      </c>
      <c r="F101" s="9">
        <v>41835.673611111109</v>
      </c>
      <c r="G101" s="9">
        <v>41836.25</v>
      </c>
      <c r="H101" s="9">
        <v>41836.583333333336</v>
      </c>
      <c r="I101" s="28">
        <f t="shared" ref="I101" si="176">F101-E101</f>
        <v>19.947916666664241</v>
      </c>
      <c r="J101" s="36">
        <f t="shared" si="62"/>
        <v>478.74999999994179</v>
      </c>
      <c r="K101" s="30">
        <f t="shared" ref="K101" si="177">H101-F101</f>
        <v>0.90972222222626442</v>
      </c>
      <c r="L101" s="36">
        <f t="shared" ref="L101" si="178">K101*24</f>
        <v>21.833333333430346</v>
      </c>
      <c r="M101" s="32">
        <f t="shared" ref="M101" si="179">H101-G101</f>
        <v>0.33333333333575865</v>
      </c>
      <c r="N101" s="36">
        <f t="shared" ref="N101" si="180">M101*24</f>
        <v>8.0000000000582077</v>
      </c>
      <c r="O101" s="34">
        <f t="shared" ref="O101" si="181">H101-E101</f>
        <v>20.857638888890506</v>
      </c>
      <c r="P101" s="34">
        <f t="shared" ref="P101" si="182">O101*24</f>
        <v>500.58333333337214</v>
      </c>
      <c r="R101" s="35" t="str">
        <f t="shared" si="64"/>
        <v>478:42</v>
      </c>
    </row>
    <row r="102" spans="1:18" ht="20.25" x14ac:dyDescent="0.3">
      <c r="A102" s="21" t="s">
        <v>34</v>
      </c>
      <c r="B102" s="16"/>
      <c r="C102" s="17"/>
      <c r="D102" s="18"/>
      <c r="E102" s="19"/>
      <c r="F102" s="19"/>
      <c r="G102" s="20"/>
      <c r="H102" s="20"/>
      <c r="I102" s="22">
        <f t="shared" ref="I102" si="183">F102-E102</f>
        <v>0</v>
      </c>
      <c r="J102" s="22">
        <f t="shared" si="62"/>
        <v>0</v>
      </c>
      <c r="K102" s="22">
        <f>H102-F102</f>
        <v>0</v>
      </c>
      <c r="L102" s="22">
        <f t="shared" ref="L102" si="184">K102*24</f>
        <v>0</v>
      </c>
      <c r="M102" s="22">
        <f>H102-G102</f>
        <v>0</v>
      </c>
      <c r="N102" s="22">
        <f t="shared" ref="N102" si="185">M102*24</f>
        <v>0</v>
      </c>
      <c r="O102" s="22">
        <f>H102-E102</f>
        <v>0</v>
      </c>
      <c r="P102" s="22">
        <f t="shared" ref="P102" si="186">O102*24</f>
        <v>0</v>
      </c>
    </row>
  </sheetData>
  <autoFilter ref="A4:P102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A4:A6"/>
    <mergeCell ref="H4:H6"/>
    <mergeCell ref="E4:E6"/>
    <mergeCell ref="F4:F6"/>
    <mergeCell ref="G4:G6"/>
    <mergeCell ref="B4:B6"/>
    <mergeCell ref="C4:C6"/>
    <mergeCell ref="D4:D6"/>
    <mergeCell ref="I5:J5"/>
    <mergeCell ref="K5:L5"/>
    <mergeCell ref="M5:N5"/>
    <mergeCell ref="O5:P5"/>
    <mergeCell ref="I4:P4"/>
  </mergeCells>
  <pageMargins left="0.25" right="0.25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90" zoomScaleNormal="90" workbookViewId="0">
      <pane ySplit="6" topLeftCell="A7" activePane="bottomLeft" state="frozen"/>
      <selection pane="bottomLeft" activeCell="J19" sqref="J19"/>
    </sheetView>
  </sheetViews>
  <sheetFormatPr defaultColWidth="8.75" defaultRowHeight="15.75" x14ac:dyDescent="0.25"/>
  <cols>
    <col min="1" max="1" width="18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7.5" style="3" customWidth="1"/>
    <col min="17" max="16384" width="8.75" style="3"/>
  </cols>
  <sheetData>
    <row r="1" spans="1:16" ht="26.25" x14ac:dyDescent="0.4">
      <c r="A1" s="23"/>
      <c r="B1" s="23"/>
      <c r="C1" s="23"/>
      <c r="D1" s="23"/>
      <c r="E1" s="23"/>
      <c r="F1" s="23"/>
      <c r="G1" s="25" t="s">
        <v>35</v>
      </c>
      <c r="H1" s="26">
        <f>COUNTA($B$7:$B$8)</f>
        <v>1</v>
      </c>
      <c r="I1" s="28">
        <f>(SUM(I7:I8))/$H$1</f>
        <v>5.0659722222189885</v>
      </c>
      <c r="J1" s="28">
        <f t="shared" ref="J1:P1" si="0">(SUM(J7:J8))/$H$1</f>
        <v>121.58333333325572</v>
      </c>
      <c r="K1" s="30">
        <f t="shared" si="0"/>
        <v>2.0833333333357587</v>
      </c>
      <c r="L1" s="30">
        <f t="shared" si="0"/>
        <v>50.000000000058208</v>
      </c>
      <c r="M1" s="32">
        <f t="shared" si="0"/>
        <v>0.41666666666424135</v>
      </c>
      <c r="N1" s="32">
        <f t="shared" si="0"/>
        <v>9.9999999999417923</v>
      </c>
      <c r="O1" s="34">
        <f t="shared" si="0"/>
        <v>7.1493055555547471</v>
      </c>
      <c r="P1" s="34">
        <f t="shared" si="0"/>
        <v>171.58333333331393</v>
      </c>
    </row>
    <row r="2" spans="1:16" ht="26.25" x14ac:dyDescent="0.4">
      <c r="A2" s="23"/>
      <c r="B2" s="23"/>
      <c r="C2" s="23"/>
      <c r="D2" s="23"/>
      <c r="E2" s="23"/>
      <c r="F2" s="24" t="s">
        <v>36</v>
      </c>
      <c r="G2" s="25" t="s">
        <v>37</v>
      </c>
      <c r="H2" s="26">
        <f>COUNTIF($D$7:$D$8,"ПГК")</f>
        <v>0</v>
      </c>
      <c r="I2" s="28" t="e">
        <f>(SUMIF($D$7:$D$8,"ПГК",I7:I8))/$H$2</f>
        <v>#DIV/0!</v>
      </c>
      <c r="J2" s="28" t="e">
        <f t="shared" ref="J2:P2" si="1">(SUMIF($D$7:$D$8,"ПГК",J7:J8))/$H$2</f>
        <v>#DIV/0!</v>
      </c>
      <c r="K2" s="30" t="e">
        <f t="shared" si="1"/>
        <v>#DIV/0!</v>
      </c>
      <c r="L2" s="30" t="e">
        <f t="shared" si="1"/>
        <v>#DIV/0!</v>
      </c>
      <c r="M2" s="32" t="e">
        <f t="shared" si="1"/>
        <v>#DIV/0!</v>
      </c>
      <c r="N2" s="32" t="e">
        <f t="shared" si="1"/>
        <v>#DIV/0!</v>
      </c>
      <c r="O2" s="34" t="e">
        <f t="shared" si="1"/>
        <v>#DIV/0!</v>
      </c>
      <c r="P2" s="34" t="e">
        <f t="shared" si="1"/>
        <v>#DIV/0!</v>
      </c>
    </row>
    <row r="3" spans="1:16" ht="26.25" x14ac:dyDescent="0.4">
      <c r="A3" s="23"/>
      <c r="B3" s="23"/>
      <c r="C3" s="23"/>
      <c r="D3" s="23"/>
      <c r="E3" s="23"/>
      <c r="F3" s="23"/>
      <c r="G3" s="25" t="s">
        <v>38</v>
      </c>
      <c r="H3" s="26">
        <f>COUNTIF($D$7:$D$8,"ФГК")</f>
        <v>0</v>
      </c>
      <c r="I3" s="28" t="e">
        <f>(SUMIF($D$7:$D$8,"ФГК",I7:I8))/$H$3</f>
        <v>#DIV/0!</v>
      </c>
      <c r="J3" s="28" t="e">
        <f t="shared" ref="J3:P3" si="2">(SUMIF($D$7:$D$8,"ФГК",J7:J8))/$H$3</f>
        <v>#DIV/0!</v>
      </c>
      <c r="K3" s="30" t="e">
        <f t="shared" si="2"/>
        <v>#DIV/0!</v>
      </c>
      <c r="L3" s="30" t="e">
        <f t="shared" si="2"/>
        <v>#DIV/0!</v>
      </c>
      <c r="M3" s="32" t="e">
        <f t="shared" si="2"/>
        <v>#DIV/0!</v>
      </c>
      <c r="N3" s="32" t="e">
        <f t="shared" si="2"/>
        <v>#DIV/0!</v>
      </c>
      <c r="O3" s="34" t="e">
        <f t="shared" si="2"/>
        <v>#DIV/0!</v>
      </c>
      <c r="P3" s="34" t="e">
        <f t="shared" si="2"/>
        <v>#DIV/0!</v>
      </c>
    </row>
    <row r="4" spans="1:16" x14ac:dyDescent="0.25">
      <c r="A4" s="42" t="s">
        <v>29</v>
      </c>
      <c r="B4" s="42" t="s">
        <v>20</v>
      </c>
      <c r="C4" s="42" t="s">
        <v>21</v>
      </c>
      <c r="D4" s="42" t="s">
        <v>22</v>
      </c>
      <c r="E4" s="42" t="s">
        <v>9</v>
      </c>
      <c r="F4" s="42" t="s">
        <v>16</v>
      </c>
      <c r="G4" s="42" t="s">
        <v>10</v>
      </c>
      <c r="H4" s="42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16" s="4" customFormat="1" ht="31.15" customHeight="1" x14ac:dyDescent="0.25">
      <c r="A5" s="42"/>
      <c r="B5" s="42"/>
      <c r="C5" s="42"/>
      <c r="D5" s="42"/>
      <c r="E5" s="42"/>
      <c r="F5" s="42"/>
      <c r="G5" s="42"/>
      <c r="H5" s="42"/>
      <c r="I5" s="42" t="s">
        <v>12</v>
      </c>
      <c r="J5" s="42"/>
      <c r="K5" s="42" t="s">
        <v>15</v>
      </c>
      <c r="L5" s="42"/>
      <c r="M5" s="42" t="s">
        <v>17</v>
      </c>
      <c r="N5" s="42"/>
      <c r="O5" s="42" t="s">
        <v>18</v>
      </c>
      <c r="P5" s="42"/>
    </row>
    <row r="6" spans="1:16" s="4" customFormat="1" x14ac:dyDescent="0.25">
      <c r="A6" s="42"/>
      <c r="B6" s="42"/>
      <c r="C6" s="42"/>
      <c r="D6" s="42"/>
      <c r="E6" s="42"/>
      <c r="F6" s="42"/>
      <c r="G6" s="42"/>
      <c r="H6" s="42"/>
      <c r="I6" s="5" t="s">
        <v>13</v>
      </c>
      <c r="J6" s="5" t="s">
        <v>14</v>
      </c>
      <c r="K6" s="5" t="s">
        <v>13</v>
      </c>
      <c r="L6" s="5" t="s">
        <v>14</v>
      </c>
      <c r="M6" s="5" t="s">
        <v>13</v>
      </c>
      <c r="N6" s="5" t="s">
        <v>14</v>
      </c>
      <c r="O6" s="5" t="s">
        <v>13</v>
      </c>
      <c r="P6" s="5" t="s">
        <v>14</v>
      </c>
    </row>
    <row r="7" spans="1:16" ht="20.25" x14ac:dyDescent="0.3">
      <c r="A7" s="1" t="s">
        <v>31</v>
      </c>
      <c r="B7" s="11">
        <v>50892389</v>
      </c>
      <c r="C7" s="7" t="s">
        <v>4</v>
      </c>
      <c r="D7" s="12" t="s">
        <v>5</v>
      </c>
      <c r="E7" s="9">
        <v>41820.350694444445</v>
      </c>
      <c r="F7" s="9">
        <v>41825.416666666664</v>
      </c>
      <c r="G7" s="9">
        <v>41827.083333333336</v>
      </c>
      <c r="H7" s="9">
        <v>41827.5</v>
      </c>
      <c r="I7" s="10">
        <f t="shared" ref="I7" si="3">F7-E7</f>
        <v>5.0659722222189885</v>
      </c>
      <c r="J7" s="10">
        <f t="shared" ref="J7" si="4">I7*24</f>
        <v>121.58333333325572</v>
      </c>
      <c r="K7" s="10">
        <f t="shared" ref="K7" si="5">H7-F7</f>
        <v>2.0833333333357587</v>
      </c>
      <c r="L7" s="10">
        <f t="shared" ref="L7" si="6">K7*24</f>
        <v>50.000000000058208</v>
      </c>
      <c r="M7" s="10">
        <f t="shared" ref="M7" si="7">H7-G7</f>
        <v>0.41666666666424135</v>
      </c>
      <c r="N7" s="10">
        <f t="shared" ref="N7" si="8">M7*24</f>
        <v>9.9999999999417923</v>
      </c>
      <c r="O7" s="10">
        <f t="shared" ref="O7" si="9">H7-E7</f>
        <v>7.1493055555547471</v>
      </c>
      <c r="P7" s="10">
        <f t="shared" ref="P7" si="10">O7*24</f>
        <v>171.58333333331393</v>
      </c>
    </row>
    <row r="8" spans="1:16" ht="20.25" x14ac:dyDescent="0.3">
      <c r="A8" s="21" t="s">
        <v>34</v>
      </c>
      <c r="B8" s="16"/>
      <c r="C8" s="17"/>
      <c r="D8" s="18"/>
      <c r="E8" s="19"/>
      <c r="F8" s="19"/>
      <c r="G8" s="20"/>
      <c r="H8" s="20"/>
      <c r="I8" s="22">
        <f t="shared" ref="I8" si="11">F8-E8</f>
        <v>0</v>
      </c>
      <c r="J8" s="22">
        <f>I8*24</f>
        <v>0</v>
      </c>
      <c r="K8" s="22">
        <f>H8-F8</f>
        <v>0</v>
      </c>
      <c r="L8" s="22">
        <f t="shared" ref="L8" si="12">K8*24</f>
        <v>0</v>
      </c>
      <c r="M8" s="22">
        <f>H8-G8</f>
        <v>0</v>
      </c>
      <c r="N8" s="22">
        <f t="shared" ref="N8" si="13">M8*24</f>
        <v>0</v>
      </c>
      <c r="O8" s="22">
        <f>H8-E8</f>
        <v>0</v>
      </c>
      <c r="P8" s="22">
        <f t="shared" ref="P8" si="14">O8*24</f>
        <v>0</v>
      </c>
    </row>
  </sheetData>
  <mergeCells count="13">
    <mergeCell ref="G4:G6"/>
    <mergeCell ref="H4:H6"/>
    <mergeCell ref="I4:P4"/>
    <mergeCell ref="I5:J5"/>
    <mergeCell ref="K5:L5"/>
    <mergeCell ref="M5:N5"/>
    <mergeCell ref="O5:P5"/>
    <mergeCell ref="F4:F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</vt:lpstr>
      <vt:lpstr>КР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NLKurkina</dc:creator>
  <cp:lastModifiedBy>Кобелев Павел Игоревич</cp:lastModifiedBy>
  <cp:lastPrinted>2014-07-17T09:08:48Z</cp:lastPrinted>
  <dcterms:created xsi:type="dcterms:W3CDTF">2014-07-16T05:58:24Z</dcterms:created>
  <dcterms:modified xsi:type="dcterms:W3CDTF">2014-07-17T12:57:29Z</dcterms:modified>
</cp:coreProperties>
</file>