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" i="1" l="1"/>
  <c r="I2" i="1"/>
  <c r="I25" i="1"/>
  <c r="F25" i="1"/>
  <c r="C25" i="1"/>
  <c r="B25" i="1"/>
  <c r="I24" i="1"/>
  <c r="F24" i="1"/>
  <c r="C24" i="1"/>
  <c r="B24" i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B19" i="1"/>
  <c r="I18" i="1"/>
  <c r="F18" i="1"/>
  <c r="C18" i="1"/>
  <c r="B18" i="1"/>
  <c r="I17" i="1"/>
  <c r="F17" i="1"/>
  <c r="C17" i="1"/>
  <c r="B17" i="1"/>
  <c r="I16" i="1"/>
  <c r="F16" i="1"/>
  <c r="C16" i="1"/>
  <c r="B16" i="1"/>
  <c r="I15" i="1"/>
  <c r="F15" i="1"/>
  <c r="C15" i="1"/>
  <c r="B15" i="1"/>
  <c r="I14" i="1"/>
  <c r="F14" i="1"/>
  <c r="C14" i="1"/>
  <c r="B14" i="1"/>
  <c r="I13" i="1"/>
  <c r="F13" i="1"/>
  <c r="C13" i="1"/>
  <c r="B13" i="1"/>
  <c r="I12" i="1"/>
  <c r="F12" i="1"/>
  <c r="C12" i="1"/>
  <c r="B12" i="1"/>
  <c r="I11" i="1"/>
  <c r="F11" i="1"/>
  <c r="C11" i="1"/>
  <c r="B11" i="1"/>
  <c r="I10" i="1"/>
  <c r="F10" i="1"/>
  <c r="C10" i="1"/>
  <c r="B10" i="1"/>
  <c r="I9" i="1"/>
  <c r="F9" i="1"/>
  <c r="C9" i="1"/>
  <c r="B9" i="1"/>
  <c r="I8" i="1"/>
  <c r="F8" i="1"/>
  <c r="C8" i="1"/>
  <c r="B8" i="1"/>
  <c r="I7" i="1"/>
  <c r="F7" i="1"/>
  <c r="C7" i="1"/>
  <c r="B7" i="1"/>
  <c r="I6" i="1"/>
  <c r="F6" i="1"/>
  <c r="C6" i="1"/>
  <c r="B6" i="1"/>
  <c r="I5" i="1"/>
  <c r="F5" i="1"/>
  <c r="C5" i="1"/>
  <c r="B5" i="1"/>
  <c r="I4" i="1"/>
  <c r="F4" i="1"/>
  <c r="C4" i="1"/>
  <c r="B4" i="1"/>
  <c r="I3" i="1"/>
  <c r="F3" i="1"/>
  <c r="C3" i="1"/>
  <c r="B3" i="1"/>
  <c r="F2" i="1"/>
  <c r="C2" i="1"/>
  <c r="B2" i="1"/>
</calcChain>
</file>

<file path=xl/sharedStrings.xml><?xml version="1.0" encoding="utf-8"?>
<sst xmlns="http://schemas.openxmlformats.org/spreadsheetml/2006/main" count="32" uniqueCount="15">
  <si>
    <t>Масло Л-СУПЕР, 15W40, CF-4/SG; к. 5л.</t>
  </si>
  <si>
    <t>Масло Л-СТАНДАРТ, 10W40, SF/CC; к. 5л.</t>
  </si>
  <si>
    <t>Масло Л-СТАНДАРТ, 10W40, SF/CC; к. 1л.</t>
  </si>
  <si>
    <t>Масло Л-СУПЕР, 5W40, SG/CD; к. 5л.</t>
  </si>
  <si>
    <t>Масло Л-СТАНДАРТ, 15W40, SF/CC; к. 4л.</t>
  </si>
  <si>
    <t>Масло Л-СУПЕР, 15W40, SG/CD; к. 4л.</t>
  </si>
  <si>
    <t>Масло Л-СУПЕР, 5W40, SG/CD; к. 4л.</t>
  </si>
  <si>
    <t>Дата</t>
  </si>
  <si>
    <t>Год</t>
  </si>
  <si>
    <t>Месяц</t>
  </si>
  <si>
    <t>Код продукции</t>
  </si>
  <si>
    <t>Наименование продукции</t>
  </si>
  <si>
    <t>Цена_(руб_т)</t>
  </si>
  <si>
    <t>Объем(т)</t>
  </si>
  <si>
    <t>Стоимость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</si>
</sst>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4" fontId="2" fillId="0" borderId="1" xfId="1" applyNumberFormat="1" applyFont="1" applyFill="1" applyBorder="1" applyAlignment="1">
      <alignment wrapText="1"/>
    </xf>
    <xf numFmtId="0" fontId="2" fillId="0" borderId="2" xfId="1" applyNumberFormat="1" applyFont="1" applyFill="1" applyBorder="1" applyAlignment="1">
      <alignment wrapText="1"/>
    </xf>
    <xf numFmtId="1" fontId="2" fillId="0" borderId="3" xfId="1" applyNumberFormat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2" borderId="3" xfId="1" applyFont="1" applyFill="1" applyBorder="1" applyAlignment="1">
      <alignment horizontal="left"/>
    </xf>
    <xf numFmtId="4" fontId="0" fillId="0" borderId="2" xfId="0" applyNumberFormat="1" applyBorder="1"/>
    <xf numFmtId="4" fontId="0" fillId="0" borderId="3" xfId="0" applyNumberFormat="1" applyBorder="1"/>
    <xf numFmtId="0" fontId="2" fillId="3" borderId="5" xfId="1" applyFont="1" applyFill="1" applyBorder="1" applyAlignment="1">
      <alignment horizontal="left"/>
    </xf>
    <xf numFmtId="0" fontId="2" fillId="3" borderId="6" xfId="1" applyFont="1" applyFill="1" applyBorder="1" applyAlignment="1">
      <alignment horizontal="left"/>
    </xf>
    <xf numFmtId="3" fontId="2" fillId="3" borderId="7" xfId="1" applyNumberFormat="1" applyFont="1" applyFill="1" applyBorder="1" applyAlignment="1">
      <alignment horizontal="left"/>
    </xf>
    <xf numFmtId="0" fontId="2" fillId="3" borderId="8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4" fontId="2" fillId="3" borderId="6" xfId="1" applyNumberFormat="1" applyFont="1" applyFill="1" applyBorder="1" applyAlignment="1">
      <alignment horizontal="left"/>
    </xf>
    <xf numFmtId="0" fontId="2" fillId="3" borderId="7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74;&#1075;&#1077;&#1085;&#1080;&#1081;\Desktop\&#1047;&#1072;&#1076;&#1072;&#109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правочник_групп_продукции"/>
    </sheetNames>
    <sheetDataSet>
      <sheetData sheetId="0"/>
      <sheetData sheetId="1">
        <row r="1">
          <cell r="A1" t="str">
            <v>Код продукции</v>
          </cell>
          <cell r="B1" t="str">
            <v>Наименование продукции</v>
          </cell>
          <cell r="C1" t="str">
            <v>Группа продукции</v>
          </cell>
        </row>
        <row r="2">
          <cell r="A2">
            <v>19517</v>
          </cell>
          <cell r="B2" t="str">
            <v>Масло Л АВАНГАРД УЛЬТРА, 10W40; нк.1л</v>
          </cell>
          <cell r="C2" t="str">
            <v>Авангард</v>
          </cell>
        </row>
        <row r="3">
          <cell r="A3">
            <v>19518</v>
          </cell>
          <cell r="B3" t="str">
            <v>Масло Л АВАНГАРД УЛЬТРА, 10W40; нк.5л.</v>
          </cell>
          <cell r="C3" t="str">
            <v>Авангард</v>
          </cell>
        </row>
        <row r="4">
          <cell r="A4">
            <v>19314</v>
          </cell>
          <cell r="B4" t="str">
            <v>Масло Л АВАНГАРД УЛЬТРА, 15W40; нк.1л</v>
          </cell>
          <cell r="C4" t="str">
            <v>Авангард</v>
          </cell>
        </row>
        <row r="5">
          <cell r="A5">
            <v>19315</v>
          </cell>
          <cell r="B5" t="str">
            <v>Масло Л АВАНГАРД УЛЬТРА, 15W40; нк.5л</v>
          </cell>
          <cell r="C5" t="str">
            <v>Авангард</v>
          </cell>
        </row>
        <row r="6">
          <cell r="A6">
            <v>19197</v>
          </cell>
          <cell r="B6" t="str">
            <v>Масло Л АВАНГАРД ЭКСТРА, 15W40; нк.1л</v>
          </cell>
          <cell r="C6" t="str">
            <v>Авангард</v>
          </cell>
        </row>
        <row r="7">
          <cell r="A7">
            <v>19198</v>
          </cell>
          <cell r="B7" t="str">
            <v>Масло Л АВАНГАРД ЭКСТРА, 15W40; нк.5л</v>
          </cell>
          <cell r="C7" t="str">
            <v>Авангард</v>
          </cell>
        </row>
        <row r="8">
          <cell r="A8">
            <v>19310</v>
          </cell>
          <cell r="B8" t="str">
            <v>Масло Л АВАНГАРД ЭКСТРА,10W-40; нк.1л</v>
          </cell>
          <cell r="C8" t="str">
            <v>Авангард</v>
          </cell>
        </row>
        <row r="9">
          <cell r="A9">
            <v>19311</v>
          </cell>
          <cell r="B9" t="str">
            <v>Масло Л АВАНГАРД ЭКСТРА,10W40; нк.5л</v>
          </cell>
          <cell r="C9" t="str">
            <v>Авангард</v>
          </cell>
        </row>
        <row r="10">
          <cell r="A10">
            <v>19303</v>
          </cell>
          <cell r="B10" t="str">
            <v>Масло Л АВАНГАРД, 10W-40, CF-4/SG;нк.1л</v>
          </cell>
          <cell r="C10" t="str">
            <v>Авангард</v>
          </cell>
        </row>
        <row r="11">
          <cell r="A11">
            <v>19306</v>
          </cell>
          <cell r="B11" t="str">
            <v>Масло Л АВАНГАРД, 10W-40, CF-4/SG;нк.5л</v>
          </cell>
          <cell r="C11" t="str">
            <v>Авангард</v>
          </cell>
        </row>
        <row r="12">
          <cell r="A12">
            <v>19308</v>
          </cell>
          <cell r="B12" t="str">
            <v>Масло Л АВАНГАРД, 15W40, CF-4/SG;нк.1л</v>
          </cell>
          <cell r="C12" t="str">
            <v>Авангард</v>
          </cell>
        </row>
        <row r="13">
          <cell r="A13">
            <v>19309</v>
          </cell>
          <cell r="B13" t="str">
            <v>Масло Л АВАНГАРД, 15W40, CF-4/SG;нк.5л</v>
          </cell>
          <cell r="C13" t="str">
            <v>Авангард</v>
          </cell>
        </row>
        <row r="14">
          <cell r="A14">
            <v>19187</v>
          </cell>
          <cell r="B14" t="str">
            <v>Масло Л ЛЮКС, 10W40, SL/CF; нк.1л</v>
          </cell>
          <cell r="C14" t="str">
            <v>п/синтетика</v>
          </cell>
        </row>
        <row r="15">
          <cell r="A15">
            <v>19188</v>
          </cell>
          <cell r="B15" t="str">
            <v>Масло Л ЛЮКС, 10W40, SL/CF; нк.4л</v>
          </cell>
          <cell r="C15" t="str">
            <v>п/синтетика</v>
          </cell>
        </row>
        <row r="16">
          <cell r="A16">
            <v>19299</v>
          </cell>
          <cell r="B16" t="str">
            <v>Масло Л ЛЮКС, 10W40, SL/CF; нк.5л</v>
          </cell>
          <cell r="C16" t="str">
            <v>п/синтетика</v>
          </cell>
        </row>
        <row r="17">
          <cell r="A17">
            <v>19189</v>
          </cell>
          <cell r="B17" t="str">
            <v>Масло Л ЛЮКС, 5W40, SL/CF; нк.1л</v>
          </cell>
          <cell r="C17" t="str">
            <v>п/синтетика</v>
          </cell>
        </row>
        <row r="18">
          <cell r="A18">
            <v>19190</v>
          </cell>
          <cell r="B18" t="str">
            <v>Масло Л ЛЮКС, 5W40, SL/CF; нк.4л</v>
          </cell>
          <cell r="C18" t="str">
            <v>п/синтетика</v>
          </cell>
        </row>
        <row r="19">
          <cell r="A19">
            <v>19300</v>
          </cell>
          <cell r="B19" t="str">
            <v>Масло Л ЛЮКС, 5W40, SL/CF; нк.5л</v>
          </cell>
          <cell r="C19" t="str">
            <v>п/синтетика</v>
          </cell>
        </row>
        <row r="20">
          <cell r="A20">
            <v>19462</v>
          </cell>
          <cell r="B20" t="str">
            <v>Масло Л ЛЮКС, 5W40, SM/CF; нк.1л.</v>
          </cell>
          <cell r="C20" t="str">
            <v>синтетика</v>
          </cell>
        </row>
        <row r="21">
          <cell r="A21">
            <v>19463</v>
          </cell>
          <cell r="B21" t="str">
            <v>Масло Л ЛЮКС, 5W40, SM/CF; нк.4л.</v>
          </cell>
          <cell r="C21" t="str">
            <v>синтетика</v>
          </cell>
        </row>
        <row r="22">
          <cell r="A22">
            <v>14894</v>
          </cell>
          <cell r="B22" t="str">
            <v>Масло Л СТАНДАРТ, 10W30, SF/CC; к. 1л.</v>
          </cell>
          <cell r="C22" t="str">
            <v>супер/стандарт</v>
          </cell>
        </row>
        <row r="23">
          <cell r="A23">
            <v>19430</v>
          </cell>
          <cell r="B23" t="str">
            <v>Масло Л СТАНДАРТ, 10W30; нк.1л.</v>
          </cell>
          <cell r="C23" t="str">
            <v>супер/стандарт</v>
          </cell>
        </row>
        <row r="24">
          <cell r="A24">
            <v>19431</v>
          </cell>
          <cell r="B24" t="str">
            <v>Масло Л СТАНДАРТ, 10W30; нк.4л.</v>
          </cell>
          <cell r="C24" t="str">
            <v>супер/стандарт</v>
          </cell>
        </row>
        <row r="25">
          <cell r="A25">
            <v>19432</v>
          </cell>
          <cell r="B25" t="str">
            <v>Масло Л СТАНДАРТ, 10W30; нк.5л.</v>
          </cell>
          <cell r="C25" t="str">
            <v>супер/стандарт</v>
          </cell>
        </row>
        <row r="26">
          <cell r="A26">
            <v>14899</v>
          </cell>
          <cell r="B26" t="str">
            <v>Масло Л СТАНДАРТ, 10W40, SF/CC; к. 1л.</v>
          </cell>
          <cell r="C26" t="str">
            <v>супер/стандарт</v>
          </cell>
        </row>
        <row r="27">
          <cell r="A27">
            <v>13755</v>
          </cell>
          <cell r="B27" t="str">
            <v>Масло Л СТАНДАРТ, 10W40, SF/CC; к. 5л.</v>
          </cell>
          <cell r="C27" t="str">
            <v>супер/стандарт</v>
          </cell>
        </row>
        <row r="28">
          <cell r="A28">
            <v>19184</v>
          </cell>
          <cell r="B28" t="str">
            <v>Масло Л СТАНДАРТ, 10W40, SF/CC; нк.1л</v>
          </cell>
          <cell r="C28" t="str">
            <v>супер/стандарт</v>
          </cell>
        </row>
        <row r="29">
          <cell r="A29">
            <v>19185</v>
          </cell>
          <cell r="B29" t="str">
            <v>Масло Л СТАНДАРТ, 10W40, SF/CC; нк.4л</v>
          </cell>
          <cell r="C29" t="str">
            <v>супер/стандарт</v>
          </cell>
        </row>
        <row r="30">
          <cell r="A30">
            <v>19186</v>
          </cell>
          <cell r="B30" t="str">
            <v>Масло Л СТАНДАРТ, 10W40, SF/CC; нк.5л</v>
          </cell>
          <cell r="C30" t="str">
            <v>супер/стандарт</v>
          </cell>
        </row>
        <row r="31">
          <cell r="A31">
            <v>14904</v>
          </cell>
          <cell r="B31" t="str">
            <v>Масло Л СТАНДАРТ, 15W40, SF/CC; к. 1л.</v>
          </cell>
          <cell r="C31" t="str">
            <v>супер/стандарт</v>
          </cell>
        </row>
        <row r="32">
          <cell r="A32">
            <v>14905</v>
          </cell>
          <cell r="B32" t="str">
            <v>Масло Л СТАНДАРТ, 15W40, SF/CC; к. 4л.</v>
          </cell>
          <cell r="C32" t="str">
            <v>супер/стандарт</v>
          </cell>
        </row>
        <row r="33">
          <cell r="A33">
            <v>19434</v>
          </cell>
          <cell r="B33" t="str">
            <v>Масло Л СТАНДАРТ, 15W40; нк.1л.</v>
          </cell>
          <cell r="C33" t="str">
            <v>супер/стандарт</v>
          </cell>
        </row>
        <row r="34">
          <cell r="A34">
            <v>19435</v>
          </cell>
          <cell r="B34" t="str">
            <v>Масло Л СТАНДАРТ, 15W40; нк.4л.</v>
          </cell>
          <cell r="C34" t="str">
            <v>супер/стандарт</v>
          </cell>
        </row>
        <row r="35">
          <cell r="A35">
            <v>19437</v>
          </cell>
          <cell r="B35" t="str">
            <v>Масло Л СТАНДАРТ, 20W50; нк.1л.</v>
          </cell>
          <cell r="C35" t="str">
            <v>супер/стандарт</v>
          </cell>
        </row>
        <row r="36">
          <cell r="A36">
            <v>19438</v>
          </cell>
          <cell r="B36" t="str">
            <v>Масло Л СТАНДАРТ, 20W50; нк.4л.</v>
          </cell>
          <cell r="C36" t="str">
            <v>супер/стандарт</v>
          </cell>
        </row>
        <row r="37">
          <cell r="A37">
            <v>19439</v>
          </cell>
          <cell r="B37" t="str">
            <v>Масло Л СТАНДАРТ, 20W50; нк.5л.</v>
          </cell>
          <cell r="C37" t="str">
            <v>супер/стандарт</v>
          </cell>
        </row>
        <row r="38">
          <cell r="A38">
            <v>19436</v>
          </cell>
          <cell r="B38" t="str">
            <v>Масло Л СТАНДАРТ,15W40, SF/CC; нк.5л.</v>
          </cell>
          <cell r="C38" t="str">
            <v>супер/стандарт</v>
          </cell>
        </row>
        <row r="39">
          <cell r="A39">
            <v>19470</v>
          </cell>
          <cell r="B39" t="str">
            <v>Масло Л СУПЕР ДИЗЕЛЬ, 10W40; нк.1л.</v>
          </cell>
          <cell r="C39" t="str">
            <v>Авангард</v>
          </cell>
        </row>
        <row r="40">
          <cell r="A40">
            <v>19471</v>
          </cell>
          <cell r="B40" t="str">
            <v>Масло Л СУПЕР ДИЗЕЛЬ, 10W40; нк.4л.</v>
          </cell>
          <cell r="C40" t="str">
            <v>Авангард</v>
          </cell>
        </row>
        <row r="41">
          <cell r="A41">
            <v>19472</v>
          </cell>
          <cell r="B41" t="str">
            <v>Масло Л СУПЕР ДИЗЕЛЬ, 10W40; нк.5л.</v>
          </cell>
          <cell r="C41" t="str">
            <v>Авангард</v>
          </cell>
        </row>
        <row r="42">
          <cell r="A42">
            <v>19477</v>
          </cell>
          <cell r="B42" t="str">
            <v>Масло Л СУПЕР ДИЗЕЛЬ, 15W40; нк.1л.</v>
          </cell>
          <cell r="C42" t="str">
            <v>Авангард</v>
          </cell>
        </row>
        <row r="43">
          <cell r="A43">
            <v>19478</v>
          </cell>
          <cell r="B43" t="str">
            <v>Масло Л СУПЕР ДИЗЕЛЬ, 15W40; нк.4л.</v>
          </cell>
          <cell r="C43" t="str">
            <v>Авангард</v>
          </cell>
        </row>
        <row r="44">
          <cell r="A44">
            <v>19479</v>
          </cell>
          <cell r="B44" t="str">
            <v>Масло Л СУПЕР ДИЗЕЛЬ, 15W40; нк.5л.</v>
          </cell>
          <cell r="C44" t="str">
            <v>Авангард</v>
          </cell>
        </row>
        <row r="45">
          <cell r="A45">
            <v>19485</v>
          </cell>
          <cell r="B45" t="str">
            <v>Масло Л СУПЕР ДИЗЕЛЬ, 20W50; нк.1л.</v>
          </cell>
          <cell r="C45" t="str">
            <v>Авангард</v>
          </cell>
        </row>
        <row r="46">
          <cell r="A46">
            <v>19486</v>
          </cell>
          <cell r="B46" t="str">
            <v>Масло Л СУПЕР ДИЗЕЛЬ, 20W50; нк.4л.</v>
          </cell>
          <cell r="C46" t="str">
            <v>Авангард</v>
          </cell>
        </row>
        <row r="47">
          <cell r="A47">
            <v>19191</v>
          </cell>
          <cell r="B47" t="str">
            <v>Масло Л СУПЕР, 10W40, SG/CD; нк.1л</v>
          </cell>
          <cell r="C47" t="str">
            <v>супер/стандарт</v>
          </cell>
        </row>
        <row r="48">
          <cell r="A48">
            <v>19192</v>
          </cell>
          <cell r="B48" t="str">
            <v>Масло Л СУПЕР, 10W40, SG/CD; нк.4л</v>
          </cell>
          <cell r="C48" t="str">
            <v>супер/стандарт</v>
          </cell>
        </row>
        <row r="49">
          <cell r="A49">
            <v>19193</v>
          </cell>
          <cell r="B49" t="str">
            <v>Масло Л СУПЕР, 10W40, SG/CD; нк.5л</v>
          </cell>
          <cell r="C49" t="str">
            <v>супер/стандарт</v>
          </cell>
        </row>
        <row r="50">
          <cell r="A50">
            <v>19194</v>
          </cell>
          <cell r="B50" t="str">
            <v>Масло Л СУПЕР, 15W40, SG/CD; нк.1л</v>
          </cell>
          <cell r="C50" t="str">
            <v>супер/стандарт</v>
          </cell>
        </row>
        <row r="51">
          <cell r="A51">
            <v>19195</v>
          </cell>
          <cell r="B51" t="str">
            <v>Масло Л СУПЕР, 15W40, SG/CD; нк.4л</v>
          </cell>
          <cell r="C51" t="str">
            <v>супер/стандарт</v>
          </cell>
        </row>
        <row r="52">
          <cell r="A52">
            <v>19196</v>
          </cell>
          <cell r="B52" t="str">
            <v>Масло Л СУПЕР, 15W40, SG/CD; нк.5л</v>
          </cell>
          <cell r="C52" t="str">
            <v>супер/стандарт</v>
          </cell>
        </row>
        <row r="53">
          <cell r="A53">
            <v>19445</v>
          </cell>
          <cell r="B53" t="str">
            <v>Масло Л СУПЕР, 20W50, SG/CD; нк.1л.</v>
          </cell>
          <cell r="C53" t="str">
            <v>супер/стандарт</v>
          </cell>
        </row>
        <row r="54">
          <cell r="A54">
            <v>19446</v>
          </cell>
          <cell r="B54" t="str">
            <v>Масло Л СУПЕР, 20W50, SG/CD; нк.4л.</v>
          </cell>
          <cell r="C54" t="str">
            <v>супер/стандарт</v>
          </cell>
        </row>
        <row r="55">
          <cell r="A55">
            <v>19447</v>
          </cell>
          <cell r="B55" t="str">
            <v>Масло Л СУПЕР, 20W50, SG/CD; нк.5л.</v>
          </cell>
          <cell r="C55" t="str">
            <v>супер/стандарт</v>
          </cell>
        </row>
        <row r="56">
          <cell r="A56">
            <v>14925</v>
          </cell>
          <cell r="B56" t="str">
            <v>Масло Л СУПЕР, 5W40, SG/CD; к. 4л.</v>
          </cell>
          <cell r="C56" t="str">
            <v>супер/стандарт</v>
          </cell>
        </row>
        <row r="57">
          <cell r="A57">
            <v>13747</v>
          </cell>
          <cell r="B57" t="str">
            <v>Масло Л СУПЕР, 5W40, SG/CD; к. 5л.</v>
          </cell>
          <cell r="C57" t="str">
            <v>супер/стандарт</v>
          </cell>
        </row>
        <row r="58">
          <cell r="A58">
            <v>19441</v>
          </cell>
          <cell r="B58" t="str">
            <v>Масло Л СУПЕР, 5W40, SG/CD; нк.1л.</v>
          </cell>
          <cell r="C58" t="str">
            <v>супер/стандарт</v>
          </cell>
        </row>
        <row r="59">
          <cell r="A59">
            <v>19442</v>
          </cell>
          <cell r="B59" t="str">
            <v>Масло Л СУПЕР, 5W40, SG/CD; нк.4л.</v>
          </cell>
          <cell r="C59" t="str">
            <v>супер/стандарт</v>
          </cell>
        </row>
        <row r="60">
          <cell r="A60">
            <v>19443</v>
          </cell>
          <cell r="B60" t="str">
            <v>Масло Л СУПЕР, 5W40, SG/CD; нк.5л.</v>
          </cell>
          <cell r="C60" t="str">
            <v>супер/стандарт</v>
          </cell>
        </row>
        <row r="61">
          <cell r="A61">
            <v>13753</v>
          </cell>
          <cell r="B61" t="str">
            <v>Масло Л-СУПЕР, 15W40, CF-4/SG; к. 5л.</v>
          </cell>
          <cell r="C61" t="str">
            <v>Авангард</v>
          </cell>
        </row>
        <row r="62">
          <cell r="A62">
            <v>14914</v>
          </cell>
          <cell r="B62" t="str">
            <v>Масло Л-СУПЕР, 15W40, SG/CD; к. 4л.</v>
          </cell>
          <cell r="C62" t="str">
            <v>супер/стандарт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K4" sqref="K4"/>
    </sheetView>
  </sheetViews>
  <sheetFormatPr defaultRowHeight="15" x14ac:dyDescent="0.25"/>
  <cols>
    <col min="1" max="1" width="10.140625" bestFit="1" customWidth="1"/>
    <col min="4" max="4" width="15" bestFit="1" customWidth="1"/>
    <col min="5" max="5" width="25.7109375" bestFit="1" customWidth="1"/>
    <col min="6" max="6" width="18" bestFit="1" customWidth="1"/>
    <col min="7" max="7" width="13.42578125" bestFit="1" customWidth="1"/>
    <col min="8" max="8" width="9.5703125" bestFit="1" customWidth="1"/>
    <col min="9" max="9" width="15.85546875" bestFit="1" customWidth="1"/>
  </cols>
  <sheetData>
    <row r="1" spans="1:9" x14ac:dyDescent="0.25">
      <c r="A1" s="8" t="s">
        <v>7</v>
      </c>
      <c r="B1" s="9" t="s">
        <v>8</v>
      </c>
      <c r="C1" s="9" t="s">
        <v>9</v>
      </c>
      <c r="D1" s="10" t="s">
        <v>10</v>
      </c>
      <c r="E1" s="11" t="s">
        <v>11</v>
      </c>
      <c r="F1" s="12" t="str">
        <f>VLOOKUP(D1,[1]Справочник_групп_продукции!A$1:C$65536,3,FALSE)</f>
        <v>Группа продукции</v>
      </c>
      <c r="G1" s="13" t="s">
        <v>12</v>
      </c>
      <c r="H1" s="14" t="s">
        <v>13</v>
      </c>
      <c r="I1" s="13" t="s">
        <v>14</v>
      </c>
    </row>
    <row r="2" spans="1:9" ht="45" x14ac:dyDescent="0.25">
      <c r="A2" s="1">
        <v>39451</v>
      </c>
      <c r="B2" s="2">
        <f t="shared" ref="B2:B25" si="0">YEAR(A2)</f>
        <v>2008</v>
      </c>
      <c r="C2" s="2" t="str">
        <f t="shared" ref="C2:C25" si="1">TEXT(A2,"ММММ")</f>
        <v>Январь</v>
      </c>
      <c r="D2" s="3">
        <v>13753</v>
      </c>
      <c r="E2" s="4" t="s">
        <v>0</v>
      </c>
      <c r="F2" s="5" t="str">
        <f>IFERROR(VLOOKUP(D2,[1]Справочник_групп_продукции!A$1:C$65536,3,FALSE),"Ошибка")</f>
        <v>Авангард</v>
      </c>
      <c r="G2" s="6">
        <v>12818.84</v>
      </c>
      <c r="H2" s="7">
        <v>108.85</v>
      </c>
      <c r="I2" s="6">
        <f>G2*H2</f>
        <v>1395330.7339999999</v>
      </c>
    </row>
    <row r="3" spans="1:9" ht="30" x14ac:dyDescent="0.25">
      <c r="A3" s="1">
        <v>39451</v>
      </c>
      <c r="B3" s="2">
        <f t="shared" si="0"/>
        <v>2008</v>
      </c>
      <c r="C3" s="2" t="str">
        <f t="shared" si="1"/>
        <v>Январь</v>
      </c>
      <c r="D3" s="3">
        <v>13755</v>
      </c>
      <c r="E3" s="4" t="s">
        <v>1</v>
      </c>
      <c r="F3" s="5" t="str">
        <f>IFERROR(VLOOKUP(D3,[1]Справочник_групп_продукции!A$1:C$65536,3,FALSE),"Ошибка")</f>
        <v>супер/стандарт</v>
      </c>
      <c r="G3" s="6">
        <v>11488.83</v>
      </c>
      <c r="H3" s="7">
        <v>26.76</v>
      </c>
      <c r="I3" s="6">
        <f t="shared" ref="I3:I25" si="2">G3*H3</f>
        <v>307441.09080000001</v>
      </c>
    </row>
    <row r="4" spans="1:9" ht="30" x14ac:dyDescent="0.25">
      <c r="A4" s="1">
        <v>39451</v>
      </c>
      <c r="B4" s="2">
        <f t="shared" si="0"/>
        <v>2008</v>
      </c>
      <c r="C4" s="2" t="str">
        <f t="shared" si="1"/>
        <v>Январь</v>
      </c>
      <c r="D4" s="3">
        <v>14899</v>
      </c>
      <c r="E4" s="4" t="s">
        <v>2</v>
      </c>
      <c r="F4" s="5" t="str">
        <f>IFERROR(VLOOKUP(D4,[1]Справочник_групп_продукции!A$1:C$65536,3,FALSE),"Ошибка")</f>
        <v>супер/стандарт</v>
      </c>
      <c r="G4" s="6">
        <v>11607.86</v>
      </c>
      <c r="H4" s="7">
        <v>64.39</v>
      </c>
      <c r="I4" s="6">
        <f t="shared" si="2"/>
        <v>747430.1054</v>
      </c>
    </row>
    <row r="5" spans="1:9" ht="30" x14ac:dyDescent="0.25">
      <c r="A5" s="1">
        <v>39452</v>
      </c>
      <c r="B5" s="2">
        <f t="shared" si="0"/>
        <v>2008</v>
      </c>
      <c r="C5" s="2" t="str">
        <f t="shared" si="1"/>
        <v>Январь</v>
      </c>
      <c r="D5" s="3">
        <v>13747</v>
      </c>
      <c r="E5" s="4" t="s">
        <v>3</v>
      </c>
      <c r="F5" s="5" t="str">
        <f>IFERROR(VLOOKUP(D5,[1]Справочник_групп_продукции!A$1:C$65536,3,FALSE),"Ошибка")</f>
        <v>супер/стандарт</v>
      </c>
      <c r="G5" s="6">
        <v>11892.57</v>
      </c>
      <c r="H5" s="7">
        <v>62.96</v>
      </c>
      <c r="I5" s="6">
        <f t="shared" si="2"/>
        <v>748756.20719999995</v>
      </c>
    </row>
    <row r="6" spans="1:9" ht="45" x14ac:dyDescent="0.25">
      <c r="A6" s="1">
        <v>39452</v>
      </c>
      <c r="B6" s="2">
        <f t="shared" si="0"/>
        <v>2008</v>
      </c>
      <c r="C6" s="2" t="str">
        <f t="shared" si="1"/>
        <v>Январь</v>
      </c>
      <c r="D6" s="3">
        <v>13753</v>
      </c>
      <c r="E6" s="4" t="s">
        <v>0</v>
      </c>
      <c r="F6" s="5" t="str">
        <f>IFERROR(VLOOKUP(D6,[1]Справочник_групп_продукции!A$1:C$65536,3,FALSE),"Ошибка")</f>
        <v>Авангард</v>
      </c>
      <c r="G6" s="6">
        <v>18134.689999999999</v>
      </c>
      <c r="H6" s="7">
        <v>94.65</v>
      </c>
      <c r="I6" s="6">
        <f t="shared" si="2"/>
        <v>1716448.4084999999</v>
      </c>
    </row>
    <row r="7" spans="1:9" ht="30" x14ac:dyDescent="0.25">
      <c r="A7" s="1">
        <v>39452</v>
      </c>
      <c r="B7" s="2">
        <f t="shared" si="0"/>
        <v>2008</v>
      </c>
      <c r="C7" s="2" t="str">
        <f t="shared" si="1"/>
        <v>Январь</v>
      </c>
      <c r="D7" s="3">
        <v>13755</v>
      </c>
      <c r="E7" s="4" t="s">
        <v>1</v>
      </c>
      <c r="F7" s="5" t="str">
        <f>IFERROR(VLOOKUP(D7,[1]Справочник_групп_продукции!A$1:C$65536,3,FALSE),"Ошибка")</f>
        <v>супер/стандарт</v>
      </c>
      <c r="G7" s="6">
        <v>11683.06</v>
      </c>
      <c r="H7" s="7">
        <v>41.5</v>
      </c>
      <c r="I7" s="6">
        <f t="shared" si="2"/>
        <v>484846.99</v>
      </c>
    </row>
    <row r="8" spans="1:9" ht="30" x14ac:dyDescent="0.25">
      <c r="A8" s="1">
        <v>39452</v>
      </c>
      <c r="B8" s="2">
        <f t="shared" si="0"/>
        <v>2008</v>
      </c>
      <c r="C8" s="2" t="str">
        <f t="shared" si="1"/>
        <v>Январь</v>
      </c>
      <c r="D8" s="3">
        <v>14899</v>
      </c>
      <c r="E8" s="4" t="s">
        <v>2</v>
      </c>
      <c r="F8" s="5" t="str">
        <f>IFERROR(VLOOKUP(D8,[1]Справочник_групп_продукции!A$1:C$65536,3,FALSE),"Ошибка")</f>
        <v>супер/стандарт</v>
      </c>
      <c r="G8" s="6">
        <v>16468.810000000001</v>
      </c>
      <c r="H8" s="7">
        <v>55.29</v>
      </c>
      <c r="I8" s="6">
        <f t="shared" si="2"/>
        <v>910560.50490000006</v>
      </c>
    </row>
    <row r="9" spans="1:9" ht="30" x14ac:dyDescent="0.25">
      <c r="A9" s="1">
        <v>39452</v>
      </c>
      <c r="B9" s="2">
        <f t="shared" si="0"/>
        <v>2008</v>
      </c>
      <c r="C9" s="2" t="str">
        <f t="shared" si="1"/>
        <v>Январь</v>
      </c>
      <c r="D9" s="3">
        <v>14905</v>
      </c>
      <c r="E9" s="4" t="s">
        <v>4</v>
      </c>
      <c r="F9" s="5" t="str">
        <f>IFERROR(VLOOKUP(D9,[1]Справочник_групп_продукции!A$1:C$65536,3,FALSE),"Ошибка")</f>
        <v>супер/стандарт</v>
      </c>
      <c r="G9" s="6">
        <v>11245.96</v>
      </c>
      <c r="H9" s="7">
        <v>106.86</v>
      </c>
      <c r="I9" s="6">
        <f t="shared" si="2"/>
        <v>1201743.2855999998</v>
      </c>
    </row>
    <row r="10" spans="1:9" ht="30" x14ac:dyDescent="0.25">
      <c r="A10" s="1">
        <v>39452</v>
      </c>
      <c r="B10" s="2">
        <f t="shared" si="0"/>
        <v>2008</v>
      </c>
      <c r="C10" s="2" t="str">
        <f t="shared" si="1"/>
        <v>Январь</v>
      </c>
      <c r="D10" s="3">
        <v>14914</v>
      </c>
      <c r="E10" s="4" t="s">
        <v>5</v>
      </c>
      <c r="F10" s="5" t="str">
        <f>IFERROR(VLOOKUP(D10,[1]Справочник_групп_продукции!A$1:C$65536,3,FALSE),"Ошибка")</f>
        <v>супер/стандарт</v>
      </c>
      <c r="G10" s="6">
        <v>19037.59</v>
      </c>
      <c r="H10" s="7">
        <v>66.099999999999994</v>
      </c>
      <c r="I10" s="6">
        <f t="shared" si="2"/>
        <v>1258384.6989999998</v>
      </c>
    </row>
    <row r="11" spans="1:9" ht="30" x14ac:dyDescent="0.25">
      <c r="A11" s="1">
        <v>39452</v>
      </c>
      <c r="B11" s="2">
        <f t="shared" si="0"/>
        <v>2008</v>
      </c>
      <c r="C11" s="2" t="str">
        <f t="shared" si="1"/>
        <v>Январь</v>
      </c>
      <c r="D11" s="3">
        <v>14925</v>
      </c>
      <c r="E11" s="4" t="s">
        <v>6</v>
      </c>
      <c r="F11" s="5" t="str">
        <f>IFERROR(VLOOKUP(D11,[1]Справочник_групп_продукции!A$1:C$65536,3,FALSE),"Ошибка")</f>
        <v>супер/стандарт</v>
      </c>
      <c r="G11" s="6">
        <v>18671.95</v>
      </c>
      <c r="H11" s="7">
        <v>66.569999999999993</v>
      </c>
      <c r="I11" s="6">
        <f t="shared" si="2"/>
        <v>1242991.7115</v>
      </c>
    </row>
    <row r="12" spans="1:9" ht="30" x14ac:dyDescent="0.25">
      <c r="A12" s="1">
        <v>39453</v>
      </c>
      <c r="B12" s="2">
        <f t="shared" si="0"/>
        <v>2008</v>
      </c>
      <c r="C12" s="2" t="str">
        <f t="shared" si="1"/>
        <v>Январь</v>
      </c>
      <c r="D12" s="3">
        <v>13755</v>
      </c>
      <c r="E12" s="4" t="s">
        <v>1</v>
      </c>
      <c r="F12" s="5" t="str">
        <f>IFERROR(VLOOKUP(D12,[1]Справочник_групп_продукции!A$1:C$65536,3,FALSE),"Ошибка")</f>
        <v>супер/стандарт</v>
      </c>
      <c r="G12" s="6">
        <v>11358.25</v>
      </c>
      <c r="H12" s="7">
        <v>96.58</v>
      </c>
      <c r="I12" s="6">
        <f t="shared" si="2"/>
        <v>1096979.7849999999</v>
      </c>
    </row>
    <row r="13" spans="1:9" ht="30" x14ac:dyDescent="0.25">
      <c r="A13" s="1">
        <v>39453</v>
      </c>
      <c r="B13" s="2">
        <f t="shared" si="0"/>
        <v>2008</v>
      </c>
      <c r="C13" s="2" t="str">
        <f t="shared" si="1"/>
        <v>Январь</v>
      </c>
      <c r="D13" s="3">
        <v>14899</v>
      </c>
      <c r="E13" s="4" t="s">
        <v>2</v>
      </c>
      <c r="F13" s="5" t="str">
        <f>IFERROR(VLOOKUP(D13,[1]Справочник_групп_продукции!A$1:C$65536,3,FALSE),"Ошибка")</f>
        <v>супер/стандарт</v>
      </c>
      <c r="G13" s="6">
        <v>14064.02</v>
      </c>
      <c r="H13" s="7">
        <v>71.52</v>
      </c>
      <c r="I13" s="6">
        <f t="shared" si="2"/>
        <v>1005858.7104</v>
      </c>
    </row>
    <row r="14" spans="1:9" ht="30" x14ac:dyDescent="0.25">
      <c r="A14" s="1">
        <v>39453</v>
      </c>
      <c r="B14" s="2">
        <f t="shared" si="0"/>
        <v>2008</v>
      </c>
      <c r="C14" s="2" t="str">
        <f t="shared" si="1"/>
        <v>Январь</v>
      </c>
      <c r="D14" s="3">
        <v>14905</v>
      </c>
      <c r="E14" s="4" t="s">
        <v>4</v>
      </c>
      <c r="F14" s="5" t="str">
        <f>IFERROR(VLOOKUP(D14,[1]Справочник_групп_продукции!A$1:C$65536,3,FALSE),"Ошибка")</f>
        <v>супер/стандарт</v>
      </c>
      <c r="G14" s="6">
        <v>11663.18</v>
      </c>
      <c r="H14" s="7">
        <v>100.19</v>
      </c>
      <c r="I14" s="6">
        <f t="shared" si="2"/>
        <v>1168534.0042000001</v>
      </c>
    </row>
    <row r="15" spans="1:9" ht="30" x14ac:dyDescent="0.25">
      <c r="A15" s="1">
        <v>39819</v>
      </c>
      <c r="B15" s="2">
        <f t="shared" si="0"/>
        <v>2009</v>
      </c>
      <c r="C15" s="2" t="str">
        <f t="shared" si="1"/>
        <v>Январь</v>
      </c>
      <c r="D15" s="3">
        <v>14914</v>
      </c>
      <c r="E15" s="4" t="s">
        <v>5</v>
      </c>
      <c r="F15" s="5" t="str">
        <f>IFERROR(VLOOKUP(D15,[1]Справочник_групп_продукции!A$1:C$65536,3,FALSE),"Ошибка")</f>
        <v>супер/стандарт</v>
      </c>
      <c r="G15" s="6">
        <v>13992.46</v>
      </c>
      <c r="H15" s="7">
        <v>106.42</v>
      </c>
      <c r="I15" s="6">
        <f t="shared" si="2"/>
        <v>1489077.5932</v>
      </c>
    </row>
    <row r="16" spans="1:9" ht="30" x14ac:dyDescent="0.25">
      <c r="A16" s="1">
        <v>39819</v>
      </c>
      <c r="B16" s="2">
        <f t="shared" si="0"/>
        <v>2009</v>
      </c>
      <c r="C16" s="2" t="str">
        <f t="shared" si="1"/>
        <v>Январь</v>
      </c>
      <c r="D16" s="3">
        <v>14925</v>
      </c>
      <c r="E16" s="4" t="s">
        <v>6</v>
      </c>
      <c r="F16" s="5" t="str">
        <f>IFERROR(VLOOKUP(D16,[1]Справочник_групп_продукции!A$1:C$65536,3,FALSE),"Ошибка")</f>
        <v>супер/стандарт</v>
      </c>
      <c r="G16" s="6">
        <v>19116.68</v>
      </c>
      <c r="H16" s="7">
        <v>75.819999999999993</v>
      </c>
      <c r="I16" s="6">
        <f t="shared" si="2"/>
        <v>1449426.6775999998</v>
      </c>
    </row>
    <row r="17" spans="1:9" ht="30" x14ac:dyDescent="0.25">
      <c r="A17" s="1">
        <v>39820</v>
      </c>
      <c r="B17" s="2">
        <f t="shared" si="0"/>
        <v>2009</v>
      </c>
      <c r="C17" s="2" t="str">
        <f t="shared" si="1"/>
        <v>Январь</v>
      </c>
      <c r="D17" s="3">
        <v>13755</v>
      </c>
      <c r="E17" s="4" t="s">
        <v>1</v>
      </c>
      <c r="F17" s="5" t="str">
        <f>IFERROR(VLOOKUP(D17,[1]Справочник_групп_продукции!A$1:C$65536,3,FALSE),"Ошибка")</f>
        <v>супер/стандарт</v>
      </c>
      <c r="G17" s="6">
        <v>18377.5</v>
      </c>
      <c r="H17" s="7">
        <v>61.15</v>
      </c>
      <c r="I17" s="6">
        <f t="shared" si="2"/>
        <v>1123784.125</v>
      </c>
    </row>
    <row r="18" spans="1:9" ht="30" x14ac:dyDescent="0.25">
      <c r="A18" s="1">
        <v>39820</v>
      </c>
      <c r="B18" s="2">
        <f t="shared" si="0"/>
        <v>2009</v>
      </c>
      <c r="C18" s="2" t="str">
        <f t="shared" si="1"/>
        <v>Январь</v>
      </c>
      <c r="D18" s="3">
        <v>14899</v>
      </c>
      <c r="E18" s="4" t="s">
        <v>2</v>
      </c>
      <c r="F18" s="5" t="str">
        <f>IFERROR(VLOOKUP(D18,[1]Справочник_групп_продукции!A$1:C$65536,3,FALSE),"Ошибка")</f>
        <v>супер/стандарт</v>
      </c>
      <c r="G18" s="6">
        <v>10929.91</v>
      </c>
      <c r="H18" s="7">
        <v>34.770000000000003</v>
      </c>
      <c r="I18" s="6">
        <f t="shared" si="2"/>
        <v>380032.97070000001</v>
      </c>
    </row>
    <row r="19" spans="1:9" ht="30" x14ac:dyDescent="0.25">
      <c r="A19" s="1">
        <v>39455</v>
      </c>
      <c r="B19" s="2">
        <f t="shared" si="0"/>
        <v>2008</v>
      </c>
      <c r="C19" s="2" t="str">
        <f t="shared" si="1"/>
        <v>Январь</v>
      </c>
      <c r="D19" s="3">
        <v>13755</v>
      </c>
      <c r="E19" s="4" t="s">
        <v>1</v>
      </c>
      <c r="F19" s="5" t="str">
        <f>IFERROR(VLOOKUP(D19,[1]Справочник_групп_продукции!A$1:C$65536,3,FALSE),"Ошибка")</f>
        <v>супер/стандарт</v>
      </c>
      <c r="G19" s="6">
        <v>12030.81</v>
      </c>
      <c r="H19" s="7">
        <v>42.01</v>
      </c>
      <c r="I19" s="6">
        <f t="shared" si="2"/>
        <v>505414.32809999993</v>
      </c>
    </row>
    <row r="20" spans="1:9" ht="30" x14ac:dyDescent="0.25">
      <c r="A20" s="1">
        <v>39455</v>
      </c>
      <c r="B20" s="2">
        <f t="shared" si="0"/>
        <v>2008</v>
      </c>
      <c r="C20" s="2" t="str">
        <f t="shared" si="1"/>
        <v>Январь</v>
      </c>
      <c r="D20" s="3">
        <v>14899</v>
      </c>
      <c r="E20" s="4" t="s">
        <v>2</v>
      </c>
      <c r="F20" s="5" t="str">
        <f>IFERROR(VLOOKUP(D20,[1]Справочник_групп_продукции!A$1:C$65536,3,FALSE),"Ошибка")</f>
        <v>супер/стандарт</v>
      </c>
      <c r="G20" s="6">
        <v>11115.74</v>
      </c>
      <c r="H20" s="7">
        <v>26.07</v>
      </c>
      <c r="I20" s="6">
        <f t="shared" si="2"/>
        <v>289787.34179999999</v>
      </c>
    </row>
    <row r="21" spans="1:9" ht="30" x14ac:dyDescent="0.25">
      <c r="A21" s="1">
        <v>39456</v>
      </c>
      <c r="B21" s="2">
        <f t="shared" si="0"/>
        <v>2008</v>
      </c>
      <c r="C21" s="2" t="str">
        <f t="shared" si="1"/>
        <v>Январь</v>
      </c>
      <c r="D21" s="3">
        <v>13755</v>
      </c>
      <c r="E21" s="4" t="s">
        <v>1</v>
      </c>
      <c r="F21" s="5" t="str">
        <f>IFERROR(VLOOKUP(D21,[1]Справочник_групп_продукции!A$1:C$65536,3,FALSE),"Ошибка")</f>
        <v>супер/стандарт</v>
      </c>
      <c r="G21" s="6">
        <v>19798.95</v>
      </c>
      <c r="H21" s="7">
        <v>59.58</v>
      </c>
      <c r="I21" s="6">
        <f t="shared" si="2"/>
        <v>1179621.4410000001</v>
      </c>
    </row>
    <row r="22" spans="1:9" ht="30" x14ac:dyDescent="0.25">
      <c r="A22" s="1">
        <v>40187</v>
      </c>
      <c r="B22" s="2">
        <f t="shared" si="0"/>
        <v>2010</v>
      </c>
      <c r="C22" s="2" t="str">
        <f t="shared" si="1"/>
        <v>Январь</v>
      </c>
      <c r="D22" s="3">
        <v>14899</v>
      </c>
      <c r="E22" s="4" t="s">
        <v>2</v>
      </c>
      <c r="F22" s="5" t="str">
        <f>IFERROR(VLOOKUP(D22,[1]Справочник_групп_продукции!A$1:C$65536,3,FALSE),"Ошибка")</f>
        <v>супер/стандарт</v>
      </c>
      <c r="G22" s="6">
        <v>13938.12</v>
      </c>
      <c r="H22" s="7">
        <v>81.25</v>
      </c>
      <c r="I22" s="6">
        <f t="shared" si="2"/>
        <v>1132472.25</v>
      </c>
    </row>
    <row r="23" spans="1:9" ht="30" x14ac:dyDescent="0.25">
      <c r="A23" s="1">
        <v>40187</v>
      </c>
      <c r="B23" s="2">
        <f t="shared" si="0"/>
        <v>2010</v>
      </c>
      <c r="C23" s="2" t="str">
        <f t="shared" si="1"/>
        <v>Январь</v>
      </c>
      <c r="D23" s="3">
        <v>14914</v>
      </c>
      <c r="E23" s="4" t="s">
        <v>5</v>
      </c>
      <c r="F23" s="5" t="str">
        <f>IFERROR(VLOOKUP(D23,[1]Справочник_групп_продукции!A$1:C$65536,3,FALSE),"Ошибка")</f>
        <v>супер/стандарт</v>
      </c>
      <c r="G23" s="6">
        <v>15670.07</v>
      </c>
      <c r="H23" s="7">
        <v>48.74</v>
      </c>
      <c r="I23" s="6">
        <f t="shared" si="2"/>
        <v>763759.21180000005</v>
      </c>
    </row>
    <row r="24" spans="1:9" ht="30" x14ac:dyDescent="0.25">
      <c r="A24" s="1">
        <v>40188</v>
      </c>
      <c r="B24" s="2">
        <f t="shared" si="0"/>
        <v>2010</v>
      </c>
      <c r="C24" s="2" t="str">
        <f t="shared" si="1"/>
        <v>Январь</v>
      </c>
      <c r="D24" s="3">
        <v>13755</v>
      </c>
      <c r="E24" s="4" t="s">
        <v>1</v>
      </c>
      <c r="F24" s="5" t="str">
        <f>IFERROR(VLOOKUP(D24,[1]Справочник_групп_продукции!A$1:C$65536,3,FALSE),"Ошибка")</f>
        <v>супер/стандарт</v>
      </c>
      <c r="G24" s="6">
        <v>11648.62</v>
      </c>
      <c r="H24" s="7">
        <v>42.65</v>
      </c>
      <c r="I24" s="6">
        <f t="shared" si="2"/>
        <v>496813.64300000004</v>
      </c>
    </row>
    <row r="25" spans="1:9" ht="30" x14ac:dyDescent="0.25">
      <c r="A25" s="1">
        <v>40188</v>
      </c>
      <c r="B25" s="2">
        <f t="shared" si="0"/>
        <v>2010</v>
      </c>
      <c r="C25" s="2" t="str">
        <f t="shared" si="1"/>
        <v>Январь</v>
      </c>
      <c r="D25" s="3">
        <v>14899</v>
      </c>
      <c r="E25" s="4" t="s">
        <v>2</v>
      </c>
      <c r="F25" s="5" t="str">
        <f>IFERROR(VLOOKUP(D25,[1]Справочник_групп_продукции!A$1:C$65536,3,FALSE),"Ошибка")</f>
        <v>супер/стандарт</v>
      </c>
      <c r="G25" s="6">
        <v>13227.6</v>
      </c>
      <c r="H25" s="7">
        <v>12.4</v>
      </c>
      <c r="I25" s="6">
        <f t="shared" si="2"/>
        <v>164022.24000000002</v>
      </c>
    </row>
  </sheetData>
  <conditionalFormatting sqref="A2:I25">
    <cfRule type="cellIs" dxfId="5" priority="3" stopIfTrue="1" operator="equal">
      <formula>"Ошибка"</formula>
    </cfRule>
    <cfRule type="cellIs" dxfId="4" priority="4" stopIfTrue="1" operator="equal">
      <formula>"""Ошибка"""</formula>
    </cfRule>
  </conditionalFormatting>
  <conditionalFormatting sqref="A1:I1">
    <cfRule type="cellIs" dxfId="3" priority="1" stopIfTrue="1" operator="equal">
      <formula>"Ошибка"</formula>
    </cfRule>
    <cfRule type="cellIs" dxfId="2" priority="2" stopIfTrue="1" operator="equal">
      <formula>"""Ошибка"""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2014-07-22T14:59:01Z</dcterms:modified>
</cp:coreProperties>
</file>