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Баллы!$B$2:$G$2</definedName>
    <definedName name="убыток">Баллы!$A$3:$A$8</definedName>
    <definedName name="факторы">Баллы!$A$12:$A$16</definedName>
  </definedNames>
  <calcPr calcId="145621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4" i="1"/>
</calcChain>
</file>

<file path=xl/sharedStrings.xml><?xml version="1.0" encoding="utf-8"?>
<sst xmlns="http://schemas.openxmlformats.org/spreadsheetml/2006/main" count="176" uniqueCount="118">
  <si>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</si>
  <si>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</si>
  <si>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</si>
  <si>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</si>
  <si>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</si>
  <si>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</si>
  <si>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</si>
  <si>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</si>
  <si>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</si>
  <si>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</si>
  <si>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</si>
  <si>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</si>
  <si>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</si>
  <si>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</si>
  <si>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</si>
  <si>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</si>
  <si>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</si>
  <si>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</si>
  <si>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</si>
  <si>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</si>
  <si>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</si>
  <si>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</si>
  <si>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</si>
  <si>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</si>
  <si>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</si>
  <si>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</si>
  <si>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</si>
  <si>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</si>
  <si>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</si>
  <si>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</si>
  <si>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</si>
  <si>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</si>
  <si>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</si>
  <si>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</si>
  <si>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</si>
  <si>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</si>
  <si>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</si>
  <si>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</si>
  <si>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</si>
  <si>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</si>
  <si>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</si>
  <si>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</si>
  <si>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</si>
  <si>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</si>
  <si>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</si>
  <si>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</si>
  <si>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</si>
  <si>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</si>
  <si>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</si>
  <si>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</si>
  <si>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</si>
  <si>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</si>
  <si>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</si>
  <si>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</si>
  <si>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</si>
  <si>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</si>
  <si>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</si>
  <si>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</si>
  <si>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</si>
  <si>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</si>
  <si>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</si>
  <si>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</si>
  <si>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</si>
  <si>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</si>
  <si>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</si>
  <si>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</si>
  <si>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</si>
  <si>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</si>
  <si>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</si>
  <si>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</si>
  <si>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</si>
  <si>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</si>
  <si>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</si>
  <si>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</si>
  <si>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</si>
  <si>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</si>
  <si>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</si>
  <si>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</si>
  <si>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</si>
  <si>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</si>
  <si>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</si>
  <si>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</si>
  <si>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</si>
  <si>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</si>
  <si>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</si>
  <si>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</si>
  <si>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</si>
  <si>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</si>
  <si>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</si>
  <si>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</si>
  <si>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</si>
  <si>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</si>
  <si>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</si>
  <si>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</si>
  <si>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</si>
  <si>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</si>
  <si>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</si>
  <si>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</si>
  <si>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</si>
  <si>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</si>
  <si>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</si>
  <si>
    <t>Нет влияния (менее 180 тыс. руб.)</t>
  </si>
  <si>
    <t>Практически не возможна</t>
  </si>
  <si>
    <t>Минимальный (180 тыс. руб - 1.8 млн. руб.)</t>
  </si>
  <si>
    <t>Умеренный (1.8 млн. руб. - 4.5 млн. руб.)</t>
  </si>
  <si>
    <t>Значительный (4.5 млн. руб. - 9 млн. руб.)</t>
  </si>
  <si>
    <t>Критический (9 млн. руб. - 18 млн. руб.)</t>
  </si>
  <si>
    <t>Максимальный (более 18 млн. руб.)</t>
  </si>
  <si>
    <t>Маловероятная</t>
  </si>
  <si>
    <t>Средняя</t>
  </si>
  <si>
    <t>Высокая</t>
  </si>
  <si>
    <t>Критическая</t>
  </si>
  <si>
    <t>Максимальная</t>
  </si>
  <si>
    <t>0.2    максимально снижают риск</t>
  </si>
  <si>
    <t>0.4   в значительной мере снижают  риск</t>
  </si>
  <si>
    <t xml:space="preserve">0.8   не покрывают риск  </t>
  </si>
  <si>
    <t xml:space="preserve">1.0  отсутствуют </t>
  </si>
  <si>
    <t xml:space="preserve">0.6   обеспечивают покрытие риска но могут быть улучшены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</si>
</sst>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0" fillId="5" borderId="1" xfId="0" applyNumberFormat="1" applyFill="1" applyBorder="1" applyProtection="1"/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  <xf numFmtId="0" fontId="0" fillId="7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G8" sqref="G7:G8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41.28515625" customWidth="1"/>
    <col min="5" max="5" width="39.28515625" customWidth="1"/>
    <col min="6" max="6" width="10.570312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5" t="s">
        <v>9</v>
      </c>
      <c r="B1" s="25"/>
      <c r="C1" s="25"/>
      <c r="D1" s="25"/>
      <c r="E1" s="25"/>
      <c r="F1" s="25"/>
      <c r="G1" s="25"/>
      <c r="H1" s="25"/>
      <c r="I1" s="25"/>
    </row>
    <row r="2" spans="1:9" ht="15" customHeight="1" x14ac:dyDescent="0.25">
      <c r="A2" s="26" t="s">
        <v>0</v>
      </c>
      <c r="B2" s="26" t="s">
        <v>1</v>
      </c>
      <c r="C2" s="27" t="s">
        <v>2</v>
      </c>
      <c r="D2" s="26" t="s">
        <v>3</v>
      </c>
      <c r="E2" s="27"/>
      <c r="F2" s="27"/>
      <c r="G2" s="30" t="s">
        <v>100</v>
      </c>
      <c r="H2" s="32" t="s">
        <v>4</v>
      </c>
      <c r="I2" s="26" t="s">
        <v>5</v>
      </c>
    </row>
    <row r="3" spans="1:9" x14ac:dyDescent="0.25">
      <c r="A3" s="28"/>
      <c r="B3" s="29"/>
      <c r="C3" s="29"/>
      <c r="D3" s="17" t="s">
        <v>6</v>
      </c>
      <c r="E3" s="17" t="s">
        <v>7</v>
      </c>
      <c r="F3" s="17" t="s">
        <v>8</v>
      </c>
      <c r="G3" s="31"/>
      <c r="H3" s="33"/>
      <c r="I3" s="29"/>
    </row>
    <row r="4" spans="1:9" ht="43.5" customHeight="1" x14ac:dyDescent="0.25">
      <c r="A4" s="8"/>
      <c r="B4" s="9" t="s">
        <v>10</v>
      </c>
      <c r="C4" s="10" t="s">
        <v>13</v>
      </c>
      <c r="D4" s="19" t="s">
        <v>105</v>
      </c>
      <c r="E4" s="19" t="s">
        <v>102</v>
      </c>
      <c r="F4" s="24">
        <f>IFERROR(INDEX(Баллы,MATCH(D4,[0]!убыток,),MATCH(E4,[0]!вероятность)),"")</f>
        <v>3</v>
      </c>
      <c r="G4" s="21" t="s">
        <v>114</v>
      </c>
      <c r="H4" s="18">
        <f>IFERROR(F4*VLOOKUP(G4,Баллы!$A$12:$B$16,2,0),"")</f>
        <v>1.2000000000000002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 t="s">
        <v>107</v>
      </c>
      <c r="E5" s="19" t="s">
        <v>102</v>
      </c>
      <c r="F5" s="24">
        <f>IFERROR(INDEX(Баллы,MATCH(D5,[0]!убыток,),MATCH(E5,[0]!вероятность)),"")</f>
        <v>4</v>
      </c>
      <c r="G5" s="21" t="s">
        <v>115</v>
      </c>
      <c r="H5" s="18">
        <f>IFERROR(F5*VLOOKUP(G5,Баллы!$A$12:$B$16,2,0),"")</f>
        <v>3.2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24" t="str">
        <f>IFERROR(INDEX(Баллы,MATCH(D6,[0]!убыток,),MATCH(E6,[0]!вероятность)),"")</f>
        <v/>
      </c>
      <c r="G6" s="21"/>
      <c r="H6" s="18" t="str">
        <f>IFERROR(F6*VLOOKUP(G6,Баллы!$A$12:$B$16,2,0),"")</f>
        <v/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24" t="str">
        <f>IFERROR(INDEX(Баллы,MATCH(D7,[0]!убыток,),MATCH(E7,[0]!вероятность)),"")</f>
        <v/>
      </c>
      <c r="G7" s="21"/>
      <c r="H7" s="18" t="str">
        <f>IFERROR(F7*VLOOKUP(G7,Баллы!$A$12:$B$16,2,0),"")</f>
        <v/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24" t="str">
        <f>IFERROR(INDEX(Баллы,MATCH(D8,[0]!убыток,),MATCH(E8,[0]!вероятность)),"")</f>
        <v/>
      </c>
      <c r="G8" s="21"/>
      <c r="H8" s="18" t="str">
        <f>IFERROR(F8*VLOOKUP(G8,Баллы!$A$12:$B$16,2,0),"")</f>
        <v/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24" t="str">
        <f>IFERROR(INDEX(Баллы,MATCH(D9,[0]!убыток,),MATCH(E9,[0]!вероятность)),"")</f>
        <v/>
      </c>
      <c r="G9" s="21"/>
      <c r="H9" s="18" t="str">
        <f>IFERROR(F9*VLOOKUP(G9,Баллы!$A$12:$B$16,2,0),"")</f>
        <v/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24" t="str">
        <f>IFERROR(INDEX(Баллы,MATCH(D10,[0]!убыток,),MATCH(E10,[0]!вероятность)),"")</f>
        <v/>
      </c>
      <c r="G10" s="21"/>
      <c r="H10" s="18" t="str">
        <f>IFERROR(F10*VLOOKUP(G10,Баллы!$A$12:$B$16,2,0),"")</f>
        <v/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24" t="str">
        <f>IFERROR(INDEX(Баллы,MATCH(D11,[0]!убыток,),MATCH(E11,[0]!вероятность)),"")</f>
        <v/>
      </c>
      <c r="G11" s="21"/>
      <c r="H11" s="18" t="str">
        <f>IFERROR(F11*VLOOKUP(G11,Баллы!$A$12:$B$16,2,0),"")</f>
        <v/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24" t="str">
        <f>IFERROR(INDEX(Баллы,MATCH(D12,[0]!убыток,),MATCH(E12,[0]!вероятность)),"")</f>
        <v/>
      </c>
      <c r="G12" s="21"/>
      <c r="H12" s="18" t="str">
        <f>IFERROR(F12*VLOOKUP(G12,Баллы!$A$12:$B$16,2,0),"")</f>
        <v/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24" t="str">
        <f>IFERROR(INDEX(Баллы,MATCH(D13,[0]!убыток,),MATCH(E13,[0]!вероятность)),"")</f>
        <v/>
      </c>
      <c r="G13" s="21"/>
      <c r="H13" s="18" t="str">
        <f>IFERROR(F13*VLOOKUP(G13,Баллы!$A$12:$B$16,2,0),"")</f>
        <v/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24" t="str">
        <f>IFERROR(INDEX(Баллы,MATCH(D14,[0]!убыток,),MATCH(E14,[0]!вероятность)),"")</f>
        <v/>
      </c>
      <c r="G14" s="21"/>
      <c r="H14" s="18" t="str">
        <f>IFERROR(F14*VLOOKUP(G14,Баллы!$A$12:$B$16,2,0),"")</f>
        <v/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24" t="str">
        <f>IFERROR(INDEX(Баллы,MATCH(D15,[0]!убыток,),MATCH(E15,[0]!вероятность)),"")</f>
        <v/>
      </c>
      <c r="G15" s="21"/>
      <c r="H15" s="18" t="str">
        <f>IFERROR(F15*VLOOKUP(G15,Баллы!$A$12:$B$16,2,0),"")</f>
        <v/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24" t="str">
        <f>IFERROR(INDEX(Баллы,MATCH(D16,[0]!убыток,),MATCH(E16,[0]!вероятность)),"")</f>
        <v/>
      </c>
      <c r="G16" s="21"/>
      <c r="H16" s="18" t="str">
        <f>IFERROR(F16*VLOOKUP(G16,Баллы!$A$12:$B$16,2,0),"")</f>
        <v/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24" t="str">
        <f>IFERROR(INDEX(Баллы,MATCH(D17,[0]!убыток,),MATCH(E17,[0]!вероятность)),"")</f>
        <v/>
      </c>
      <c r="G17" s="21"/>
      <c r="H17" s="18" t="str">
        <f>IFERROR(F17*VLOOKUP(G17,Баллы!$A$12:$B$16,2,0),"")</f>
        <v/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24" t="str">
        <f>IFERROR(INDEX(Баллы,MATCH(D18,[0]!убыток,),MATCH(E18,[0]!вероятность)),"")</f>
        <v/>
      </c>
      <c r="G18" s="21"/>
      <c r="H18" s="18" t="str">
        <f>IFERROR(F18*VLOOKUP(G18,Баллы!$A$12:$B$16,2,0),"")</f>
        <v/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24" t="str">
        <f>IFERROR(INDEX(Баллы,MATCH(D19,[0]!убыток,),MATCH(E19,[0]!вероятность)),"")</f>
        <v/>
      </c>
      <c r="G19" s="21"/>
      <c r="H19" s="18" t="str">
        <f>IFERROR(F19*VLOOKUP(G19,Баллы!$A$12:$B$16,2,0),"")</f>
        <v/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24" t="str">
        <f>IFERROR(INDEX(Баллы,MATCH(D20,[0]!убыток,),MATCH(E20,[0]!вероятность)),"")</f>
        <v/>
      </c>
      <c r="G20" s="21"/>
      <c r="H20" s="18" t="str">
        <f>IFERROR(F20*VLOOKUP(G20,Баллы!$A$12:$B$16,2,0),"")</f>
        <v/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24" t="str">
        <f>IFERROR(INDEX(Баллы,MATCH(D21,[0]!убыток,),MATCH(E21,[0]!вероятность)),"")</f>
        <v/>
      </c>
      <c r="G21" s="21"/>
      <c r="H21" s="18" t="str">
        <f>IFERROR(F21*VLOOKUP(G21,Баллы!$A$12:$B$16,2,0),"")</f>
        <v/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24" t="str">
        <f>IFERROR(INDEX(Баллы,MATCH(D22,[0]!убыток,),MATCH(E22,[0]!вероятность)),"")</f>
        <v/>
      </c>
      <c r="G22" s="21"/>
      <c r="H22" s="18" t="str">
        <f>IFERROR(F22*VLOOKUP(G22,Баллы!$A$12:$B$16,2,0),"")</f>
        <v/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24" t="str">
        <f>IFERROR(INDEX(Баллы,MATCH(D23,[0]!убыток,),MATCH(E23,[0]!вероятность)),"")</f>
        <v/>
      </c>
      <c r="G23" s="21"/>
      <c r="H23" s="18" t="str">
        <f>IFERROR(F23*VLOOKUP(G23,Баллы!$A$12:$B$16,2,0),"")</f>
        <v/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24" t="str">
        <f>IFERROR(INDEX(Баллы,MATCH(D24,[0]!убыток,),MATCH(E24,[0]!вероятность)),"")</f>
        <v/>
      </c>
      <c r="G24" s="21"/>
      <c r="H24" s="18" t="str">
        <f>IFERROR(F24*VLOOKUP(G24,Баллы!$A$12:$B$16,2,0),"")</f>
        <v/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24" t="str">
        <f>IFERROR(INDEX(Баллы,MATCH(D25,[0]!убыток,),MATCH(E25,[0]!вероятность)),"")</f>
        <v/>
      </c>
      <c r="G25" s="21"/>
      <c r="H25" s="18" t="str">
        <f>IFERROR(F25*VLOOKUP(G25,Баллы!$A$12:$B$16,2,0),"")</f>
        <v/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24" t="str">
        <f>IFERROR(INDEX(Баллы,MATCH(D26,[0]!убыток,),MATCH(E26,[0]!вероятность)),"")</f>
        <v/>
      </c>
      <c r="G26" s="21"/>
      <c r="H26" s="18" t="str">
        <f>IFERROR(F26*VLOOKUP(G26,Баллы!$A$12:$B$16,2,0),"")</f>
        <v/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24" t="str">
        <f>IFERROR(INDEX(Баллы,MATCH(D27,[0]!убыток,),MATCH(E27,[0]!вероятность)),"")</f>
        <v/>
      </c>
      <c r="G27" s="21"/>
      <c r="H27" s="18" t="str">
        <f>IFERROR(F27*VLOOKUP(G27,Баллы!$A$12:$B$16,2,0),"")</f>
        <v/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24" t="str">
        <f>IFERROR(INDEX(Баллы,MATCH(D28,[0]!убыток,),MATCH(E28,[0]!вероятность)),"")</f>
        <v/>
      </c>
      <c r="G28" s="21"/>
      <c r="H28" s="18" t="str">
        <f>IFERROR(F28*VLOOKUP(G28,Баллы!$A$12:$B$16,2,0),"")</f>
        <v/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24" t="str">
        <f>IFERROR(INDEX(Баллы,MATCH(D29,[0]!убыток,),MATCH(E29,[0]!вероятность)),"")</f>
        <v/>
      </c>
      <c r="G29" s="21"/>
      <c r="H29" s="18" t="str">
        <f>IFERROR(F29*VLOOKUP(G29,Баллы!$A$12:$B$16,2,0),"")</f>
        <v/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24" t="str">
        <f>IFERROR(INDEX(Баллы,MATCH(D30,[0]!убыток,),MATCH(E30,[0]!вероятность)),"")</f>
        <v/>
      </c>
      <c r="G30" s="21"/>
      <c r="H30" s="18" t="str">
        <f>IFERROR(F30*VLOOKUP(G30,Баллы!$A$12:$B$16,2,0),"")</f>
        <v/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24" t="str">
        <f>IFERROR(INDEX(Баллы,MATCH(D31,[0]!убыток,),MATCH(E31,[0]!вероятность)),"")</f>
        <v/>
      </c>
      <c r="G31" s="21"/>
      <c r="H31" s="18" t="str">
        <f>IFERROR(F31*VLOOKUP(G31,Баллы!$A$12:$B$16,2,0),"")</f>
        <v/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24" t="str">
        <f>IFERROR(INDEX(Баллы,MATCH(D32,[0]!убыток,),MATCH(E32,[0]!вероятность)),"")</f>
        <v/>
      </c>
      <c r="G32" s="21"/>
      <c r="H32" s="18" t="str">
        <f>IFERROR(F32*VLOOKUP(G32,Баллы!$A$12:$B$16,2,0),"")</f>
        <v/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24" t="str">
        <f>IFERROR(INDEX(Баллы,MATCH(D33,[0]!убыток,),MATCH(E33,[0]!вероятность)),"")</f>
        <v/>
      </c>
      <c r="G33" s="21"/>
      <c r="H33" s="18" t="str">
        <f>IFERROR(F33*VLOOKUP(G33,Баллы!$A$12:$B$16,2,0),"")</f>
        <v/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24" t="str">
        <f>IFERROR(INDEX(Баллы,MATCH(D34,[0]!убыток,),MATCH(E34,[0]!вероятность)),"")</f>
        <v/>
      </c>
      <c r="G34" s="21"/>
      <c r="H34" s="18" t="str">
        <f>IFERROR(F34*VLOOKUP(G34,Баллы!$A$12:$B$16,2,0),"")</f>
        <v/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24" t="str">
        <f>IFERROR(INDEX(Баллы,MATCH(D35,[0]!убыток,),MATCH(E35,[0]!вероятность)),"")</f>
        <v/>
      </c>
      <c r="G35" s="21"/>
      <c r="H35" s="18" t="str">
        <f>IFERROR(F35*VLOOKUP(G35,Баллы!$A$12:$B$16,2,0),"")</f>
        <v/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24" t="str">
        <f>IFERROR(INDEX(Баллы,MATCH(D36,[0]!убыток,),MATCH(E36,[0]!вероятность)),"")</f>
        <v/>
      </c>
      <c r="G36" s="21"/>
      <c r="H36" s="18" t="str">
        <f>IFERROR(F36*VLOOKUP(G36,Баллы!$A$12:$B$16,2,0),"")</f>
        <v/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24" t="str">
        <f>IFERROR(INDEX(Баллы,MATCH(D37,[0]!убыток,),MATCH(E37,[0]!вероятность)),"")</f>
        <v/>
      </c>
      <c r="G37" s="21"/>
      <c r="H37" s="18" t="str">
        <f>IFERROR(F37*VLOOKUP(G37,Баллы!$A$12:$B$16,2,0),"")</f>
        <v/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24" t="str">
        <f>IFERROR(INDEX(Баллы,MATCH(D38,[0]!убыток,),MATCH(E38,[0]!вероятность)),"")</f>
        <v/>
      </c>
      <c r="G38" s="21"/>
      <c r="H38" s="18" t="str">
        <f>IFERROR(F38*VLOOKUP(G38,Баллы!$A$12:$B$16,2,0),"")</f>
        <v/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24" t="str">
        <f>IFERROR(INDEX(Баллы,MATCH(D39,[0]!убыток,),MATCH(E39,[0]!вероятность)),"")</f>
        <v/>
      </c>
      <c r="G39" s="21"/>
      <c r="H39" s="18" t="str">
        <f>IFERROR(F39*VLOOKUP(G39,Баллы!$A$12:$B$16,2,0),"")</f>
        <v/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24" t="str">
        <f>IFERROR(INDEX(Баллы,MATCH(D40,[0]!убыток,),MATCH(E40,[0]!вероятность)),"")</f>
        <v/>
      </c>
      <c r="G40" s="21"/>
      <c r="H40" s="18" t="str">
        <f>IFERROR(F40*VLOOKUP(G40,Баллы!$A$12:$B$16,2,0),"")</f>
        <v/>
      </c>
      <c r="I40" s="22"/>
    </row>
    <row r="41" spans="1:9" ht="38.25" x14ac:dyDescent="0.25">
      <c r="A41" s="8"/>
      <c r="B41" s="9" t="s">
        <v>55</v>
      </c>
      <c r="C41" s="10" t="s">
        <v>58</v>
      </c>
      <c r="D41" s="19"/>
      <c r="E41" s="19"/>
      <c r="F41" s="24" t="str">
        <f>IFERROR(INDEX(Баллы,MATCH(D41,[0]!убыток,),MATCH(E41,[0]!вероятность)),"")</f>
        <v/>
      </c>
      <c r="G41" s="21"/>
      <c r="H41" s="18" t="str">
        <f>IFERROR(F41*VLOOKUP(G41,Баллы!$A$12:$B$16,2,0),"")</f>
        <v/>
      </c>
      <c r="I41" s="22"/>
    </row>
    <row r="42" spans="1:9" ht="38.25" x14ac:dyDescent="0.25">
      <c r="A42" s="8"/>
      <c r="B42" s="9" t="s">
        <v>56</v>
      </c>
      <c r="C42" s="10" t="s">
        <v>58</v>
      </c>
      <c r="D42" s="19"/>
      <c r="E42" s="19"/>
      <c r="F42" s="24" t="str">
        <f>IFERROR(INDEX(Баллы,MATCH(D42,[0]!убыток,),MATCH(E42,[0]!вероятность)),"")</f>
        <v/>
      </c>
      <c r="G42" s="21"/>
      <c r="H42" s="18" t="str">
        <f>IFERROR(F42*VLOOKUP(G42,Баллы!$A$12:$B$16,2,0),"")</f>
        <v/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24" t="str">
        <f>IFERROR(INDEX(Баллы,MATCH(D43,[0]!убыток,),MATCH(E43,[0]!вероятность)),"")</f>
        <v/>
      </c>
      <c r="G43" s="21"/>
      <c r="H43" s="18" t="str">
        <f>IFERROR(F43*VLOOKUP(G43,Баллы!$A$12:$B$16,2,0),"")</f>
        <v/>
      </c>
      <c r="I43" s="23"/>
    </row>
    <row r="44" spans="1:9" ht="63.75" x14ac:dyDescent="0.25">
      <c r="A44" s="8"/>
      <c r="B44" s="9" t="s">
        <v>59</v>
      </c>
      <c r="C44" s="10" t="s">
        <v>61</v>
      </c>
      <c r="D44" s="19"/>
      <c r="E44" s="19"/>
      <c r="F44" s="24" t="str">
        <f>IFERROR(INDEX(Баллы,MATCH(D44,[0]!убыток,),MATCH(E44,[0]!вероятность)),"")</f>
        <v/>
      </c>
      <c r="G44" s="21"/>
      <c r="H44" s="18" t="str">
        <f>IFERROR(F44*VLOOKUP(G44,Баллы!$A$12:$B$16,2,0),"")</f>
        <v/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24" t="str">
        <f>IFERROR(INDEX(Баллы,MATCH(D45,[0]!убыток,),MATCH(E45,[0]!вероятность)),"")</f>
        <v/>
      </c>
      <c r="G45" s="21"/>
      <c r="H45" s="18" t="str">
        <f>IFERROR(F45*VLOOKUP(G45,Баллы!$A$12:$B$16,2,0),"")</f>
        <v/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24" t="str">
        <f>IFERROR(INDEX(Баллы,MATCH(D46,[0]!убыток,),MATCH(E46,[0]!вероятность)),"")</f>
        <v/>
      </c>
      <c r="G46" s="21"/>
      <c r="H46" s="18" t="str">
        <f>IFERROR(F46*VLOOKUP(G46,Баллы!$A$12:$B$16,2,0),"")</f>
        <v/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24" t="str">
        <f>IFERROR(INDEX(Баллы,MATCH(D47,[0]!убыток,),MATCH(E47,[0]!вероятность)),"")</f>
        <v/>
      </c>
      <c r="G47" s="21"/>
      <c r="H47" s="18" t="str">
        <f>IFERROR(F47*VLOOKUP(G47,Баллы!$A$12:$B$16,2,0),"")</f>
        <v/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24" t="str">
        <f>IFERROR(INDEX(Баллы,MATCH(D48,[0]!убыток,),MATCH(E48,[0]!вероятность)),"")</f>
        <v/>
      </c>
      <c r="G48" s="21"/>
      <c r="H48" s="18" t="str">
        <f>IFERROR(F48*VLOOKUP(G48,Баллы!$A$12:$B$16,2,0),"")</f>
        <v/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24" t="str">
        <f>IFERROR(INDEX(Баллы,MATCH(D49,[0]!убыток,),MATCH(E49,[0]!вероятность)),"")</f>
        <v/>
      </c>
      <c r="G49" s="21"/>
      <c r="H49" s="18" t="str">
        <f>IFERROR(F49*VLOOKUP(G49,Баллы!$A$12:$B$16,2,0),"")</f>
        <v/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24" t="str">
        <f>IFERROR(INDEX(Баллы,MATCH(D50,[0]!убыток,),MATCH(E50,[0]!вероятность)),"")</f>
        <v/>
      </c>
      <c r="G50" s="21"/>
      <c r="H50" s="18" t="str">
        <f>IFERROR(F50*VLOOKUP(G50,Баллы!$A$12:$B$16,2,0),"")</f>
        <v/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24" t="str">
        <f>IFERROR(INDEX(Баллы,MATCH(D51,[0]!убыток,),MATCH(E51,[0]!вероятность)),"")</f>
        <v/>
      </c>
      <c r="G51" s="21"/>
      <c r="H51" s="18" t="str">
        <f>IFERROR(F51*VLOOKUP(G51,Баллы!$A$12:$B$16,2,0),"")</f>
        <v/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24" t="str">
        <f>IFERROR(INDEX(Баллы,MATCH(D52,[0]!убыток,),MATCH(E52,[0]!вероятность)),"")</f>
        <v/>
      </c>
      <c r="G52" s="21"/>
      <c r="H52" s="18" t="str">
        <f>IFERROR(F52*VLOOKUP(G52,Баллы!$A$12:$B$16,2,0),"")</f>
        <v/>
      </c>
      <c r="I52" s="22"/>
    </row>
    <row r="53" spans="1:9" ht="25.5" x14ac:dyDescent="0.25">
      <c r="A53" s="8"/>
      <c r="B53" s="9" t="s">
        <v>72</v>
      </c>
      <c r="C53" s="10" t="s">
        <v>73</v>
      </c>
      <c r="D53" s="19"/>
      <c r="E53" s="19"/>
      <c r="F53" s="24" t="str">
        <f>IFERROR(INDEX(Баллы,MATCH(D53,[0]!убыток,),MATCH(E53,[0]!вероятность)),"")</f>
        <v/>
      </c>
      <c r="G53" s="21"/>
      <c r="H53" s="18" t="str">
        <f>IFERROR(F53*VLOOKUP(G53,Баллы!$A$12:$B$16,2,0),"")</f>
        <v/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24" t="str">
        <f>IFERROR(INDEX(Баллы,MATCH(D54,[0]!убыток,),MATCH(E54,[0]!вероятность)),"")</f>
        <v/>
      </c>
      <c r="G54" s="21"/>
      <c r="H54" s="18" t="str">
        <f>IFERROR(F54*VLOOKUP(G54,Баллы!$A$12:$B$16,2,0),"")</f>
        <v/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24" t="str">
        <f>IFERROR(INDEX(Баллы,MATCH(D55,[0]!убыток,),MATCH(E55,[0]!вероятность)),"")</f>
        <v/>
      </c>
      <c r="G55" s="21"/>
      <c r="H55" s="18" t="str">
        <f>IFERROR(F55*VLOOKUP(G55,Баллы!$A$12:$B$16,2,0),"")</f>
        <v/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24" t="str">
        <f>IFERROR(INDEX(Баллы,MATCH(D56,[0]!убыток,),MATCH(E56,[0]!вероятность)),"")</f>
        <v/>
      </c>
      <c r="G56" s="21"/>
      <c r="H56" s="18" t="str">
        <f>IFERROR(F56*VLOOKUP(G56,Баллы!$A$12:$B$16,2,0),"")</f>
        <v/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24" t="str">
        <f>IFERROR(INDEX(Баллы,MATCH(D57,[0]!убыток,),MATCH(E57,[0]!вероятность)),"")</f>
        <v/>
      </c>
      <c r="G57" s="21"/>
      <c r="H57" s="18" t="str">
        <f>IFERROR(F57*VLOOKUP(G57,Баллы!$A$12:$B$16,2,0),"")</f>
        <v/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24" t="str">
        <f>IFERROR(INDEX(Баллы,MATCH(D58,[0]!убыток,),MATCH(E58,[0]!вероятность)),"")</f>
        <v/>
      </c>
      <c r="G58" s="21"/>
      <c r="H58" s="18" t="str">
        <f>IFERROR(F58*VLOOKUP(G58,Баллы!$A$12:$B$16,2,0),"")</f>
        <v/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24" t="str">
        <f>IFERROR(INDEX(Баллы,MATCH(D59,[0]!убыток,),MATCH(E59,[0]!вероятность)),"")</f>
        <v/>
      </c>
      <c r="G59" s="21"/>
      <c r="H59" s="18" t="str">
        <f>IFERROR(F59*VLOOKUP(G59,Баллы!$A$12:$B$16,2,0),"")</f>
        <v/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24" t="str">
        <f>IFERROR(INDEX(Баллы,MATCH(D60,[0]!убыток,),MATCH(E60,[0]!вероятность)),"")</f>
        <v/>
      </c>
      <c r="G60" s="21"/>
      <c r="H60" s="18" t="str">
        <f>IFERROR(F60*VLOOKUP(G60,Баллы!$A$12:$B$16,2,0),"")</f>
        <v/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24" t="str">
        <f>IFERROR(INDEX(Баллы,MATCH(D61,[0]!убыток,),MATCH(E61,[0]!вероятность)),"")</f>
        <v/>
      </c>
      <c r="G61" s="21"/>
      <c r="H61" s="18" t="str">
        <f>IFERROR(F61*VLOOKUP(G61,Баллы!$A$12:$B$16,2,0),"")</f>
        <v/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24" t="str">
        <f>IFERROR(INDEX(Баллы,MATCH(D62,[0]!убыток,),MATCH(E62,[0]!вероятность)),"")</f>
        <v/>
      </c>
      <c r="G62" s="21"/>
      <c r="H62" s="18" t="str">
        <f>IFERROR(F62*VLOOKUP(G62,Баллы!$A$12:$B$16,2,0),"")</f>
        <v/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24" t="str">
        <f>IFERROR(INDEX(Баллы,MATCH(D63,[0]!убыток,),MATCH(E63,[0]!вероятность)),"")</f>
        <v/>
      </c>
      <c r="G63" s="21"/>
      <c r="H63" s="18" t="str">
        <f>IFERROR(F63*VLOOKUP(G63,Баллы!$A$12:$B$16,2,0),"")</f>
        <v/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24" t="str">
        <f>IFERROR(INDEX(Баллы,MATCH(D64,[0]!убыток,),MATCH(E64,[0]!вероятность)),"")</f>
        <v/>
      </c>
      <c r="G64" s="21"/>
      <c r="H64" s="18" t="str">
        <f>IFERROR(F64*VLOOKUP(G64,Баллы!$A$12:$B$16,2,0),"")</f>
        <v/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24" t="str">
        <f>IFERROR(INDEX(Баллы,MATCH(D65,[0]!убыток,),MATCH(E65,[0]!вероятность)),"")</f>
        <v/>
      </c>
      <c r="G65" s="21"/>
      <c r="H65" s="18" t="str">
        <f>IFERROR(F65*VLOOKUP(G65,Баллы!$A$12:$B$16,2,0),"")</f>
        <v/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24" t="str">
        <f>IFERROR(INDEX(Баллы,MATCH(D66,[0]!убыток,),MATCH(E66,[0]!вероятность)),"")</f>
        <v/>
      </c>
      <c r="G66" s="21"/>
      <c r="H66" s="18" t="str">
        <f>IFERROR(F66*VLOOKUP(G66,Баллы!$A$12:$B$16,2,0),"")</f>
        <v/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24" t="str">
        <f>IFERROR(INDEX(Баллы,MATCH(D67,[0]!убыток,),MATCH(E67,[0]!вероятность)),"")</f>
        <v/>
      </c>
      <c r="G67" s="21"/>
      <c r="H67" s="18" t="str">
        <f>IFERROR(F67*VLOOKUP(G67,Баллы!$A$12:$B$16,2,0),"")</f>
        <v/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24" t="str">
        <f>IFERROR(INDEX(Баллы,MATCH(D68,[0]!убыток,),MATCH(E68,[0]!вероятность)),"")</f>
        <v/>
      </c>
      <c r="G68" s="21"/>
      <c r="H68" s="18" t="str">
        <f>IFERROR(F68*VLOOKUP(G68,Баллы!$A$12:$B$16,2,0),"")</f>
        <v/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24" t="str">
        <f>IFERROR(INDEX(Баллы,MATCH(D69,[0]!убыток,),MATCH(E69,[0]!вероятность)),"")</f>
        <v/>
      </c>
      <c r="G69" s="21"/>
      <c r="H69" s="18" t="str">
        <f>IFERROR(F69*VLOOKUP(G69,Баллы!$A$12:$B$16,2,0),"")</f>
        <v/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24" t="str">
        <f>IFERROR(INDEX(Баллы,MATCH(D70,[0]!убыток,),MATCH(E70,[0]!вероятность)),"")</f>
        <v/>
      </c>
      <c r="G70" s="21"/>
      <c r="H70" s="18" t="str">
        <f>IFERROR(F70*VLOOKUP(G70,Баллы!$A$12:$B$16,2,0),"")</f>
        <v/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24" t="str">
        <f>IFERROR(INDEX(Баллы,MATCH(D71,[0]!убыток,),MATCH(E71,[0]!вероятность)),"")</f>
        <v/>
      </c>
      <c r="G71" s="21"/>
      <c r="H71" s="18" t="str">
        <f>IFERROR(F71*VLOOKUP(G71,Баллы!$A$12:$B$16,2,0),"")</f>
        <v/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24" t="str">
        <f>IFERROR(INDEX(Баллы,MATCH(D72,[0]!убыток,),MATCH(E72,[0]!вероятность)),"")</f>
        <v/>
      </c>
      <c r="G72" s="21"/>
      <c r="H72" s="18" t="str">
        <f>IFERROR(F72*VLOOKUP(G72,Баллы!$A$12:$B$16,2,0),"")</f>
        <v/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24" t="str">
        <f>IFERROR(INDEX(Баллы,MATCH(D73,[0]!убыток,),MATCH(E73,[0]!вероятность)),"")</f>
        <v/>
      </c>
      <c r="G73" s="21"/>
      <c r="H73" s="18" t="str">
        <f>IFERROR(F73*VLOOKUP(G73,Баллы!$A$12:$B$16,2,0),"")</f>
        <v/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xWindow="1541" yWindow="353" count="6">
    <dataValidation type="list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5:D73">
      <formula1>убыток</formula1>
    </dataValidation>
    <dataValidation type="list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5:E73">
      <formula1>вероятность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8:G73">
      <formula1>"0,2,0,4,0,6,0,8,1"</formula1>
    </dataValidation>
    <dataValidation type="list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">
      <formula1>факторы</formula1>
    </dataValidation>
    <dataValidation type="list" allowBlank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">
      <formula1>убыток</formula1>
    </dataValidation>
    <dataValidation type="list" allowBlank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">
      <formula1>вероятность</formula1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12" sqref="A12:A16"/>
    </sheetView>
  </sheetViews>
  <sheetFormatPr defaultRowHeight="15" x14ac:dyDescent="0.25"/>
  <cols>
    <col min="1" max="1" width="48.85546875" customWidth="1"/>
    <col min="2" max="2" width="35.85546875" customWidth="1"/>
    <col min="3" max="3" width="15.28515625" customWidth="1"/>
    <col min="4" max="4" width="19.5703125" customWidth="1"/>
    <col min="5" max="5" width="15.85546875" customWidth="1"/>
    <col min="6" max="6" width="14.85546875" customWidth="1"/>
    <col min="7" max="7" width="17.42578125" customWidth="1"/>
  </cols>
  <sheetData>
    <row r="1" spans="1:7" x14ac:dyDescent="0.25">
      <c r="A1" t="s">
        <v>6</v>
      </c>
      <c r="C1" t="s">
        <v>7</v>
      </c>
    </row>
    <row r="2" spans="1:7" ht="52.5" customHeight="1" x14ac:dyDescent="0.25">
      <c r="A2" s="7"/>
      <c r="B2" s="6" t="s">
        <v>102</v>
      </c>
      <c r="C2" s="5" t="s">
        <v>108</v>
      </c>
      <c r="D2" s="5" t="s">
        <v>109</v>
      </c>
      <c r="E2" s="5" t="s">
        <v>110</v>
      </c>
      <c r="F2" s="5" t="s">
        <v>111</v>
      </c>
      <c r="G2" s="5" t="s">
        <v>112</v>
      </c>
    </row>
    <row r="3" spans="1:7" ht="15.75" thickBot="1" x14ac:dyDescent="0.3">
      <c r="A3" s="8" t="s">
        <v>101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 t="s">
        <v>103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 t="s">
        <v>104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 t="s">
        <v>105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 t="s">
        <v>106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 t="s">
        <v>107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  <row r="12" spans="1:7" x14ac:dyDescent="0.25">
      <c r="A12" s="34" t="s">
        <v>113</v>
      </c>
      <c r="B12" s="34">
        <v>0.2</v>
      </c>
    </row>
    <row r="13" spans="1:7" x14ac:dyDescent="0.25">
      <c r="A13" s="34" t="s">
        <v>114</v>
      </c>
      <c r="B13" s="34">
        <v>0.4</v>
      </c>
    </row>
    <row r="14" spans="1:7" x14ac:dyDescent="0.25">
      <c r="A14" s="34" t="s">
        <v>117</v>
      </c>
      <c r="B14" s="34">
        <v>0.6</v>
      </c>
    </row>
    <row r="15" spans="1:7" x14ac:dyDescent="0.25">
      <c r="A15" s="34" t="s">
        <v>115</v>
      </c>
      <c r="B15" s="34">
        <v>0.8</v>
      </c>
    </row>
    <row r="16" spans="1:7" x14ac:dyDescent="0.25">
      <c r="A16" s="34" t="s">
        <v>116</v>
      </c>
      <c r="B16" s="34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Операционный риск</vt:lpstr>
      <vt:lpstr>Баллы</vt:lpstr>
      <vt:lpstr>Баллы</vt:lpstr>
      <vt:lpstr>вероятность</vt:lpstr>
      <vt:lpstr>убыток</vt:lpstr>
      <vt:lpstr>факторы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Ахтямов Руслан Сальманович</cp:lastModifiedBy>
  <cp:lastPrinted>2014-07-23T10:05:31Z</cp:lastPrinted>
  <dcterms:created xsi:type="dcterms:W3CDTF">2014-07-23T10:04:38Z</dcterms:created>
  <dcterms:modified xsi:type="dcterms:W3CDTF">2014-07-25T13:25:29Z</dcterms:modified>
</cp:coreProperties>
</file>