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7400" windowHeight="12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" i="1" l="1"/>
  <c r="F2" i="1"/>
  <c r="N20" i="1" l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L2" i="1"/>
  <c r="B20" i="1"/>
  <c r="H16" i="1" l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H4" i="1"/>
  <c r="K4" i="1" s="1"/>
  <c r="H3" i="1"/>
  <c r="H2" i="1"/>
  <c r="K2" i="1" l="1"/>
  <c r="H20" i="1"/>
  <c r="K3" i="1"/>
</calcChain>
</file>

<file path=xl/sharedStrings.xml><?xml version="1.0" encoding="utf-8"?>
<sst xmlns="http://schemas.openxmlformats.org/spreadsheetml/2006/main" count="35" uniqueCount="24">
  <si>
    <t>Линия</t>
  </si>
  <si>
    <t>Длина, км</t>
  </si>
  <si>
    <t>Ro</t>
  </si>
  <si>
    <t>Xo</t>
  </si>
  <si>
    <t>Z</t>
  </si>
  <si>
    <t>Iкз (1)</t>
  </si>
  <si>
    <t>Напряжение</t>
  </si>
  <si>
    <t>Zт</t>
  </si>
  <si>
    <t>Сопротивления проводов и кабелей</t>
  </si>
  <si>
    <t>Сечение</t>
  </si>
  <si>
    <t>Активное сопрот.</t>
  </si>
  <si>
    <t>Реакт.с.</t>
  </si>
  <si>
    <t>CU</t>
  </si>
  <si>
    <t>AL</t>
  </si>
  <si>
    <t>Жила</t>
  </si>
  <si>
    <t>Сопротивления СИП</t>
  </si>
  <si>
    <t xml:space="preserve">                 Фазная жила</t>
  </si>
  <si>
    <t xml:space="preserve">       Нулевая жила</t>
  </si>
  <si>
    <t>Акт.сопр</t>
  </si>
  <si>
    <t>ИТОГО</t>
  </si>
  <si>
    <t>Момент</t>
  </si>
  <si>
    <t>Потери</t>
  </si>
  <si>
    <t>%</t>
  </si>
  <si>
    <t>Мощность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</si>
</sst>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2" borderId="0" xfId="1" applyAlignment="1"/>
    <xf numFmtId="0" fontId="0" fillId="0" borderId="0" xfId="0" applyAlignment="1"/>
    <xf numFmtId="0" fontId="2" fillId="2" borderId="0" xfId="1"/>
    <xf numFmtId="0" fontId="2" fillId="2" borderId="0" xfId="1" applyAlignment="1">
      <alignment horizontal="center"/>
    </xf>
    <xf numFmtId="0" fontId="1" fillId="3" borderId="0" xfId="0" applyFont="1" applyFill="1"/>
    <xf numFmtId="0" fontId="2" fillId="2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zoomScale="75" zoomScaleNormal="75" workbookViewId="0">
      <selection activeCell="D2" sqref="D2"/>
    </sheetView>
  </sheetViews>
  <sheetFormatPr defaultRowHeight="15" x14ac:dyDescent="0.25"/>
  <cols>
    <col min="2" max="5" width="11" customWidth="1"/>
    <col min="9" max="10" width="12.5703125" customWidth="1"/>
  </cols>
  <sheetData>
    <row r="1" spans="1:27" x14ac:dyDescent="0.25">
      <c r="A1" s="1" t="s">
        <v>0</v>
      </c>
      <c r="B1" s="1" t="s">
        <v>1</v>
      </c>
      <c r="C1" s="1" t="s">
        <v>23</v>
      </c>
      <c r="D1" s="1" t="s">
        <v>14</v>
      </c>
      <c r="E1" s="1" t="s">
        <v>9</v>
      </c>
      <c r="F1" s="1" t="s">
        <v>2</v>
      </c>
      <c r="G1" s="1" t="s">
        <v>3</v>
      </c>
      <c r="H1" s="1" t="s">
        <v>4</v>
      </c>
      <c r="I1" s="1" t="s">
        <v>6</v>
      </c>
      <c r="J1" s="1" t="s">
        <v>7</v>
      </c>
      <c r="K1" s="1" t="s">
        <v>5</v>
      </c>
      <c r="L1" s="1" t="s">
        <v>20</v>
      </c>
      <c r="M1" s="1" t="s">
        <v>22</v>
      </c>
      <c r="N1" s="1" t="s">
        <v>21</v>
      </c>
      <c r="O1" s="1"/>
      <c r="P1" s="1"/>
      <c r="Q1" s="1"/>
      <c r="R1" s="1"/>
      <c r="S1" s="1"/>
    </row>
    <row r="2" spans="1:27" x14ac:dyDescent="0.25">
      <c r="A2" s="1">
        <v>1</v>
      </c>
      <c r="B2" s="1"/>
      <c r="C2" s="1"/>
      <c r="D2" s="1" t="s">
        <v>13</v>
      </c>
      <c r="E2" s="1">
        <v>50</v>
      </c>
      <c r="F2" s="6">
        <f>VLOOKUP($E2,$Q$5:$T$19,MATCH(Лист1!$D2,$Q$4:$T$4,0))</f>
        <v>0.66</v>
      </c>
      <c r="G2" s="6">
        <f>VLOOKUP($E2,$Q$5:$T$19,4,0)</f>
        <v>7.4999999999999997E-2</v>
      </c>
      <c r="H2" s="1">
        <f t="shared" ref="H2:H16" si="0">+SQRT(((F2*B2)^2)+(G2*B2)^2)</f>
        <v>0</v>
      </c>
      <c r="I2" s="1">
        <v>0.22</v>
      </c>
      <c r="J2" s="1">
        <v>0.104</v>
      </c>
      <c r="K2" s="1">
        <f>I2/(J2+H2)</f>
        <v>2.1153846153846154</v>
      </c>
      <c r="L2" s="1">
        <f>PRODUCT(B2*1000,C2)</f>
        <v>0</v>
      </c>
      <c r="M2" s="1"/>
      <c r="N2" s="1">
        <f>PRODUCT(B2,C2,M2)</f>
        <v>0</v>
      </c>
      <c r="O2" s="1"/>
      <c r="P2" s="1"/>
      <c r="Q2" s="2" t="s">
        <v>8</v>
      </c>
      <c r="R2" s="2"/>
      <c r="S2" s="2"/>
      <c r="T2" s="2"/>
      <c r="U2" s="3"/>
      <c r="W2" s="7" t="s">
        <v>15</v>
      </c>
      <c r="X2" s="7"/>
      <c r="Y2" s="7"/>
      <c r="Z2" s="7"/>
      <c r="AA2" s="7"/>
    </row>
    <row r="3" spans="1:27" x14ac:dyDescent="0.25">
      <c r="A3" s="1">
        <v>2</v>
      </c>
      <c r="B3" s="1"/>
      <c r="C3" s="1"/>
      <c r="D3" s="1"/>
      <c r="E3" s="1"/>
      <c r="F3" s="1"/>
      <c r="G3" s="1"/>
      <c r="H3" s="1">
        <f t="shared" si="0"/>
        <v>0</v>
      </c>
      <c r="I3" s="1"/>
      <c r="J3" s="1"/>
      <c r="K3" s="1">
        <f>I2/(J2+H3+H2)</f>
        <v>2.1153846153846154</v>
      </c>
      <c r="L3" s="1">
        <f t="shared" ref="L3:L16" si="1">PRODUCT(B3*1000,C3)</f>
        <v>0</v>
      </c>
      <c r="M3" s="1"/>
      <c r="N3" s="1">
        <f t="shared" ref="N3:N16" si="2">PRODUCT(B3,C3,M3)</f>
        <v>0</v>
      </c>
      <c r="O3" s="1"/>
      <c r="P3" s="1"/>
      <c r="Q3" s="4" t="s">
        <v>9</v>
      </c>
      <c r="R3" s="4" t="s">
        <v>10</v>
      </c>
      <c r="S3" s="4"/>
      <c r="T3" s="4" t="s">
        <v>11</v>
      </c>
      <c r="W3" s="5" t="s">
        <v>16</v>
      </c>
      <c r="X3" s="5"/>
      <c r="Y3" s="5"/>
      <c r="Z3" s="4" t="s">
        <v>17</v>
      </c>
      <c r="AA3" s="4"/>
    </row>
    <row r="4" spans="1:27" x14ac:dyDescent="0.25">
      <c r="A4" s="1">
        <v>3</v>
      </c>
      <c r="B4" s="1"/>
      <c r="C4" s="1"/>
      <c r="D4" s="1"/>
      <c r="E4" s="1"/>
      <c r="F4" s="1"/>
      <c r="G4" s="1"/>
      <c r="H4" s="1">
        <f t="shared" si="0"/>
        <v>0</v>
      </c>
      <c r="I4" s="1"/>
      <c r="J4" s="1"/>
      <c r="K4" s="1">
        <f>I2/(J2+H2:H4)</f>
        <v>2.1153846153846154</v>
      </c>
      <c r="L4" s="1">
        <f t="shared" si="1"/>
        <v>0</v>
      </c>
      <c r="M4" s="1"/>
      <c r="N4" s="1">
        <f t="shared" si="2"/>
        <v>0</v>
      </c>
      <c r="O4" s="1"/>
      <c r="P4" s="1"/>
      <c r="Q4" s="4"/>
      <c r="R4" s="4" t="s">
        <v>12</v>
      </c>
      <c r="S4" s="4" t="s">
        <v>13</v>
      </c>
      <c r="T4" s="4"/>
      <c r="W4" s="4" t="s">
        <v>9</v>
      </c>
      <c r="X4" s="4" t="s">
        <v>18</v>
      </c>
      <c r="Y4" s="4"/>
      <c r="Z4" s="4" t="s">
        <v>9</v>
      </c>
      <c r="AA4" s="4" t="s">
        <v>18</v>
      </c>
    </row>
    <row r="5" spans="1:27" x14ac:dyDescent="0.25">
      <c r="A5" s="1">
        <v>4</v>
      </c>
      <c r="B5" s="1"/>
      <c r="C5" s="1"/>
      <c r="D5" s="1"/>
      <c r="E5" s="1"/>
      <c r="F5" s="1"/>
      <c r="G5" s="1"/>
      <c r="H5" s="1">
        <f t="shared" si="0"/>
        <v>0</v>
      </c>
      <c r="I5" s="1"/>
      <c r="J5" s="1"/>
      <c r="K5" s="1">
        <f>I2/(J2+H2:H5)</f>
        <v>2.1153846153846154</v>
      </c>
      <c r="L5" s="1">
        <f t="shared" si="1"/>
        <v>0</v>
      </c>
      <c r="M5" s="1"/>
      <c r="N5" s="1">
        <f t="shared" si="2"/>
        <v>0</v>
      </c>
      <c r="O5" s="1"/>
      <c r="P5" s="1"/>
      <c r="Q5" s="4">
        <v>1.5</v>
      </c>
      <c r="R5" s="4">
        <v>13.3</v>
      </c>
      <c r="S5" s="4"/>
      <c r="T5" s="4"/>
      <c r="W5" s="4">
        <v>16</v>
      </c>
      <c r="X5" s="4">
        <v>1.91</v>
      </c>
      <c r="Y5" s="4"/>
      <c r="Z5" s="4">
        <v>25</v>
      </c>
      <c r="AA5" s="4">
        <v>1.38</v>
      </c>
    </row>
    <row r="6" spans="1:27" x14ac:dyDescent="0.25">
      <c r="A6" s="1">
        <v>5</v>
      </c>
      <c r="B6" s="1"/>
      <c r="C6" s="1"/>
      <c r="D6" s="1"/>
      <c r="E6" s="1"/>
      <c r="F6" s="1"/>
      <c r="G6" s="1"/>
      <c r="H6" s="1">
        <f t="shared" si="0"/>
        <v>0</v>
      </c>
      <c r="I6" s="1"/>
      <c r="J6" s="1"/>
      <c r="K6" s="1">
        <f>I2/(J2+H2:H6)</f>
        <v>2.1153846153846154</v>
      </c>
      <c r="L6" s="1">
        <f t="shared" si="1"/>
        <v>0</v>
      </c>
      <c r="M6" s="1"/>
      <c r="N6" s="1">
        <f t="shared" si="2"/>
        <v>0</v>
      </c>
      <c r="O6" s="1"/>
      <c r="P6" s="1"/>
      <c r="Q6" s="4">
        <v>2.5</v>
      </c>
      <c r="R6" s="4">
        <v>8</v>
      </c>
      <c r="S6" s="4">
        <v>13.2</v>
      </c>
      <c r="T6" s="4"/>
      <c r="W6" s="4">
        <v>25</v>
      </c>
      <c r="X6" s="4">
        <v>1.2</v>
      </c>
      <c r="Y6" s="4"/>
      <c r="Z6" s="4">
        <v>35</v>
      </c>
      <c r="AA6" s="4">
        <v>0.98599999999999999</v>
      </c>
    </row>
    <row r="7" spans="1:27" x14ac:dyDescent="0.25">
      <c r="A7" s="1">
        <v>6</v>
      </c>
      <c r="B7" s="1"/>
      <c r="C7" s="1"/>
      <c r="D7" s="1"/>
      <c r="E7" s="1"/>
      <c r="F7" s="1"/>
      <c r="G7" s="1"/>
      <c r="H7" s="1">
        <f t="shared" si="0"/>
        <v>0</v>
      </c>
      <c r="I7" s="1"/>
      <c r="J7" s="1"/>
      <c r="K7" s="1">
        <f>I2/(J2+H2:H7)</f>
        <v>2.1153846153846154</v>
      </c>
      <c r="L7" s="1">
        <f t="shared" si="1"/>
        <v>0</v>
      </c>
      <c r="M7" s="1"/>
      <c r="N7" s="1">
        <f t="shared" si="2"/>
        <v>0</v>
      </c>
      <c r="O7" s="1"/>
      <c r="P7" s="1"/>
      <c r="Q7" s="4">
        <v>4</v>
      </c>
      <c r="R7" s="4">
        <v>5</v>
      </c>
      <c r="S7" s="4">
        <v>8.3000000000000007</v>
      </c>
      <c r="T7" s="4">
        <v>0.1</v>
      </c>
      <c r="W7" s="4">
        <v>35</v>
      </c>
      <c r="X7" s="4">
        <v>0.86799999999999999</v>
      </c>
      <c r="Y7" s="4"/>
      <c r="Z7" s="4">
        <v>50</v>
      </c>
      <c r="AA7" s="4">
        <v>0.72</v>
      </c>
    </row>
    <row r="8" spans="1:27" x14ac:dyDescent="0.25">
      <c r="A8" s="1">
        <v>7</v>
      </c>
      <c r="B8" s="1"/>
      <c r="C8" s="1"/>
      <c r="D8" s="1"/>
      <c r="E8" s="1"/>
      <c r="F8" s="1"/>
      <c r="G8" s="1"/>
      <c r="H8" s="1">
        <f t="shared" si="0"/>
        <v>0</v>
      </c>
      <c r="I8" s="1"/>
      <c r="J8" s="1"/>
      <c r="K8" s="1">
        <f>I2/(J2+H2:H8)</f>
        <v>2.1153846153846154</v>
      </c>
      <c r="L8" s="1">
        <f t="shared" si="1"/>
        <v>0</v>
      </c>
      <c r="M8" s="1"/>
      <c r="N8" s="1">
        <f t="shared" si="2"/>
        <v>0</v>
      </c>
      <c r="O8" s="1"/>
      <c r="P8" s="1"/>
      <c r="Q8" s="4">
        <v>6</v>
      </c>
      <c r="R8" s="4">
        <v>3.3</v>
      </c>
      <c r="S8" s="4">
        <v>5.5</v>
      </c>
      <c r="T8" s="4">
        <v>0.09</v>
      </c>
      <c r="W8" s="4">
        <v>50</v>
      </c>
      <c r="X8" s="4">
        <v>0.64100000000000001</v>
      </c>
      <c r="Y8" s="4"/>
      <c r="Z8" s="4">
        <v>54.6</v>
      </c>
      <c r="AA8" s="4">
        <v>0.63</v>
      </c>
    </row>
    <row r="9" spans="1:27" x14ac:dyDescent="0.25">
      <c r="A9" s="1">
        <v>8</v>
      </c>
      <c r="B9" s="1"/>
      <c r="C9" s="1"/>
      <c r="D9" s="1"/>
      <c r="E9" s="1"/>
      <c r="F9" s="1"/>
      <c r="G9" s="1"/>
      <c r="H9" s="1">
        <f t="shared" si="0"/>
        <v>0</v>
      </c>
      <c r="I9" s="1"/>
      <c r="J9" s="1"/>
      <c r="K9" s="1">
        <f>I2/(J2+H2:H9)</f>
        <v>2.1153846153846154</v>
      </c>
      <c r="L9" s="1">
        <f t="shared" si="1"/>
        <v>0</v>
      </c>
      <c r="M9" s="1"/>
      <c r="N9" s="1">
        <f t="shared" si="2"/>
        <v>0</v>
      </c>
      <c r="O9" s="1"/>
      <c r="P9" s="1"/>
      <c r="Q9" s="4">
        <v>10</v>
      </c>
      <c r="R9" s="4">
        <v>2</v>
      </c>
      <c r="S9" s="4">
        <v>3.3</v>
      </c>
      <c r="T9" s="4">
        <v>0.08</v>
      </c>
      <c r="W9" s="4">
        <v>70</v>
      </c>
      <c r="X9" s="4">
        <v>0.443</v>
      </c>
      <c r="Y9" s="4"/>
      <c r="Z9" s="4">
        <v>70</v>
      </c>
      <c r="AA9" s="4">
        <v>0.49299999999999999</v>
      </c>
    </row>
    <row r="10" spans="1:27" x14ac:dyDescent="0.25">
      <c r="A10" s="1">
        <v>9</v>
      </c>
      <c r="B10" s="1"/>
      <c r="C10" s="1"/>
      <c r="D10" s="1"/>
      <c r="E10" s="1"/>
      <c r="F10" s="1"/>
      <c r="G10" s="1"/>
      <c r="H10" s="1">
        <f t="shared" si="0"/>
        <v>0</v>
      </c>
      <c r="I10" s="1"/>
      <c r="J10" s="1"/>
      <c r="K10" s="1">
        <f>I2/(J2+H2:H10)</f>
        <v>2.1153846153846154</v>
      </c>
      <c r="L10" s="1">
        <f t="shared" si="1"/>
        <v>0</v>
      </c>
      <c r="M10" s="1"/>
      <c r="N10" s="1">
        <f t="shared" si="2"/>
        <v>0</v>
      </c>
      <c r="O10" s="1"/>
      <c r="P10" s="1"/>
      <c r="Q10" s="4">
        <v>16</v>
      </c>
      <c r="R10" s="4">
        <v>1.25</v>
      </c>
      <c r="S10" s="4">
        <v>2.06</v>
      </c>
      <c r="T10" s="4">
        <v>0.08</v>
      </c>
      <c r="W10" s="4">
        <v>95</v>
      </c>
      <c r="X10" s="4">
        <v>0.32</v>
      </c>
      <c r="Y10" s="4"/>
      <c r="Z10" s="4">
        <v>95</v>
      </c>
      <c r="AA10" s="4">
        <v>0.36299999999999999</v>
      </c>
    </row>
    <row r="11" spans="1:27" x14ac:dyDescent="0.25">
      <c r="A11" s="1">
        <v>10</v>
      </c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"/>
      <c r="K11" s="1">
        <f>I2/(J2+H2:H11)</f>
        <v>2.1153846153846154</v>
      </c>
      <c r="L11" s="1">
        <f t="shared" si="1"/>
        <v>0</v>
      </c>
      <c r="M11" s="1"/>
      <c r="N11" s="1">
        <f t="shared" si="2"/>
        <v>0</v>
      </c>
      <c r="O11" s="1"/>
      <c r="P11" s="1"/>
      <c r="Q11" s="4">
        <v>25</v>
      </c>
      <c r="R11" s="4">
        <v>0.8</v>
      </c>
      <c r="S11" s="4">
        <v>1.32</v>
      </c>
      <c r="T11" s="4">
        <v>0.08</v>
      </c>
      <c r="W11" s="4">
        <v>120</v>
      </c>
      <c r="X11" s="4">
        <v>0.253</v>
      </c>
      <c r="Y11" s="4"/>
      <c r="Z11" s="4"/>
      <c r="AA11" s="4"/>
    </row>
    <row r="12" spans="1:27" x14ac:dyDescent="0.25">
      <c r="A12" s="1">
        <v>11</v>
      </c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"/>
      <c r="K12" s="1">
        <f>I2/(J2+H2:H12)</f>
        <v>2.1153846153846154</v>
      </c>
      <c r="L12" s="1">
        <f t="shared" si="1"/>
        <v>0</v>
      </c>
      <c r="M12" s="1"/>
      <c r="N12" s="1">
        <f t="shared" si="2"/>
        <v>0</v>
      </c>
      <c r="O12" s="1"/>
      <c r="P12" s="1"/>
      <c r="Q12" s="4">
        <v>35</v>
      </c>
      <c r="R12" s="4">
        <v>0.56999999999999995</v>
      </c>
      <c r="S12" s="4">
        <v>0.95</v>
      </c>
      <c r="T12" s="4">
        <v>7.4999999999999997E-2</v>
      </c>
    </row>
    <row r="13" spans="1:27" x14ac:dyDescent="0.25">
      <c r="A13" s="1">
        <v>12</v>
      </c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"/>
      <c r="K13" s="1">
        <f>I2/(J2+H2:H13)</f>
        <v>2.1153846153846154</v>
      </c>
      <c r="L13" s="1">
        <f t="shared" si="1"/>
        <v>0</v>
      </c>
      <c r="M13" s="1"/>
      <c r="N13" s="1">
        <f t="shared" si="2"/>
        <v>0</v>
      </c>
      <c r="O13" s="1"/>
      <c r="P13" s="1"/>
      <c r="Q13" s="4">
        <v>50</v>
      </c>
      <c r="R13" s="4">
        <v>0.4</v>
      </c>
      <c r="S13" s="4">
        <v>0.66</v>
      </c>
      <c r="T13" s="4">
        <v>7.4999999999999997E-2</v>
      </c>
    </row>
    <row r="14" spans="1:27" x14ac:dyDescent="0.25">
      <c r="A14" s="1">
        <v>13</v>
      </c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"/>
      <c r="K14" s="1">
        <f>I2/(J2+H2:H14)</f>
        <v>2.1153846153846154</v>
      </c>
      <c r="L14" s="1">
        <f t="shared" si="1"/>
        <v>0</v>
      </c>
      <c r="M14" s="1"/>
      <c r="N14" s="1">
        <f t="shared" si="2"/>
        <v>0</v>
      </c>
      <c r="O14" s="1"/>
      <c r="P14" s="1"/>
      <c r="Q14" s="4">
        <v>70</v>
      </c>
      <c r="R14" s="4">
        <v>0.28000000000000003</v>
      </c>
      <c r="S14" s="4">
        <v>0.47</v>
      </c>
      <c r="T14" s="4">
        <v>7.0000000000000007E-2</v>
      </c>
    </row>
    <row r="15" spans="1:27" x14ac:dyDescent="0.25">
      <c r="A15" s="1">
        <v>14</v>
      </c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1">
        <f>I2/(J2+H2:H15)</f>
        <v>2.1153846153846154</v>
      </c>
      <c r="L15" s="1">
        <f t="shared" si="1"/>
        <v>0</v>
      </c>
      <c r="M15" s="1"/>
      <c r="N15" s="1">
        <f t="shared" si="2"/>
        <v>0</v>
      </c>
      <c r="O15" s="1"/>
      <c r="P15" s="1"/>
      <c r="Q15" s="4">
        <v>95</v>
      </c>
      <c r="R15" s="4">
        <v>0.21</v>
      </c>
      <c r="S15" s="4">
        <v>0.35</v>
      </c>
      <c r="T15" s="4">
        <v>7.0000000000000007E-2</v>
      </c>
    </row>
    <row r="16" spans="1:27" x14ac:dyDescent="0.25">
      <c r="A16" s="1">
        <v>15</v>
      </c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1">
        <f>I2/(J2+H2:H16)</f>
        <v>2.1153846153846154</v>
      </c>
      <c r="L16" s="1">
        <f t="shared" si="1"/>
        <v>0</v>
      </c>
      <c r="M16" s="1"/>
      <c r="N16" s="1">
        <f t="shared" si="2"/>
        <v>0</v>
      </c>
      <c r="O16" s="1"/>
      <c r="P16" s="1"/>
      <c r="Q16" s="4">
        <v>120</v>
      </c>
      <c r="R16" s="4">
        <v>0.16700000000000001</v>
      </c>
      <c r="S16" s="4">
        <v>0.27600000000000002</v>
      </c>
      <c r="T16" s="4">
        <v>7.0000000000000007E-2</v>
      </c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>
        <v>150</v>
      </c>
      <c r="R17" s="4">
        <v>0.13300000000000001</v>
      </c>
      <c r="S17" s="4">
        <v>0.22</v>
      </c>
      <c r="T17" s="4">
        <v>7.0000000000000007E-2</v>
      </c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">
        <v>185</v>
      </c>
      <c r="R18" s="4">
        <v>0.108</v>
      </c>
      <c r="S18" s="4">
        <v>0.17899999999999999</v>
      </c>
      <c r="T18" s="4">
        <v>7.0000000000000007E-2</v>
      </c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4">
        <v>240</v>
      </c>
      <c r="R19" s="4">
        <v>8.4000000000000005E-2</v>
      </c>
      <c r="S19" s="4">
        <v>0.13700000000000001</v>
      </c>
      <c r="T19" s="4">
        <v>7.0000000000000007E-2</v>
      </c>
    </row>
    <row r="20" spans="1:20" x14ac:dyDescent="0.25">
      <c r="A20" s="1" t="s">
        <v>19</v>
      </c>
      <c r="B20" s="1">
        <f>SUM(B2:B16)</f>
        <v>0</v>
      </c>
      <c r="C20" s="1"/>
      <c r="D20" s="1"/>
      <c r="E20" s="1"/>
      <c r="F20" s="1"/>
      <c r="G20" s="1"/>
      <c r="H20" s="1">
        <f>SUM(H2:H16)</f>
        <v>0</v>
      </c>
      <c r="I20" s="1"/>
      <c r="J20" s="1"/>
      <c r="K20" s="1"/>
      <c r="L20" s="1"/>
      <c r="M20" s="1"/>
      <c r="N20" s="1">
        <f>SUM(N2:N16)</f>
        <v>0</v>
      </c>
      <c r="O20" s="1"/>
      <c r="P20" s="1"/>
      <c r="Q20" s="1"/>
      <c r="R20" s="1"/>
      <c r="S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1">
    <mergeCell ref="W2:AA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Лист2!$A$4:$A$18</xm:f>
          </x14:formula1>
          <xm:sqref>E2:E16</xm:sqref>
        </x14:dataValidation>
        <x14:dataValidation type="list" allowBlank="1" showInputMessage="1" showErrorMessage="1">
          <x14:formula1>
            <xm:f>Лист2!$B$3:$C$3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6" sqref="A6"/>
    </sheetView>
  </sheetViews>
  <sheetFormatPr defaultRowHeight="15" x14ac:dyDescent="0.25"/>
  <sheetData>
    <row r="1" spans="1:5" x14ac:dyDescent="0.25">
      <c r="A1" s="8" t="s">
        <v>8</v>
      </c>
      <c r="B1" s="8"/>
      <c r="C1" s="8"/>
      <c r="D1" s="8"/>
      <c r="E1" s="8"/>
    </row>
    <row r="2" spans="1:5" x14ac:dyDescent="0.25">
      <c r="A2" t="s">
        <v>9</v>
      </c>
      <c r="B2" t="s">
        <v>10</v>
      </c>
      <c r="D2" t="s">
        <v>11</v>
      </c>
    </row>
    <row r="3" spans="1:5" x14ac:dyDescent="0.25">
      <c r="B3" t="s">
        <v>12</v>
      </c>
      <c r="C3" t="s">
        <v>13</v>
      </c>
    </row>
    <row r="4" spans="1:5" x14ac:dyDescent="0.25">
      <c r="A4">
        <v>1.5</v>
      </c>
      <c r="B4">
        <v>13.3</v>
      </c>
    </row>
    <row r="5" spans="1:5" x14ac:dyDescent="0.25">
      <c r="A5">
        <v>2.5</v>
      </c>
      <c r="B5">
        <v>8</v>
      </c>
      <c r="C5">
        <v>13.2</v>
      </c>
    </row>
    <row r="6" spans="1:5" x14ac:dyDescent="0.25">
      <c r="A6">
        <v>4</v>
      </c>
      <c r="B6">
        <v>5</v>
      </c>
      <c r="C6">
        <v>8.3000000000000007</v>
      </c>
    </row>
    <row r="7" spans="1:5" x14ac:dyDescent="0.25">
      <c r="A7">
        <v>6</v>
      </c>
      <c r="B7">
        <v>3.3</v>
      </c>
      <c r="C7">
        <v>5.5</v>
      </c>
    </row>
    <row r="8" spans="1:5" x14ac:dyDescent="0.25">
      <c r="A8">
        <v>10</v>
      </c>
      <c r="B8">
        <v>2</v>
      </c>
      <c r="C8">
        <v>3.3</v>
      </c>
    </row>
    <row r="9" spans="1:5" x14ac:dyDescent="0.25">
      <c r="A9">
        <v>16</v>
      </c>
      <c r="B9">
        <v>1.25</v>
      </c>
      <c r="C9">
        <v>2.06</v>
      </c>
    </row>
    <row r="10" spans="1:5" x14ac:dyDescent="0.25">
      <c r="A10">
        <v>25</v>
      </c>
      <c r="B10">
        <v>0.8</v>
      </c>
      <c r="C10">
        <v>1.32</v>
      </c>
    </row>
    <row r="11" spans="1:5" x14ac:dyDescent="0.25">
      <c r="A11">
        <v>35</v>
      </c>
      <c r="B11">
        <v>0.56999999999999995</v>
      </c>
      <c r="C11">
        <v>0.95</v>
      </c>
    </row>
    <row r="12" spans="1:5" x14ac:dyDescent="0.25">
      <c r="A12">
        <v>50</v>
      </c>
      <c r="B12">
        <v>0.4</v>
      </c>
      <c r="C12">
        <v>0.66</v>
      </c>
    </row>
    <row r="13" spans="1:5" x14ac:dyDescent="0.25">
      <c r="A13">
        <v>70</v>
      </c>
      <c r="B13">
        <v>0.28000000000000003</v>
      </c>
      <c r="C13">
        <v>0.47</v>
      </c>
    </row>
    <row r="14" spans="1:5" x14ac:dyDescent="0.25">
      <c r="A14">
        <v>95</v>
      </c>
      <c r="B14">
        <v>0.21</v>
      </c>
      <c r="C14">
        <v>0.35</v>
      </c>
    </row>
    <row r="15" spans="1:5" x14ac:dyDescent="0.25">
      <c r="A15">
        <v>120</v>
      </c>
      <c r="B15">
        <v>0.16700000000000001</v>
      </c>
      <c r="C15">
        <v>0.27600000000000002</v>
      </c>
    </row>
    <row r="16" spans="1:5" x14ac:dyDescent="0.25">
      <c r="A16">
        <v>150</v>
      </c>
      <c r="B16">
        <v>0.13300000000000001</v>
      </c>
      <c r="C16">
        <v>0.22</v>
      </c>
    </row>
    <row r="17" spans="1:3" x14ac:dyDescent="0.25">
      <c r="A17">
        <v>185</v>
      </c>
      <c r="B17">
        <v>0.108</v>
      </c>
      <c r="C17">
        <v>0.17899999999999999</v>
      </c>
    </row>
    <row r="18" spans="1:3" x14ac:dyDescent="0.25">
      <c r="A18">
        <v>240</v>
      </c>
      <c r="B18">
        <v>8.4000000000000005E-2</v>
      </c>
      <c r="C18">
        <v>0.13700000000000001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А. Перков</dc:creator>
  <cp:lastModifiedBy>Ракитин И.О.</cp:lastModifiedBy>
  <dcterms:created xsi:type="dcterms:W3CDTF">2014-07-25T08:36:38Z</dcterms:created>
  <dcterms:modified xsi:type="dcterms:W3CDTF">2014-07-29T04:25:40Z</dcterms:modified>
</cp:coreProperties>
</file>