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15" windowWidth="19440" windowHeight="9720"/>
  </bookViews>
  <sheets>
    <sheet name="Лист1" sheetId="4" r:id="rId1"/>
    <sheet name="ВОП3" sheetId="3" r:id="rId2"/>
    <sheet name="ВОП2" sheetId="2" r:id="rId3"/>
    <sheet name="ВОП1" sheetId="1" r:id="rId4"/>
    <sheet name="Общий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C18" i="4" l="1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A30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A15" i="5"/>
  <c r="S2" i="5"/>
  <c r="T2" i="5"/>
  <c r="U2" i="5"/>
  <c r="S3" i="5"/>
  <c r="T3" i="5"/>
  <c r="U3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A3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A2" i="5"/>
  <c r="F6" i="2"/>
  <c r="D10" i="1"/>
  <c r="D4" i="4"/>
  <c r="D3" i="4"/>
  <c r="D2" i="4"/>
  <c r="F7" i="3"/>
  <c r="T14" i="3" s="1"/>
  <c r="F6" i="3"/>
  <c r="F7" i="2"/>
  <c r="T14" i="2" s="1"/>
  <c r="H10" i="3" l="1"/>
  <c r="P10" i="3"/>
  <c r="D11" i="3"/>
  <c r="L11" i="3"/>
  <c r="T11" i="3"/>
  <c r="H12" i="3"/>
  <c r="P12" i="3"/>
  <c r="D13" i="3"/>
  <c r="L13" i="3"/>
  <c r="T13" i="3"/>
  <c r="H14" i="3"/>
  <c r="P14" i="3"/>
  <c r="D10" i="3"/>
  <c r="L10" i="3"/>
  <c r="T10" i="3"/>
  <c r="T15" i="3" s="1"/>
  <c r="H11" i="3"/>
  <c r="P11" i="3"/>
  <c r="D12" i="3"/>
  <c r="L12" i="3"/>
  <c r="T12" i="3"/>
  <c r="H13" i="3"/>
  <c r="P13" i="3"/>
  <c r="D14" i="3"/>
  <c r="L14" i="3"/>
  <c r="H10" i="2"/>
  <c r="P10" i="2"/>
  <c r="D11" i="2"/>
  <c r="L11" i="2"/>
  <c r="T11" i="2"/>
  <c r="H12" i="2"/>
  <c r="P12" i="2"/>
  <c r="D13" i="2"/>
  <c r="L13" i="2"/>
  <c r="T13" i="2"/>
  <c r="H14" i="2"/>
  <c r="P14" i="2"/>
  <c r="D10" i="2"/>
  <c r="L10" i="2"/>
  <c r="T10" i="2"/>
  <c r="H11" i="2"/>
  <c r="P11" i="2"/>
  <c r="D12" i="2"/>
  <c r="L12" i="2"/>
  <c r="T12" i="2"/>
  <c r="H13" i="2"/>
  <c r="P13" i="2"/>
  <c r="D14" i="2"/>
  <c r="L14" i="2"/>
  <c r="T10" i="1"/>
  <c r="P10" i="1"/>
  <c r="L11" i="1"/>
  <c r="L10" i="1"/>
  <c r="H12" i="1"/>
  <c r="H11" i="1"/>
  <c r="H10" i="1"/>
  <c r="H14" i="1"/>
  <c r="T14" i="1"/>
  <c r="L15" i="3" l="1"/>
  <c r="H15" i="3"/>
  <c r="D15" i="3"/>
  <c r="P15" i="3"/>
  <c r="L15" i="2"/>
  <c r="H15" i="2"/>
  <c r="T15" i="2"/>
  <c r="D15" i="2"/>
  <c r="P15" i="2"/>
  <c r="D11" i="1"/>
  <c r="T11" i="1"/>
  <c r="P12" i="1"/>
  <c r="D13" i="1"/>
  <c r="L13" i="1"/>
  <c r="T13" i="1"/>
  <c r="P14" i="1"/>
  <c r="P11" i="1"/>
  <c r="D12" i="1"/>
  <c r="L12" i="1"/>
  <c r="T12" i="1"/>
  <c r="H13" i="1"/>
  <c r="P13" i="1"/>
  <c r="D14" i="1"/>
  <c r="L14" i="1"/>
  <c r="C12" i="4" l="1"/>
  <c r="V15" i="2"/>
  <c r="V16" i="2" s="1"/>
  <c r="C11" i="4"/>
  <c r="V15" i="3"/>
  <c r="V16" i="3" s="1"/>
  <c r="T15" i="1"/>
  <c r="D15" i="1"/>
  <c r="C8" i="4" s="1"/>
  <c r="H15" i="1"/>
  <c r="C9" i="4" s="1"/>
  <c r="L15" i="1"/>
  <c r="C10" i="4" s="1"/>
  <c r="P15" i="1"/>
  <c r="C13" i="4" l="1"/>
  <c r="D13" i="4"/>
  <c r="V15" i="1"/>
  <c r="V16" i="1" s="1"/>
</calcChain>
</file>

<file path=xl/sharedStrings.xml><?xml version="1.0" encoding="utf-8"?>
<sst xmlns="http://schemas.openxmlformats.org/spreadsheetml/2006/main" count="130" uniqueCount="42">
  <si>
    <t>Расчет СКПН по участкам "ВОП"</t>
  </si>
  <si>
    <t>июнь</t>
  </si>
  <si>
    <t>№ участка</t>
  </si>
  <si>
    <t>Сумма к распределению на участок:</t>
  </si>
  <si>
    <t>Дополнительный персонал:</t>
  </si>
  <si>
    <t>Работникам участка:</t>
  </si>
  <si>
    <t>Врачи</t>
  </si>
  <si>
    <t>%</t>
  </si>
  <si>
    <t>Сумма</t>
  </si>
  <si>
    <t>Подпись</t>
  </si>
  <si>
    <t>СМР</t>
  </si>
  <si>
    <t>Акушерка</t>
  </si>
  <si>
    <t>СР</t>
  </si>
  <si>
    <t>Психолог</t>
  </si>
  <si>
    <t>Итого</t>
  </si>
  <si>
    <t>№п/п</t>
  </si>
  <si>
    <t>Категория работника</t>
  </si>
  <si>
    <t>Экономия</t>
  </si>
  <si>
    <t>Соцработник</t>
  </si>
  <si>
    <t>Иванова</t>
  </si>
  <si>
    <t>Лазарева</t>
  </si>
  <si>
    <t>Минина</t>
  </si>
  <si>
    <t>Кибан</t>
  </si>
  <si>
    <t>Журба</t>
  </si>
  <si>
    <t>Ли</t>
  </si>
  <si>
    <t>Амирова</t>
  </si>
  <si>
    <t>Петрова</t>
  </si>
  <si>
    <t>Косухина</t>
  </si>
  <si>
    <t>Тумакова</t>
  </si>
  <si>
    <t>Вебер</t>
  </si>
  <si>
    <t>Симакина</t>
  </si>
  <si>
    <t>Юн</t>
  </si>
  <si>
    <t>Шахова</t>
  </si>
  <si>
    <t>Наргилева</t>
  </si>
  <si>
    <t>Ф.И.О. врачи</t>
  </si>
  <si>
    <t>Ф.И.О. СМР</t>
  </si>
  <si>
    <t>Ф.И.О.
 акушерки</t>
  </si>
  <si>
    <t>Ф.И.О. СР</t>
  </si>
  <si>
    <t>Ф.И.О. 
психолог</t>
  </si>
  <si>
    <t>ВОП3</t>
  </si>
  <si>
    <t>ВОП2</t>
  </si>
  <si>
    <t>ВОП1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</si>
</sst>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3" fontId="1" fillId="0" borderId="2" xfId="0" applyNumberFormat="1" applyFont="1" applyBorder="1"/>
    <xf numFmtId="3" fontId="1" fillId="0" borderId="0" xfId="0" applyNumberFormat="1" applyFont="1" applyBorder="1"/>
    <xf numFmtId="9" fontId="1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3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0" fontId="0" fillId="0" borderId="0" xfId="0" applyFont="1"/>
    <xf numFmtId="9" fontId="0" fillId="0" borderId="1" xfId="0" applyNumberFormat="1" applyFont="1" applyBorder="1"/>
    <xf numFmtId="2" fontId="0" fillId="0" borderId="1" xfId="0" applyNumberFormat="1" applyFon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10" fontId="0" fillId="0" borderId="1" xfId="0" applyNumberFormat="1" applyFont="1" applyBorder="1"/>
    <xf numFmtId="4" fontId="0" fillId="0" borderId="0" xfId="0" applyNumberFormat="1" applyFont="1"/>
    <xf numFmtId="165" fontId="0" fillId="0" borderId="1" xfId="0" applyNumberFormat="1" applyFont="1" applyBorder="1"/>
    <xf numFmtId="2" fontId="0" fillId="2" borderId="1" xfId="0" applyNumberFormat="1" applyFont="1" applyFill="1" applyBorder="1"/>
    <xf numFmtId="0" fontId="1" fillId="0" borderId="1" xfId="0" applyFont="1" applyBorder="1" applyAlignment="1"/>
    <xf numFmtId="1" fontId="4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4" fillId="0" borderId="2" xfId="0" applyFont="1" applyBorder="1" applyAlignment="1"/>
    <xf numFmtId="0" fontId="0" fillId="0" borderId="5" xfId="0" applyFont="1" applyBorder="1"/>
    <xf numFmtId="0" fontId="0" fillId="0" borderId="0" xfId="0" applyFont="1" applyBorder="1"/>
    <xf numFmtId="0" fontId="4" fillId="0" borderId="0" xfId="0" applyFont="1" applyBorder="1"/>
    <xf numFmtId="4" fontId="1" fillId="0" borderId="1" xfId="0" applyNumberFormat="1" applyFont="1" applyBorder="1"/>
    <xf numFmtId="3" fontId="0" fillId="0" borderId="0" xfId="0" applyNumberFormat="1" applyFont="1" applyBorder="1"/>
    <xf numFmtId="9" fontId="0" fillId="0" borderId="1" xfId="0" applyNumberFormat="1" applyFont="1" applyBorder="1" applyAlignment="1"/>
    <xf numFmtId="1" fontId="2" fillId="0" borderId="1" xfId="0" applyNumberFormat="1" applyFont="1" applyFill="1" applyBorder="1"/>
    <xf numFmtId="4" fontId="4" fillId="0" borderId="0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0" fillId="0" borderId="0" xfId="0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3" fontId="0" fillId="0" borderId="2" xfId="0" applyNumberFormat="1" applyFont="1" applyBorder="1" applyAlignment="1"/>
    <xf numFmtId="4" fontId="4" fillId="0" borderId="2" xfId="0" applyNumberFormat="1" applyFont="1" applyBorder="1" applyAlignment="1"/>
    <xf numFmtId="0" fontId="0" fillId="2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3" borderId="1" xfId="0" applyFont="1" applyFill="1" applyBorder="1"/>
    <xf numFmtId="0" fontId="0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0;&#1055;&#1053;%20&#1087;&#1086;%20&#1091;&#1095;.&#1080;&#1102;&#1085;&#1100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ОП1"/>
      <sheetName val="ВОП2"/>
      <sheetName val="ВОП3"/>
      <sheetName val="ВОП4"/>
      <sheetName val="ВОП5"/>
      <sheetName val="ВОП6"/>
      <sheetName val="т.1"/>
      <sheetName val="т.2"/>
      <sheetName val="т.4"/>
      <sheetName val="т.5"/>
      <sheetName val="т.6"/>
      <sheetName val="т.7"/>
      <sheetName val="т.8"/>
      <sheetName val="т.9"/>
      <sheetName val="т.10"/>
      <sheetName val="т.12"/>
      <sheetName val="т.13"/>
      <sheetName val="т.14"/>
      <sheetName val="т.15"/>
      <sheetName val="т.16"/>
      <sheetName val="т.17"/>
      <sheetName val="т.18"/>
      <sheetName val="п.1"/>
      <sheetName val="п.2"/>
      <sheetName val="п.4"/>
      <sheetName val="п.5"/>
      <sheetName val="п.7"/>
      <sheetName val="п.8"/>
      <sheetName val="п.9"/>
      <sheetName val="п.10"/>
      <sheetName val="п.11"/>
      <sheetName val="п.12"/>
      <sheetName val="зав.отд 1"/>
      <sheetName val="зав.отд 2"/>
      <sheetName val="зав.отд 3"/>
      <sheetName val="зав.отд 4"/>
      <sheetName val="старшие 1"/>
      <sheetName val="старшие 2"/>
      <sheetName val="старшие3"/>
      <sheetName val="старшие4"/>
      <sheetName val="про.отд"/>
      <sheetName val="СМР всего"/>
      <sheetName val="врач  всего"/>
      <sheetName val="экон"/>
      <sheetName val="Лист33"/>
    </sheetNames>
    <sheetDataSet>
      <sheetData sheetId="0"/>
      <sheetData sheetId="1">
        <row r="5">
          <cell r="F5">
            <v>199110</v>
          </cell>
        </row>
        <row r="6">
          <cell r="F6">
            <v>39822</v>
          </cell>
        </row>
        <row r="7">
          <cell r="F7">
            <v>159288</v>
          </cell>
        </row>
      </sheetData>
      <sheetData sheetId="2">
        <row r="5">
          <cell r="F5">
            <v>178082</v>
          </cell>
        </row>
        <row r="6">
          <cell r="F6">
            <v>35616</v>
          </cell>
        </row>
        <row r="7">
          <cell r="F7">
            <v>142466</v>
          </cell>
        </row>
      </sheetData>
      <sheetData sheetId="3">
        <row r="5">
          <cell r="F5">
            <v>177113</v>
          </cell>
        </row>
        <row r="6">
          <cell r="F6">
            <v>35423</v>
          </cell>
        </row>
        <row r="7">
          <cell r="F7">
            <v>141690</v>
          </cell>
        </row>
      </sheetData>
      <sheetData sheetId="4">
        <row r="5">
          <cell r="F5">
            <v>189695</v>
          </cell>
        </row>
        <row r="6">
          <cell r="F6">
            <v>37939</v>
          </cell>
        </row>
        <row r="7">
          <cell r="F7">
            <v>151756</v>
          </cell>
        </row>
      </sheetData>
      <sheetData sheetId="5">
        <row r="5">
          <cell r="F5">
            <v>221107</v>
          </cell>
        </row>
        <row r="6">
          <cell r="F6">
            <v>44221</v>
          </cell>
        </row>
        <row r="7">
          <cell r="F7">
            <v>176886</v>
          </cell>
        </row>
      </sheetData>
      <sheetData sheetId="6">
        <row r="5">
          <cell r="F5">
            <v>167912</v>
          </cell>
        </row>
        <row r="6">
          <cell r="F6">
            <v>33582</v>
          </cell>
        </row>
        <row r="7">
          <cell r="F7">
            <v>134330</v>
          </cell>
        </row>
      </sheetData>
      <sheetData sheetId="7">
        <row r="5">
          <cell r="F5">
            <v>165310</v>
          </cell>
        </row>
        <row r="6">
          <cell r="F6">
            <v>33062</v>
          </cell>
        </row>
        <row r="7">
          <cell r="F7">
            <v>132248</v>
          </cell>
        </row>
      </sheetData>
      <sheetData sheetId="8">
        <row r="5">
          <cell r="F5">
            <v>193490</v>
          </cell>
        </row>
        <row r="6">
          <cell r="F6">
            <v>38698</v>
          </cell>
        </row>
        <row r="7">
          <cell r="F7">
            <v>154792</v>
          </cell>
        </row>
      </sheetData>
      <sheetData sheetId="9">
        <row r="5">
          <cell r="F5">
            <v>165494</v>
          </cell>
        </row>
        <row r="6">
          <cell r="F6">
            <v>33099</v>
          </cell>
        </row>
        <row r="7">
          <cell r="F7">
            <v>132395</v>
          </cell>
        </row>
      </sheetData>
      <sheetData sheetId="10">
        <row r="5">
          <cell r="F5">
            <v>168491</v>
          </cell>
        </row>
        <row r="6">
          <cell r="F6">
            <v>33698</v>
          </cell>
        </row>
        <row r="7">
          <cell r="F7">
            <v>134793</v>
          </cell>
        </row>
      </sheetData>
      <sheetData sheetId="11">
        <row r="5">
          <cell r="F5">
            <v>152361</v>
          </cell>
        </row>
        <row r="6">
          <cell r="F6">
            <v>30472</v>
          </cell>
        </row>
        <row r="7">
          <cell r="F7">
            <v>121889</v>
          </cell>
        </row>
      </sheetData>
      <sheetData sheetId="12">
        <row r="5">
          <cell r="F5">
            <v>144779</v>
          </cell>
        </row>
        <row r="6">
          <cell r="F6">
            <v>28956</v>
          </cell>
        </row>
        <row r="7">
          <cell r="F7">
            <v>115823</v>
          </cell>
        </row>
      </sheetData>
      <sheetData sheetId="13">
        <row r="5">
          <cell r="F5">
            <v>154403</v>
          </cell>
        </row>
        <row r="6">
          <cell r="F6">
            <v>30881</v>
          </cell>
        </row>
        <row r="7">
          <cell r="F7">
            <v>123522</v>
          </cell>
        </row>
      </sheetData>
      <sheetData sheetId="14">
        <row r="5">
          <cell r="F5">
            <v>168491</v>
          </cell>
        </row>
        <row r="6">
          <cell r="F6">
            <v>33698</v>
          </cell>
        </row>
        <row r="7">
          <cell r="F7">
            <v>134793</v>
          </cell>
        </row>
      </sheetData>
      <sheetData sheetId="15">
        <row r="5">
          <cell r="F5">
            <v>161379</v>
          </cell>
        </row>
        <row r="6">
          <cell r="F6">
            <v>32276</v>
          </cell>
        </row>
        <row r="7">
          <cell r="F7">
            <v>129103</v>
          </cell>
        </row>
      </sheetData>
      <sheetData sheetId="16">
        <row r="5">
          <cell r="F5">
            <v>161379</v>
          </cell>
        </row>
        <row r="6">
          <cell r="F6">
            <v>32276</v>
          </cell>
        </row>
        <row r="7">
          <cell r="F7">
            <v>129103</v>
          </cell>
        </row>
      </sheetData>
      <sheetData sheetId="17">
        <row r="5">
          <cell r="F5">
            <v>183375</v>
          </cell>
        </row>
        <row r="6">
          <cell r="F6">
            <v>36675</v>
          </cell>
        </row>
        <row r="7">
          <cell r="F7">
            <v>146700</v>
          </cell>
        </row>
      </sheetData>
      <sheetData sheetId="18">
        <row r="5">
          <cell r="F5">
            <v>156214</v>
          </cell>
        </row>
        <row r="6">
          <cell r="F6">
            <v>31243</v>
          </cell>
        </row>
        <row r="7">
          <cell r="F7">
            <v>124971</v>
          </cell>
        </row>
      </sheetData>
      <sheetData sheetId="19">
        <row r="5">
          <cell r="F5">
            <v>173917</v>
          </cell>
        </row>
        <row r="6">
          <cell r="F6">
            <v>34783</v>
          </cell>
        </row>
        <row r="7">
          <cell r="F7">
            <v>139134</v>
          </cell>
        </row>
      </sheetData>
      <sheetData sheetId="20">
        <row r="5">
          <cell r="F5">
            <v>139227</v>
          </cell>
        </row>
        <row r="6">
          <cell r="F6">
            <v>27845</v>
          </cell>
        </row>
        <row r="7">
          <cell r="F7">
            <v>111382</v>
          </cell>
        </row>
      </sheetData>
      <sheetData sheetId="21">
        <row r="5">
          <cell r="F5">
            <v>161233</v>
          </cell>
        </row>
        <row r="6">
          <cell r="F6">
            <v>32247</v>
          </cell>
        </row>
        <row r="7">
          <cell r="F7">
            <v>128986</v>
          </cell>
        </row>
      </sheetData>
      <sheetData sheetId="22">
        <row r="5">
          <cell r="F5">
            <v>162405</v>
          </cell>
        </row>
        <row r="6">
          <cell r="F6">
            <v>32481</v>
          </cell>
        </row>
        <row r="7">
          <cell r="F7">
            <v>129924</v>
          </cell>
        </row>
      </sheetData>
      <sheetData sheetId="23">
        <row r="5">
          <cell r="F5">
            <v>85858</v>
          </cell>
        </row>
        <row r="6">
          <cell r="F6">
            <v>17172</v>
          </cell>
        </row>
        <row r="7">
          <cell r="F7">
            <v>68686</v>
          </cell>
        </row>
      </sheetData>
      <sheetData sheetId="24">
        <row r="5">
          <cell r="F5">
            <v>67675</v>
          </cell>
        </row>
        <row r="6">
          <cell r="F6">
            <v>13535</v>
          </cell>
        </row>
        <row r="7">
          <cell r="F7">
            <v>54140</v>
          </cell>
        </row>
      </sheetData>
      <sheetData sheetId="25">
        <row r="5">
          <cell r="F5">
            <v>72441</v>
          </cell>
        </row>
        <row r="6">
          <cell r="F6">
            <v>14488</v>
          </cell>
        </row>
        <row r="7">
          <cell r="F7">
            <v>57953</v>
          </cell>
        </row>
      </sheetData>
      <sheetData sheetId="26">
        <row r="5">
          <cell r="F5">
            <v>78966</v>
          </cell>
        </row>
        <row r="6">
          <cell r="F6">
            <v>15793</v>
          </cell>
        </row>
        <row r="7">
          <cell r="F7">
            <v>63173</v>
          </cell>
        </row>
      </sheetData>
      <sheetData sheetId="27">
        <row r="5">
          <cell r="F5">
            <v>68115</v>
          </cell>
        </row>
        <row r="6">
          <cell r="F6">
            <v>13623</v>
          </cell>
        </row>
        <row r="7">
          <cell r="F7">
            <v>54492</v>
          </cell>
        </row>
      </sheetData>
      <sheetData sheetId="28">
        <row r="5">
          <cell r="F5">
            <v>76401</v>
          </cell>
        </row>
        <row r="6">
          <cell r="F6">
            <v>15280</v>
          </cell>
        </row>
        <row r="7">
          <cell r="F7">
            <v>61121</v>
          </cell>
        </row>
      </sheetData>
      <sheetData sheetId="29">
        <row r="5">
          <cell r="F5">
            <v>81240</v>
          </cell>
        </row>
        <row r="6">
          <cell r="F6">
            <v>16248</v>
          </cell>
        </row>
        <row r="7">
          <cell r="F7">
            <v>64992</v>
          </cell>
        </row>
      </sheetData>
      <sheetData sheetId="30">
        <row r="5">
          <cell r="F5">
            <v>74494</v>
          </cell>
        </row>
        <row r="6">
          <cell r="F6">
            <v>14899</v>
          </cell>
        </row>
        <row r="7">
          <cell r="F7">
            <v>59595</v>
          </cell>
        </row>
      </sheetData>
      <sheetData sheetId="31">
        <row r="5">
          <cell r="F5">
            <v>78160</v>
          </cell>
        </row>
        <row r="6">
          <cell r="F6">
            <v>15632</v>
          </cell>
        </row>
        <row r="7">
          <cell r="F7">
            <v>62528</v>
          </cell>
        </row>
      </sheetData>
      <sheetData sheetId="32">
        <row r="5">
          <cell r="F5">
            <v>69288</v>
          </cell>
        </row>
        <row r="6">
          <cell r="F6">
            <v>13858</v>
          </cell>
        </row>
        <row r="7">
          <cell r="F7">
            <v>55430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&#1057;&#1050;&#1055;&#1053;%20&#1087;&#1086;%20&#1091;&#1095;.&#1080;&#1102;&#1085;&#1100;%201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externalLinkPath" Target="&#1057;&#1050;&#1055;&#1053;%20&#1087;&#1086;%20&#1091;&#1095;.&#1080;&#1102;&#1085;&#1100;%201.xlsx" TargetMode="External"/><Relationship Id="rId1" Type="http://schemas.openxmlformats.org/officeDocument/2006/relationships/externalLinkPath" Target="&#1057;&#1050;&#1055;&#1053;%20&#1087;&#1086;%20&#1091;&#1095;.&#1080;&#1102;&#1085;&#1100;%201.xlsx" TargetMode="External"/><Relationship Id="rId6" Type="http://schemas.openxmlformats.org/officeDocument/2006/relationships/externalLinkPath" Target="&#1057;&#1050;&#1055;&#1053;%20&#1087;&#1086;%20&#1091;&#1095;.&#1080;&#1102;&#1085;&#1100;%201.xlsx" TargetMode="External"/><Relationship Id="rId5" Type="http://schemas.openxmlformats.org/officeDocument/2006/relationships/externalLinkPath" Target="&#1057;&#1050;&#1055;&#1053;%20&#1087;&#1086;%20&#1091;&#1095;.&#1080;&#1102;&#1085;&#1100;%201.xlsx" TargetMode="External"/><Relationship Id="rId4" Type="http://schemas.openxmlformats.org/officeDocument/2006/relationships/externalLinkPath" Target="&#1057;&#1050;&#1055;&#1053;%20&#1087;&#1086;%20&#1091;&#1095;.&#1080;&#1102;&#1085;&#1100;%20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topLeftCell="A6" workbookViewId="0">
      <selection activeCell="E20" sqref="E20"/>
    </sheetView>
  </sheetViews>
  <sheetFormatPr defaultRowHeight="15" x14ac:dyDescent="0.25"/>
  <cols>
    <col min="1" max="1" width="6.85546875" style="44" customWidth="1"/>
    <col min="2" max="2" width="27.5703125" style="44" customWidth="1"/>
    <col min="3" max="3" width="13.85546875" style="44" customWidth="1"/>
    <col min="4" max="4" width="16.28515625" style="44" customWidth="1"/>
    <col min="5" max="5" width="10.5703125" style="17" bestFit="1" customWidth="1"/>
    <col min="6" max="6" width="13" style="17" customWidth="1"/>
    <col min="7" max="7" width="9.140625" style="17"/>
    <col min="8" max="8" width="10.85546875" style="17" customWidth="1"/>
    <col min="9" max="9" width="9.140625" style="17"/>
    <col min="10" max="10" width="14.28515625" style="17" customWidth="1"/>
    <col min="11" max="16384" width="9.140625" style="17"/>
  </cols>
  <sheetData>
    <row r="2" spans="1:5" ht="15.75" x14ac:dyDescent="0.25">
      <c r="A2" s="26" t="s">
        <v>3</v>
      </c>
      <c r="B2" s="45"/>
      <c r="C2" s="45"/>
      <c r="D2" s="45">
        <f>SUM([1]ВОП1:п.12!F5)</f>
        <v>4497605</v>
      </c>
    </row>
    <row r="3" spans="1:5" ht="15.75" x14ac:dyDescent="0.25">
      <c r="A3" s="26" t="s">
        <v>4</v>
      </c>
      <c r="B3" s="45"/>
      <c r="C3" s="45"/>
      <c r="D3" s="45">
        <f>SUM([1]ВОП1:п.12!F6)</f>
        <v>899521</v>
      </c>
    </row>
    <row r="4" spans="1:5" ht="15.75" x14ac:dyDescent="0.25">
      <c r="A4" s="26" t="s">
        <v>5</v>
      </c>
      <c r="B4" s="45"/>
      <c r="C4" s="45"/>
      <c r="D4" s="45">
        <f>SUM([1]ВОП1:п.12!F7)</f>
        <v>3598084</v>
      </c>
    </row>
    <row r="7" spans="1:5" x14ac:dyDescent="0.25">
      <c r="A7" s="45" t="s">
        <v>15</v>
      </c>
      <c r="B7" s="45" t="s">
        <v>16</v>
      </c>
      <c r="C7" s="45" t="s">
        <v>8</v>
      </c>
      <c r="D7" s="45" t="s">
        <v>17</v>
      </c>
    </row>
    <row r="8" spans="1:5" x14ac:dyDescent="0.25">
      <c r="A8" s="45">
        <v>1</v>
      </c>
      <c r="B8" s="45" t="s">
        <v>6</v>
      </c>
      <c r="C8" s="46">
        <f>SUM(ВОП3:ВОП1!D15)</f>
        <v>169128</v>
      </c>
      <c r="D8" s="45"/>
    </row>
    <row r="9" spans="1:5" x14ac:dyDescent="0.25">
      <c r="A9" s="45">
        <v>2</v>
      </c>
      <c r="B9" s="45" t="s">
        <v>10</v>
      </c>
      <c r="C9" s="46">
        <f>SUM(ВОП3:ВОП1!H15)</f>
        <v>211411</v>
      </c>
      <c r="D9" s="45"/>
    </row>
    <row r="10" spans="1:5" x14ac:dyDescent="0.25">
      <c r="A10" s="45">
        <v>3</v>
      </c>
      <c r="B10" s="45" t="s">
        <v>11</v>
      </c>
      <c r="C10" s="46">
        <f>SUM(ВОП3:ВОП1!L15)</f>
        <v>16982</v>
      </c>
      <c r="D10" s="45"/>
    </row>
    <row r="11" spans="1:5" x14ac:dyDescent="0.25">
      <c r="A11" s="45">
        <v>4</v>
      </c>
      <c r="B11" s="45" t="s">
        <v>18</v>
      </c>
      <c r="C11" s="46">
        <f>SUM(ВОП3:ВОП1!P15)</f>
        <v>10571</v>
      </c>
      <c r="D11" s="45"/>
    </row>
    <row r="12" spans="1:5" x14ac:dyDescent="0.25">
      <c r="A12" s="45">
        <v>5</v>
      </c>
      <c r="B12" s="45" t="s">
        <v>13</v>
      </c>
      <c r="C12" s="46">
        <f>SUM(ВОП3:ВОП1!T15)</f>
        <v>10571</v>
      </c>
      <c r="D12" s="45"/>
    </row>
    <row r="13" spans="1:5" x14ac:dyDescent="0.25">
      <c r="A13" s="45"/>
      <c r="B13" s="45" t="s">
        <v>14</v>
      </c>
      <c r="C13" s="46">
        <f>SUM(C8:C12)</f>
        <v>418663</v>
      </c>
      <c r="D13" s="47">
        <f>SUM(ВОП3:ВОП1!V16)</f>
        <v>4155</v>
      </c>
      <c r="E13" s="48"/>
    </row>
    <row r="14" spans="1:5" x14ac:dyDescent="0.25">
      <c r="E14" s="48"/>
    </row>
    <row r="17" spans="2:11" ht="30" x14ac:dyDescent="0.25">
      <c r="B17" s="49" t="s">
        <v>34</v>
      </c>
      <c r="C17" s="56" t="s">
        <v>8</v>
      </c>
      <c r="D17" s="51" t="s">
        <v>35</v>
      </c>
      <c r="E17" s="56" t="s">
        <v>8</v>
      </c>
      <c r="F17" s="57" t="s">
        <v>36</v>
      </c>
      <c r="G17" s="56" t="s">
        <v>8</v>
      </c>
      <c r="H17" s="58" t="s">
        <v>37</v>
      </c>
      <c r="I17" s="56" t="s">
        <v>8</v>
      </c>
      <c r="J17" s="59" t="s">
        <v>38</v>
      </c>
      <c r="K17" s="56" t="s">
        <v>8</v>
      </c>
    </row>
    <row r="18" spans="2:11" x14ac:dyDescent="0.25">
      <c r="B18" s="65" t="s">
        <v>27</v>
      </c>
      <c r="C18" s="66">
        <f>SUMIF(Общий!B:B,B18,Общий!D:D)</f>
        <v>78046</v>
      </c>
      <c r="D18" s="52"/>
    </row>
    <row r="19" spans="2:11" x14ac:dyDescent="0.25">
      <c r="B19" s="55"/>
      <c r="C19" s="50"/>
      <c r="D19" s="52"/>
    </row>
    <row r="20" spans="2:11" x14ac:dyDescent="0.25">
      <c r="B20" s="55"/>
      <c r="C20" s="50"/>
      <c r="D20" s="52"/>
    </row>
    <row r="21" spans="2:11" x14ac:dyDescent="0.25">
      <c r="B21" s="55"/>
      <c r="D21" s="52"/>
    </row>
  </sheetData>
  <dataConsolidate function="count">
    <dataRefs count="6">
      <dataRef ref="B10:D14" sheet="ВОП1" r:id="rId1"/>
      <dataRef ref="B10:D14" sheet="ВОП2" r:id="rId2"/>
      <dataRef ref="B10:D14" sheet="ВОП3" r:id="rId3"/>
      <dataRef ref="B10:D14" sheet="ВОП4" r:id="rId4"/>
      <dataRef ref="B10:D14" sheet="ВОП5" r:id="rId5"/>
      <dataRef ref="B10:D14" sheet="ВОП6" r:id="rId6"/>
    </dataRefs>
  </dataConsolidate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6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3.7109375" style="17" customWidth="1"/>
    <col min="2" max="2" width="11.5703125" style="17" customWidth="1"/>
    <col min="3" max="3" width="7.140625" style="17" customWidth="1"/>
    <col min="4" max="4" width="7.28515625" style="17" customWidth="1"/>
    <col min="5" max="5" width="8.28515625" style="17" customWidth="1"/>
    <col min="6" max="6" width="13.42578125" style="17" customWidth="1"/>
    <col min="7" max="7" width="7.140625" style="17" customWidth="1"/>
    <col min="8" max="8" width="7.85546875" style="17" customWidth="1"/>
    <col min="9" max="9" width="8.28515625" style="17" customWidth="1"/>
    <col min="10" max="10" width="11.5703125" style="17" customWidth="1"/>
    <col min="11" max="11" width="7.140625" style="17" customWidth="1"/>
    <col min="12" max="12" width="7.7109375" style="17" customWidth="1"/>
    <col min="13" max="13" width="8.28515625" style="17" customWidth="1"/>
    <col min="14" max="14" width="11.5703125" style="17" customWidth="1"/>
    <col min="15" max="15" width="7.140625" style="17" customWidth="1"/>
    <col min="16" max="16" width="8.42578125" style="17" customWidth="1"/>
    <col min="17" max="17" width="8.28515625" style="17" customWidth="1"/>
    <col min="18" max="18" width="13.42578125" style="17" customWidth="1"/>
    <col min="19" max="20" width="7.140625" style="17" customWidth="1"/>
    <col min="21" max="21" width="8.28515625" style="17" customWidth="1"/>
    <col min="22" max="22" width="12.5703125" style="17" customWidth="1"/>
    <col min="23" max="23" width="10.140625" style="17" customWidth="1"/>
    <col min="24" max="24" width="9.140625" style="17"/>
    <col min="25" max="25" width="12.7109375" style="17" customWidth="1"/>
    <col min="26" max="26" width="5.85546875" style="17" customWidth="1"/>
    <col min="27" max="27" width="10.140625" style="17" customWidth="1"/>
    <col min="28" max="16384" width="9.140625" style="17"/>
  </cols>
  <sheetData>
    <row r="2" spans="1:22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29"/>
      <c r="L2" s="29"/>
    </row>
    <row r="3" spans="1:22" x14ac:dyDescent="0.25">
      <c r="B3" s="17" t="s">
        <v>1</v>
      </c>
    </row>
    <row r="4" spans="1:22" x14ac:dyDescent="0.25">
      <c r="A4" s="30">
        <v>1</v>
      </c>
      <c r="B4" s="31" t="s">
        <v>2</v>
      </c>
      <c r="C4" s="32"/>
      <c r="D4" s="32"/>
      <c r="E4" s="33"/>
      <c r="F4" s="34">
        <v>1</v>
      </c>
      <c r="G4" s="35"/>
      <c r="H4" s="36"/>
      <c r="I4" s="36"/>
      <c r="J4" s="36"/>
      <c r="K4" s="37"/>
      <c r="L4" s="37"/>
      <c r="M4" s="36"/>
      <c r="N4" s="36"/>
    </row>
    <row r="5" spans="1:22" ht="15.75" x14ac:dyDescent="0.25">
      <c r="A5" s="30">
        <v>2</v>
      </c>
      <c r="B5" s="31" t="s">
        <v>3</v>
      </c>
      <c r="C5" s="32"/>
      <c r="D5" s="32"/>
      <c r="E5" s="33"/>
      <c r="F5" s="38">
        <v>177113</v>
      </c>
      <c r="G5" s="35"/>
      <c r="H5" s="36"/>
      <c r="I5" s="36"/>
      <c r="J5" s="36"/>
      <c r="K5" s="39"/>
      <c r="L5" s="39"/>
      <c r="M5" s="36"/>
      <c r="N5" s="36"/>
    </row>
    <row r="6" spans="1:22" ht="15.75" x14ac:dyDescent="0.25">
      <c r="A6" s="30">
        <v>3</v>
      </c>
      <c r="B6" s="31" t="s">
        <v>4</v>
      </c>
      <c r="C6" s="32"/>
      <c r="D6" s="33"/>
      <c r="E6" s="40">
        <v>0.2</v>
      </c>
      <c r="F6" s="41">
        <f>ROUND($F$5*E6,)</f>
        <v>35423</v>
      </c>
      <c r="G6" s="35"/>
      <c r="H6" s="36"/>
      <c r="I6" s="36"/>
      <c r="J6" s="36"/>
      <c r="K6" s="42"/>
      <c r="L6" s="42"/>
      <c r="M6" s="36"/>
      <c r="N6" s="36"/>
    </row>
    <row r="7" spans="1:22" ht="15.75" x14ac:dyDescent="0.25">
      <c r="A7" s="30">
        <v>4</v>
      </c>
      <c r="B7" s="31" t="s">
        <v>5</v>
      </c>
      <c r="C7" s="32"/>
      <c r="D7" s="33"/>
      <c r="E7" s="40">
        <v>0.8</v>
      </c>
      <c r="F7" s="41">
        <f>ROUND($F$5*E7,)</f>
        <v>141690</v>
      </c>
      <c r="G7" s="35"/>
      <c r="H7" s="36"/>
      <c r="I7" s="36"/>
      <c r="J7" s="36"/>
      <c r="K7" s="42"/>
      <c r="L7" s="42"/>
      <c r="M7" s="36"/>
      <c r="N7" s="36"/>
    </row>
    <row r="8" spans="1:22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x14ac:dyDescent="0.25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4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</row>
    <row r="10" spans="1:22" x14ac:dyDescent="0.25">
      <c r="A10" s="14"/>
      <c r="B10" s="14" t="s">
        <v>27</v>
      </c>
      <c r="C10" s="18">
        <v>0.4</v>
      </c>
      <c r="D10" s="28">
        <f>ROUND($F$7*C10,)</f>
        <v>56676</v>
      </c>
      <c r="E10" s="14"/>
      <c r="F10" s="16" t="s">
        <v>31</v>
      </c>
      <c r="G10" s="20">
        <v>0.16800000000000001</v>
      </c>
      <c r="H10" s="28">
        <f t="shared" ref="H10:H14" si="0">ROUND($F$7*G10,)</f>
        <v>23804</v>
      </c>
      <c r="I10" s="14"/>
      <c r="J10" s="16" t="s">
        <v>23</v>
      </c>
      <c r="K10" s="18">
        <v>0.05</v>
      </c>
      <c r="L10" s="28">
        <f>ROUND($F$7*K10,)</f>
        <v>7085</v>
      </c>
      <c r="M10" s="14"/>
      <c r="N10" s="16" t="s">
        <v>24</v>
      </c>
      <c r="O10" s="20">
        <v>2.5000000000000001E-2</v>
      </c>
      <c r="P10" s="28">
        <f>ROUND($F$7*O10,)</f>
        <v>3542</v>
      </c>
      <c r="Q10" s="14"/>
      <c r="R10" s="16" t="s">
        <v>25</v>
      </c>
      <c r="S10" s="20">
        <v>2.5000000000000001E-2</v>
      </c>
      <c r="T10" s="28">
        <f>ROUND($F$7*S10,)</f>
        <v>3542</v>
      </c>
      <c r="U10" s="14"/>
    </row>
    <row r="11" spans="1:22" x14ac:dyDescent="0.25">
      <c r="A11" s="14"/>
      <c r="B11" s="14"/>
      <c r="C11" s="14"/>
      <c r="D11" s="28">
        <f t="shared" ref="D11:D14" si="1">ROUND($F$7*C11,)</f>
        <v>0</v>
      </c>
      <c r="E11" s="14"/>
      <c r="F11" s="16" t="s">
        <v>32</v>
      </c>
      <c r="G11" s="20">
        <v>0.16600000000000001</v>
      </c>
      <c r="H11" s="28">
        <f t="shared" si="0"/>
        <v>23521</v>
      </c>
      <c r="I11" s="14"/>
      <c r="J11" s="14"/>
      <c r="K11" s="18"/>
      <c r="L11" s="28">
        <f t="shared" ref="L11:L14" si="2">ROUND($F$7*K11,)</f>
        <v>0</v>
      </c>
      <c r="M11" s="14"/>
      <c r="N11" s="14"/>
      <c r="O11" s="14"/>
      <c r="P11" s="28">
        <f t="shared" ref="P11:P14" si="3">ROUND($F$7*O11,)</f>
        <v>0</v>
      </c>
      <c r="Q11" s="14"/>
      <c r="R11" s="14"/>
      <c r="S11" s="14"/>
      <c r="T11" s="28">
        <f t="shared" ref="T11:T14" si="4">ROUND($F$7*S11,)</f>
        <v>0</v>
      </c>
      <c r="U11" s="14"/>
    </row>
    <row r="12" spans="1:22" x14ac:dyDescent="0.25">
      <c r="A12" s="14"/>
      <c r="B12" s="14"/>
      <c r="C12" s="14"/>
      <c r="D12" s="28">
        <f t="shared" si="1"/>
        <v>0</v>
      </c>
      <c r="E12" s="14"/>
      <c r="F12" s="16" t="s">
        <v>33</v>
      </c>
      <c r="G12" s="20">
        <v>0.16600000000000001</v>
      </c>
      <c r="H12" s="28">
        <f t="shared" si="0"/>
        <v>23521</v>
      </c>
      <c r="I12" s="14"/>
      <c r="J12" s="14"/>
      <c r="K12" s="22"/>
      <c r="L12" s="28">
        <f t="shared" si="2"/>
        <v>0</v>
      </c>
      <c r="M12" s="14"/>
      <c r="N12" s="14"/>
      <c r="O12" s="14"/>
      <c r="P12" s="28">
        <f t="shared" si="3"/>
        <v>0</v>
      </c>
      <c r="Q12" s="14"/>
      <c r="R12" s="14"/>
      <c r="S12" s="14"/>
      <c r="T12" s="28">
        <f t="shared" si="4"/>
        <v>0</v>
      </c>
      <c r="U12" s="14"/>
    </row>
    <row r="13" spans="1:22" x14ac:dyDescent="0.25">
      <c r="A13" s="14"/>
      <c r="B13" s="14"/>
      <c r="C13" s="14"/>
      <c r="D13" s="28">
        <f t="shared" si="1"/>
        <v>0</v>
      </c>
      <c r="E13" s="14"/>
      <c r="F13" s="14"/>
      <c r="G13" s="18"/>
      <c r="H13" s="28">
        <f t="shared" si="0"/>
        <v>0</v>
      </c>
      <c r="I13" s="14"/>
      <c r="J13" s="14"/>
      <c r="K13" s="22"/>
      <c r="L13" s="28">
        <f t="shared" si="2"/>
        <v>0</v>
      </c>
      <c r="M13" s="14"/>
      <c r="N13" s="14"/>
      <c r="O13" s="14"/>
      <c r="P13" s="28">
        <f t="shared" si="3"/>
        <v>0</v>
      </c>
      <c r="Q13" s="14"/>
      <c r="R13" s="14"/>
      <c r="S13" s="14"/>
      <c r="T13" s="28">
        <f t="shared" si="4"/>
        <v>0</v>
      </c>
      <c r="U13" s="14"/>
    </row>
    <row r="14" spans="1:22" x14ac:dyDescent="0.25">
      <c r="A14" s="14"/>
      <c r="B14" s="14"/>
      <c r="C14" s="14"/>
      <c r="D14" s="28">
        <f t="shared" si="1"/>
        <v>0</v>
      </c>
      <c r="E14" s="14"/>
      <c r="F14" s="14"/>
      <c r="G14" s="18"/>
      <c r="H14" s="28">
        <f t="shared" si="0"/>
        <v>0</v>
      </c>
      <c r="I14" s="14"/>
      <c r="J14" s="14"/>
      <c r="K14" s="22"/>
      <c r="L14" s="28">
        <f t="shared" si="2"/>
        <v>0</v>
      </c>
      <c r="M14" s="14"/>
      <c r="N14" s="14"/>
      <c r="O14" s="14"/>
      <c r="P14" s="28">
        <f t="shared" si="3"/>
        <v>0</v>
      </c>
      <c r="Q14" s="14"/>
      <c r="R14" s="14"/>
      <c r="S14" s="14"/>
      <c r="T14" s="28">
        <f t="shared" si="4"/>
        <v>0</v>
      </c>
      <c r="U14" s="14"/>
    </row>
    <row r="15" spans="1:22" x14ac:dyDescent="0.25">
      <c r="A15" s="14"/>
      <c r="B15" s="14" t="s">
        <v>14</v>
      </c>
      <c r="C15" s="14"/>
      <c r="D15" s="14">
        <f>SUM(D10:D14)</f>
        <v>56676</v>
      </c>
      <c r="E15" s="14"/>
      <c r="F15" s="14"/>
      <c r="G15" s="14"/>
      <c r="H15" s="14">
        <f>SUM(H10:H14)</f>
        <v>70846</v>
      </c>
      <c r="I15" s="14"/>
      <c r="J15" s="14"/>
      <c r="K15" s="14"/>
      <c r="L15" s="14">
        <f>SUM(L10:L14)</f>
        <v>7085</v>
      </c>
      <c r="M15" s="14"/>
      <c r="N15" s="14"/>
      <c r="O15" s="14"/>
      <c r="P15" s="14">
        <f>SUM(P10:P14)</f>
        <v>3542</v>
      </c>
      <c r="Q15" s="14"/>
      <c r="R15" s="14"/>
      <c r="S15" s="14"/>
      <c r="T15" s="14">
        <f>SUM(T10:T14)</f>
        <v>3542</v>
      </c>
      <c r="U15" s="14"/>
      <c r="V15" s="17">
        <f>SUM(D15:U15)</f>
        <v>141691</v>
      </c>
    </row>
    <row r="16" spans="1:22" x14ac:dyDescent="0.25">
      <c r="V16" s="23">
        <f>F7-V15</f>
        <v>-1</v>
      </c>
    </row>
  </sheetData>
  <mergeCells count="1">
    <mergeCell ref="A2:J2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V16"/>
  <sheetViews>
    <sheetView view="pageBreakPreview" zoomScale="106" zoomScaleNormal="100" zoomScaleSheetLayoutView="106" workbookViewId="0">
      <selection activeCell="B11" sqref="B11"/>
    </sheetView>
  </sheetViews>
  <sheetFormatPr defaultRowHeight="15" x14ac:dyDescent="0.25"/>
  <cols>
    <col min="1" max="1" width="3.7109375" style="17" customWidth="1"/>
    <col min="2" max="2" width="11.5703125" style="17" customWidth="1"/>
    <col min="3" max="3" width="7.140625" style="17" customWidth="1"/>
    <col min="4" max="4" width="7.28515625" style="17" customWidth="1"/>
    <col min="5" max="5" width="8.28515625" style="17" customWidth="1"/>
    <col min="6" max="6" width="13.42578125" style="17" customWidth="1"/>
    <col min="7" max="7" width="7.140625" style="17" customWidth="1"/>
    <col min="8" max="8" width="7.85546875" style="17" customWidth="1"/>
    <col min="9" max="9" width="8.28515625" style="17" customWidth="1"/>
    <col min="10" max="10" width="11.5703125" style="17" customWidth="1"/>
    <col min="11" max="11" width="7.140625" style="17" customWidth="1"/>
    <col min="12" max="12" width="7.7109375" style="17" customWidth="1"/>
    <col min="13" max="13" width="8.28515625" style="17" customWidth="1"/>
    <col min="14" max="14" width="11.5703125" style="17" customWidth="1"/>
    <col min="15" max="15" width="7.140625" style="17" customWidth="1"/>
    <col min="16" max="16" width="8.42578125" style="17" customWidth="1"/>
    <col min="17" max="17" width="8.28515625" style="17" customWidth="1"/>
    <col min="18" max="18" width="13.42578125" style="17" customWidth="1"/>
    <col min="19" max="20" width="7.140625" style="17" customWidth="1"/>
    <col min="21" max="21" width="8.28515625" style="17" customWidth="1"/>
    <col min="22" max="22" width="12.5703125" style="17" customWidth="1"/>
    <col min="23" max="23" width="10.140625" style="17" customWidth="1"/>
    <col min="24" max="16384" width="9.140625" style="17"/>
  </cols>
  <sheetData>
    <row r="2" spans="1:22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</row>
    <row r="3" spans="1:22" x14ac:dyDescent="0.25">
      <c r="B3" s="17" t="s">
        <v>1</v>
      </c>
    </row>
    <row r="4" spans="1:22" x14ac:dyDescent="0.25">
      <c r="A4" s="30">
        <v>1</v>
      </c>
      <c r="B4" s="31" t="s">
        <v>2</v>
      </c>
      <c r="C4" s="32"/>
      <c r="D4" s="32"/>
      <c r="E4" s="33"/>
      <c r="F4" s="34">
        <v>1</v>
      </c>
      <c r="G4" s="35"/>
      <c r="H4" s="36"/>
      <c r="I4" s="36"/>
      <c r="J4" s="36"/>
    </row>
    <row r="5" spans="1:22" x14ac:dyDescent="0.25">
      <c r="A5" s="30">
        <v>2</v>
      </c>
      <c r="B5" s="31" t="s">
        <v>3</v>
      </c>
      <c r="C5" s="32"/>
      <c r="D5" s="32"/>
      <c r="E5" s="33"/>
      <c r="F5" s="53">
        <v>178082</v>
      </c>
      <c r="G5" s="35"/>
      <c r="H5" s="36"/>
      <c r="I5" s="36"/>
      <c r="J5" s="36"/>
    </row>
    <row r="6" spans="1:22" x14ac:dyDescent="0.25">
      <c r="A6" s="30">
        <v>3</v>
      </c>
      <c r="B6" s="31" t="s">
        <v>4</v>
      </c>
      <c r="C6" s="32"/>
      <c r="D6" s="33"/>
      <c r="E6" s="40">
        <v>0.2</v>
      </c>
      <c r="F6" s="27">
        <f>ROUND($F$5*E6,)</f>
        <v>35616</v>
      </c>
      <c r="G6" s="35"/>
      <c r="H6" s="36"/>
      <c r="I6" s="36"/>
      <c r="J6" s="36"/>
    </row>
    <row r="7" spans="1:22" x14ac:dyDescent="0.25">
      <c r="A7" s="30">
        <v>4</v>
      </c>
      <c r="B7" s="31" t="s">
        <v>5</v>
      </c>
      <c r="C7" s="32"/>
      <c r="D7" s="33"/>
      <c r="E7" s="40">
        <v>0.8</v>
      </c>
      <c r="F7" s="27">
        <f>ROUND($F$5*E7,)</f>
        <v>142466</v>
      </c>
      <c r="G7" s="35"/>
      <c r="H7" s="36"/>
      <c r="I7" s="36"/>
      <c r="J7" s="36"/>
    </row>
    <row r="8" spans="1:22" x14ac:dyDescent="0.25">
      <c r="A8" s="30"/>
      <c r="B8" s="31"/>
      <c r="C8" s="32"/>
      <c r="D8" s="33"/>
      <c r="E8" s="40"/>
      <c r="F8" s="54"/>
      <c r="G8" s="35"/>
      <c r="H8" s="36"/>
      <c r="I8" s="36"/>
      <c r="J8" s="36"/>
    </row>
    <row r="9" spans="1:22" x14ac:dyDescent="0.25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4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</row>
    <row r="10" spans="1:22" x14ac:dyDescent="0.25">
      <c r="A10" s="14"/>
      <c r="B10" s="14" t="s">
        <v>26</v>
      </c>
      <c r="C10" s="18">
        <v>0.25</v>
      </c>
      <c r="D10" s="28">
        <f>ROUND($F$7*C10,)</f>
        <v>35617</v>
      </c>
      <c r="E10" s="14"/>
      <c r="F10" s="16" t="s">
        <v>28</v>
      </c>
      <c r="G10" s="18">
        <v>0.2</v>
      </c>
      <c r="H10" s="28">
        <f>ROUND($F$7*G10,)</f>
        <v>28493</v>
      </c>
      <c r="I10" s="14"/>
      <c r="J10" s="16" t="s">
        <v>23</v>
      </c>
      <c r="K10" s="18">
        <v>0.05</v>
      </c>
      <c r="L10" s="28">
        <f>ROUND($F$7*K10,)</f>
        <v>7123</v>
      </c>
      <c r="M10" s="14"/>
      <c r="N10" s="16" t="s">
        <v>24</v>
      </c>
      <c r="O10" s="20">
        <v>2.5000000000000001E-2</v>
      </c>
      <c r="P10" s="28">
        <f>ROUND($F$7*O10,)</f>
        <v>3562</v>
      </c>
      <c r="Q10" s="14"/>
      <c r="R10" s="16" t="s">
        <v>25</v>
      </c>
      <c r="S10" s="20">
        <v>2.5000000000000001E-2</v>
      </c>
      <c r="T10" s="28">
        <f>ROUND($F$7*S10,)</f>
        <v>3562</v>
      </c>
      <c r="U10" s="14"/>
    </row>
    <row r="11" spans="1:22" x14ac:dyDescent="0.25">
      <c r="A11" s="14"/>
      <c r="B11" s="14" t="s">
        <v>27</v>
      </c>
      <c r="C11" s="18">
        <v>0.15</v>
      </c>
      <c r="D11" s="28">
        <f t="shared" ref="D11:D14" si="0">ROUND($F$7*C11,)</f>
        <v>21370</v>
      </c>
      <c r="E11" s="14"/>
      <c r="F11" s="16" t="s">
        <v>29</v>
      </c>
      <c r="G11" s="18">
        <v>0.1</v>
      </c>
      <c r="H11" s="28">
        <f t="shared" ref="H11:H14" si="1">ROUND($F$7*G11,)</f>
        <v>14247</v>
      </c>
      <c r="I11" s="14"/>
      <c r="J11" s="14"/>
      <c r="K11" s="18"/>
      <c r="L11" s="28">
        <f t="shared" ref="L11:L14" si="2">ROUND($F$7*K11,)</f>
        <v>0</v>
      </c>
      <c r="M11" s="14"/>
      <c r="N11" s="14"/>
      <c r="O11" s="14"/>
      <c r="P11" s="28">
        <f t="shared" ref="P11:P14" si="3">ROUND($F$7*O11,)</f>
        <v>0</v>
      </c>
      <c r="Q11" s="14"/>
      <c r="R11" s="14"/>
      <c r="S11" s="14"/>
      <c r="T11" s="28">
        <f t="shared" ref="T11:T14" si="4">ROUND($F$7*S11,)</f>
        <v>0</v>
      </c>
      <c r="U11" s="14"/>
    </row>
    <row r="12" spans="1:22" x14ac:dyDescent="0.25">
      <c r="A12" s="14"/>
      <c r="B12" s="14"/>
      <c r="C12" s="14"/>
      <c r="D12" s="28">
        <f t="shared" si="0"/>
        <v>0</v>
      </c>
      <c r="E12" s="14"/>
      <c r="F12" s="16" t="s">
        <v>30</v>
      </c>
      <c r="G12" s="18">
        <v>0.2</v>
      </c>
      <c r="H12" s="28">
        <f t="shared" si="1"/>
        <v>28493</v>
      </c>
      <c r="I12" s="14"/>
      <c r="J12" s="14"/>
      <c r="K12" s="22"/>
      <c r="L12" s="28">
        <f t="shared" si="2"/>
        <v>0</v>
      </c>
      <c r="M12" s="14"/>
      <c r="N12" s="14"/>
      <c r="O12" s="14"/>
      <c r="P12" s="28">
        <f t="shared" si="3"/>
        <v>0</v>
      </c>
      <c r="Q12" s="14"/>
      <c r="R12" s="14"/>
      <c r="S12" s="14"/>
      <c r="T12" s="28">
        <f t="shared" si="4"/>
        <v>0</v>
      </c>
      <c r="U12" s="14"/>
    </row>
    <row r="13" spans="1:22" x14ac:dyDescent="0.25">
      <c r="A13" s="14"/>
      <c r="B13" s="14"/>
      <c r="C13" s="14"/>
      <c r="D13" s="28">
        <f t="shared" si="0"/>
        <v>0</v>
      </c>
      <c r="E13" s="14"/>
      <c r="F13" s="14"/>
      <c r="G13" s="18"/>
      <c r="H13" s="28">
        <f t="shared" si="1"/>
        <v>0</v>
      </c>
      <c r="I13" s="14"/>
      <c r="J13" s="14"/>
      <c r="K13" s="22"/>
      <c r="L13" s="28">
        <f t="shared" si="2"/>
        <v>0</v>
      </c>
      <c r="M13" s="14"/>
      <c r="N13" s="14"/>
      <c r="O13" s="14"/>
      <c r="P13" s="28">
        <f t="shared" si="3"/>
        <v>0</v>
      </c>
      <c r="Q13" s="14"/>
      <c r="R13" s="14"/>
      <c r="S13" s="14"/>
      <c r="T13" s="28">
        <f t="shared" si="4"/>
        <v>0</v>
      </c>
      <c r="U13" s="14"/>
    </row>
    <row r="14" spans="1:22" x14ac:dyDescent="0.25">
      <c r="A14" s="14"/>
      <c r="B14" s="14"/>
      <c r="C14" s="14"/>
      <c r="D14" s="28">
        <f t="shared" si="0"/>
        <v>0</v>
      </c>
      <c r="E14" s="14"/>
      <c r="F14" s="14"/>
      <c r="G14" s="18"/>
      <c r="H14" s="28">
        <f t="shared" si="1"/>
        <v>0</v>
      </c>
      <c r="I14" s="14"/>
      <c r="J14" s="14"/>
      <c r="K14" s="22"/>
      <c r="L14" s="28">
        <f t="shared" si="2"/>
        <v>0</v>
      </c>
      <c r="M14" s="14"/>
      <c r="N14" s="14"/>
      <c r="O14" s="14"/>
      <c r="P14" s="28">
        <f t="shared" si="3"/>
        <v>0</v>
      </c>
      <c r="Q14" s="14"/>
      <c r="R14" s="14"/>
      <c r="S14" s="14"/>
      <c r="T14" s="28">
        <f t="shared" si="4"/>
        <v>0</v>
      </c>
      <c r="U14" s="14"/>
    </row>
    <row r="15" spans="1:22" x14ac:dyDescent="0.25">
      <c r="A15" s="14"/>
      <c r="B15" s="14" t="s">
        <v>14</v>
      </c>
      <c r="C15" s="14"/>
      <c r="D15" s="14">
        <f>SUM(D10:D14)</f>
        <v>56987</v>
      </c>
      <c r="E15" s="14"/>
      <c r="F15" s="14"/>
      <c r="G15" s="14"/>
      <c r="H15" s="14">
        <f>SUM(H10:H14)</f>
        <v>71233</v>
      </c>
      <c r="I15" s="14"/>
      <c r="J15" s="14"/>
      <c r="K15" s="14"/>
      <c r="L15" s="14">
        <f>SUM(L10:L14)</f>
        <v>7123</v>
      </c>
      <c r="M15" s="14"/>
      <c r="N15" s="14"/>
      <c r="O15" s="14"/>
      <c r="P15" s="14">
        <f>SUM(P10:P14)</f>
        <v>3562</v>
      </c>
      <c r="Q15" s="14"/>
      <c r="R15" s="14"/>
      <c r="S15" s="14"/>
      <c r="T15" s="14">
        <f>SUM(T10:T14)</f>
        <v>3562</v>
      </c>
      <c r="U15" s="14"/>
      <c r="V15" s="17">
        <f>SUM(D15:U15)</f>
        <v>142467</v>
      </c>
    </row>
    <row r="16" spans="1:22" x14ac:dyDescent="0.25">
      <c r="V16" s="23">
        <f>F7-V15</f>
        <v>-1</v>
      </c>
    </row>
  </sheetData>
  <mergeCells count="1">
    <mergeCell ref="A2:J2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2:V16"/>
  <sheetViews>
    <sheetView topLeftCell="A4" zoomScaleNormal="100" zoomScaleSheetLayoutView="100" workbookViewId="0">
      <selection activeCell="R10" sqref="R10"/>
    </sheetView>
  </sheetViews>
  <sheetFormatPr defaultRowHeight="15" x14ac:dyDescent="0.25"/>
  <cols>
    <col min="1" max="1" width="3.7109375" customWidth="1"/>
    <col min="2" max="2" width="11.5703125" customWidth="1"/>
    <col min="3" max="3" width="4.7109375" customWidth="1"/>
    <col min="4" max="4" width="12.28515625" customWidth="1"/>
    <col min="5" max="5" width="8.28515625" customWidth="1"/>
    <col min="6" max="6" width="11.5703125" customWidth="1"/>
    <col min="7" max="7" width="4.7109375" customWidth="1"/>
    <col min="8" max="8" width="12.28515625" customWidth="1"/>
    <col min="9" max="9" width="8.28515625" customWidth="1"/>
    <col min="10" max="10" width="11.5703125" customWidth="1"/>
    <col min="11" max="11" width="4.28515625" customWidth="1"/>
    <col min="12" max="12" width="12.28515625" customWidth="1"/>
    <col min="13" max="13" width="8.28515625" customWidth="1"/>
    <col min="14" max="14" width="11.5703125" customWidth="1"/>
    <col min="15" max="15" width="5.5703125" customWidth="1"/>
    <col min="16" max="16" width="12.28515625" customWidth="1"/>
    <col min="17" max="17" width="8.28515625" customWidth="1"/>
    <col min="18" max="18" width="12.85546875" customWidth="1"/>
    <col min="19" max="19" width="5.5703125" customWidth="1"/>
    <col min="20" max="20" width="12.28515625" customWidth="1"/>
    <col min="21" max="21" width="8.28515625" customWidth="1"/>
    <col min="22" max="22" width="12.5703125" customWidth="1"/>
    <col min="23" max="23" width="10.140625" customWidth="1"/>
    <col min="25" max="25" width="12.7109375" customWidth="1"/>
    <col min="26" max="26" width="5.85546875" customWidth="1"/>
    <col min="27" max="27" width="10.140625" customWidth="1"/>
  </cols>
  <sheetData>
    <row r="2" spans="1:22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1"/>
      <c r="L2" s="1"/>
    </row>
    <row r="3" spans="1:22" x14ac:dyDescent="0.25">
      <c r="B3" t="s">
        <v>1</v>
      </c>
    </row>
    <row r="4" spans="1:22" ht="15.75" x14ac:dyDescent="0.25">
      <c r="A4" s="2">
        <v>1</v>
      </c>
      <c r="B4" s="62" t="s">
        <v>2</v>
      </c>
      <c r="C4" s="63"/>
      <c r="D4" s="63"/>
      <c r="E4" s="64"/>
      <c r="F4" s="3">
        <v>1</v>
      </c>
      <c r="G4" s="4"/>
      <c r="H4" s="5"/>
      <c r="I4" s="6"/>
      <c r="J4" s="6"/>
      <c r="K4" s="7"/>
      <c r="L4" s="7"/>
      <c r="M4" s="6"/>
      <c r="N4" s="6"/>
    </row>
    <row r="5" spans="1:22" ht="15.75" x14ac:dyDescent="0.25">
      <c r="A5" s="2">
        <v>2</v>
      </c>
      <c r="B5" s="62" t="s">
        <v>3</v>
      </c>
      <c r="C5" s="63"/>
      <c r="D5" s="63"/>
      <c r="E5" s="64"/>
      <c r="F5" s="8"/>
      <c r="G5" s="4"/>
      <c r="H5" s="5"/>
      <c r="I5" s="6"/>
      <c r="J5" s="6"/>
      <c r="K5" s="9"/>
      <c r="L5" s="9"/>
      <c r="M5" s="6"/>
      <c r="N5" s="6"/>
    </row>
    <row r="6" spans="1:22" ht="15.75" x14ac:dyDescent="0.25">
      <c r="A6" s="2">
        <v>3</v>
      </c>
      <c r="B6" s="62" t="s">
        <v>4</v>
      </c>
      <c r="C6" s="63"/>
      <c r="D6" s="64"/>
      <c r="E6" s="10">
        <v>0.2</v>
      </c>
      <c r="F6" s="11"/>
      <c r="G6" s="4"/>
      <c r="H6" s="5"/>
      <c r="I6" s="6"/>
      <c r="J6" s="6"/>
      <c r="K6" s="12"/>
      <c r="L6" s="12"/>
      <c r="M6" s="6"/>
      <c r="N6" s="6"/>
    </row>
    <row r="7" spans="1:22" ht="15.75" x14ac:dyDescent="0.25">
      <c r="A7" s="2">
        <v>4</v>
      </c>
      <c r="B7" s="62" t="s">
        <v>5</v>
      </c>
      <c r="C7" s="63"/>
      <c r="D7" s="64"/>
      <c r="E7" s="10">
        <v>0.8</v>
      </c>
      <c r="F7" s="11">
        <v>138662</v>
      </c>
      <c r="G7" s="4"/>
      <c r="H7" s="5"/>
      <c r="I7" s="6"/>
      <c r="J7" s="6"/>
      <c r="K7" s="12"/>
      <c r="L7" s="12"/>
      <c r="M7" s="6"/>
      <c r="N7" s="6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2" x14ac:dyDescent="0.25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6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  <c r="V9" s="17"/>
    </row>
    <row r="10" spans="1:22" x14ac:dyDescent="0.25">
      <c r="A10" s="14"/>
      <c r="B10" s="16" t="s">
        <v>19</v>
      </c>
      <c r="C10" s="18">
        <v>0.4</v>
      </c>
      <c r="D10" s="25">
        <f t="shared" ref="D10" si="0">ROUND($F$7*C10,)</f>
        <v>55465</v>
      </c>
      <c r="E10" s="14"/>
      <c r="F10" s="16" t="s">
        <v>20</v>
      </c>
      <c r="G10" s="18">
        <v>0.25</v>
      </c>
      <c r="H10" s="25">
        <f t="shared" ref="H10:H12" si="1">ROUND($F$7*G10,)</f>
        <v>34666</v>
      </c>
      <c r="I10" s="14"/>
      <c r="J10" s="16" t="s">
        <v>22</v>
      </c>
      <c r="K10" s="18">
        <v>0.01</v>
      </c>
      <c r="L10" s="25">
        <f t="shared" ref="L10:L11" si="2">ROUND($F$7*K10,)</f>
        <v>1387</v>
      </c>
      <c r="M10" s="14"/>
      <c r="N10" s="16" t="s">
        <v>24</v>
      </c>
      <c r="O10" s="20">
        <v>2.5000000000000001E-2</v>
      </c>
      <c r="P10" s="25">
        <f>ROUND($F$7*O10,)</f>
        <v>3467</v>
      </c>
      <c r="Q10" s="14"/>
      <c r="R10" s="16" t="s">
        <v>25</v>
      </c>
      <c r="S10" s="20">
        <v>2.5000000000000001E-2</v>
      </c>
      <c r="T10" s="25">
        <f>ROUND($F$7*S10,)</f>
        <v>3467</v>
      </c>
      <c r="U10" s="14"/>
      <c r="V10" s="17"/>
    </row>
    <row r="11" spans="1:22" x14ac:dyDescent="0.25">
      <c r="A11" s="14"/>
      <c r="B11" s="14"/>
      <c r="C11" s="14"/>
      <c r="D11" s="14">
        <f>F7*C11</f>
        <v>0</v>
      </c>
      <c r="E11" s="14"/>
      <c r="F11" s="16" t="s">
        <v>21</v>
      </c>
      <c r="G11" s="18">
        <v>0.25</v>
      </c>
      <c r="H11" s="25">
        <f t="shared" si="1"/>
        <v>34666</v>
      </c>
      <c r="I11" s="14"/>
      <c r="J11" s="16" t="s">
        <v>23</v>
      </c>
      <c r="K11" s="18">
        <v>0.01</v>
      </c>
      <c r="L11" s="25">
        <f t="shared" si="2"/>
        <v>1387</v>
      </c>
      <c r="M11" s="14"/>
      <c r="N11" s="14"/>
      <c r="O11" s="14"/>
      <c r="P11" s="14">
        <f>F7*O11</f>
        <v>0</v>
      </c>
      <c r="Q11" s="14"/>
      <c r="R11" s="14"/>
      <c r="S11" s="14"/>
      <c r="T11" s="21">
        <f>F7*S11</f>
        <v>0</v>
      </c>
      <c r="U11" s="14"/>
      <c r="V11" s="17"/>
    </row>
    <row r="12" spans="1:22" x14ac:dyDescent="0.25">
      <c r="A12" s="14"/>
      <c r="B12" s="14"/>
      <c r="C12" s="14"/>
      <c r="D12" s="14">
        <f>F7*C12</f>
        <v>0</v>
      </c>
      <c r="E12" s="14"/>
      <c r="F12" s="14"/>
      <c r="G12" s="18"/>
      <c r="H12" s="25">
        <f t="shared" si="1"/>
        <v>0</v>
      </c>
      <c r="I12" s="14"/>
      <c r="J12" s="14"/>
      <c r="K12" s="22"/>
      <c r="L12" s="14">
        <f>F7*K12</f>
        <v>0</v>
      </c>
      <c r="M12" s="14"/>
      <c r="N12" s="14"/>
      <c r="O12" s="14"/>
      <c r="P12" s="14">
        <f>F7*O12</f>
        <v>0</v>
      </c>
      <c r="Q12" s="14"/>
      <c r="R12" s="14"/>
      <c r="S12" s="14"/>
      <c r="T12" s="21">
        <f>F7*S12</f>
        <v>0</v>
      </c>
      <c r="U12" s="14"/>
      <c r="V12" s="17"/>
    </row>
    <row r="13" spans="1:22" x14ac:dyDescent="0.25">
      <c r="A13" s="14"/>
      <c r="B13" s="14"/>
      <c r="C13" s="14"/>
      <c r="D13" s="14">
        <f>F7*C13</f>
        <v>0</v>
      </c>
      <c r="E13" s="14"/>
      <c r="F13" s="14"/>
      <c r="G13" s="18"/>
      <c r="H13" s="14">
        <f>F7*G13</f>
        <v>0</v>
      </c>
      <c r="I13" s="14"/>
      <c r="J13" s="14"/>
      <c r="K13" s="22"/>
      <c r="L13" s="14">
        <f>F7*K13</f>
        <v>0</v>
      </c>
      <c r="M13" s="14"/>
      <c r="N13" s="14"/>
      <c r="O13" s="14"/>
      <c r="P13" s="14">
        <f>F7*O13</f>
        <v>0</v>
      </c>
      <c r="Q13" s="14"/>
      <c r="R13" s="14"/>
      <c r="S13" s="14"/>
      <c r="T13" s="21">
        <f>F7*S13</f>
        <v>0</v>
      </c>
      <c r="U13" s="14"/>
      <c r="V13" s="17"/>
    </row>
    <row r="14" spans="1:22" x14ac:dyDescent="0.25">
      <c r="A14" s="14"/>
      <c r="B14" s="14"/>
      <c r="C14" s="14"/>
      <c r="D14" s="14">
        <f>F7*C14</f>
        <v>0</v>
      </c>
      <c r="E14" s="14"/>
      <c r="F14" s="14"/>
      <c r="G14" s="18"/>
      <c r="H14" s="14">
        <f>F8*G14</f>
        <v>0</v>
      </c>
      <c r="I14" s="14"/>
      <c r="J14" s="14"/>
      <c r="K14" s="22"/>
      <c r="L14" s="14">
        <f>F7*K14</f>
        <v>0</v>
      </c>
      <c r="M14" s="14"/>
      <c r="N14" s="14"/>
      <c r="O14" s="14"/>
      <c r="P14" s="14">
        <f>F7*O14</f>
        <v>0</v>
      </c>
      <c r="Q14" s="14"/>
      <c r="R14" s="14"/>
      <c r="S14" s="14"/>
      <c r="T14" s="21">
        <f>F7*S14</f>
        <v>0</v>
      </c>
      <c r="U14" s="14"/>
      <c r="V14" s="17"/>
    </row>
    <row r="15" spans="1:22" x14ac:dyDescent="0.25">
      <c r="A15" s="14"/>
      <c r="B15" s="14" t="s">
        <v>14</v>
      </c>
      <c r="C15" s="14"/>
      <c r="D15" s="19">
        <f>SUM(D10:D14)</f>
        <v>55465</v>
      </c>
      <c r="E15" s="14"/>
      <c r="F15" s="14"/>
      <c r="G15" s="14"/>
      <c r="H15" s="24">
        <f>SUM(H10:H14)</f>
        <v>69332</v>
      </c>
      <c r="I15" s="14"/>
      <c r="J15" s="14"/>
      <c r="K15" s="14"/>
      <c r="L15" s="14">
        <f>SUM(L10:L14)</f>
        <v>2774</v>
      </c>
      <c r="M15" s="14"/>
      <c r="N15" s="14"/>
      <c r="O15" s="14"/>
      <c r="P15" s="19">
        <f>SUM(P10:P14)</f>
        <v>3467</v>
      </c>
      <c r="Q15" s="14"/>
      <c r="R15" s="14"/>
      <c r="S15" s="14"/>
      <c r="T15" s="14">
        <f>SUM(T10:T14)</f>
        <v>3467</v>
      </c>
      <c r="U15" s="14"/>
      <c r="V15" s="17">
        <f>SUM(D15:U15)</f>
        <v>134505</v>
      </c>
    </row>
    <row r="16" spans="1:2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3">
        <f>F7-V15</f>
        <v>4157</v>
      </c>
    </row>
  </sheetData>
  <mergeCells count="5">
    <mergeCell ref="A2:J2"/>
    <mergeCell ref="B4:E4"/>
    <mergeCell ref="B5:E5"/>
    <mergeCell ref="B6:D6"/>
    <mergeCell ref="B7:D7"/>
  </mergeCells>
  <pageMargins left="0" right="0" top="0.74803149606299213" bottom="0.74803149606299213" header="0.31496062992125984" footer="0.31496062992125984"/>
  <pageSetup paperSize="9" scale="75" orientation="landscape" horizontalDpi="180" verticalDpi="180" r:id="rId1"/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17" workbookViewId="0">
      <selection activeCell="A29" sqref="A29:R40"/>
    </sheetView>
  </sheetViews>
  <sheetFormatPr defaultRowHeight="15" x14ac:dyDescent="0.25"/>
  <sheetData>
    <row r="1" spans="1:21" x14ac:dyDescent="0.25">
      <c r="A1" t="s">
        <v>39</v>
      </c>
    </row>
    <row r="2" spans="1:21" x14ac:dyDescent="0.25">
      <c r="A2">
        <f>ВОП3!A9</f>
        <v>0</v>
      </c>
      <c r="B2" t="str">
        <f>ВОП3!B9</f>
        <v>Врачи</v>
      </c>
      <c r="C2" t="str">
        <f>ВОП3!C9</f>
        <v>%</v>
      </c>
      <c r="D2" t="str">
        <f>ВОП3!D9</f>
        <v>Сумма</v>
      </c>
      <c r="E2" t="str">
        <f>ВОП3!E9</f>
        <v>Подпись</v>
      </c>
      <c r="F2" t="str">
        <f>ВОП3!F9</f>
        <v>СМР</v>
      </c>
      <c r="G2" t="str">
        <f>ВОП3!G9</f>
        <v>%</v>
      </c>
      <c r="H2" t="str">
        <f>ВОП3!H9</f>
        <v>Сумма</v>
      </c>
      <c r="I2" t="str">
        <f>ВОП3!I9</f>
        <v>Подпись</v>
      </c>
      <c r="J2" t="str">
        <f>ВОП3!J9</f>
        <v>Акушерка</v>
      </c>
      <c r="K2" t="str">
        <f>ВОП3!K9</f>
        <v>%</v>
      </c>
      <c r="L2" t="str">
        <f>ВОП3!L9</f>
        <v>Сумма</v>
      </c>
      <c r="M2" t="str">
        <f>ВОП3!M9</f>
        <v>Подпись</v>
      </c>
      <c r="N2" t="str">
        <f>ВОП3!N9</f>
        <v>СР</v>
      </c>
      <c r="O2" t="str">
        <f>ВОП3!O9</f>
        <v>%</v>
      </c>
      <c r="P2" t="str">
        <f>ВОП3!P9</f>
        <v>Сумма</v>
      </c>
      <c r="Q2" t="str">
        <f>ВОП3!Q9</f>
        <v>Подпись</v>
      </c>
      <c r="R2" t="str">
        <f>ВОП3!R9</f>
        <v>Психолог</v>
      </c>
      <c r="S2" t="str">
        <f>ВОП3!S9</f>
        <v>%</v>
      </c>
      <c r="T2" t="str">
        <f>ВОП3!T9</f>
        <v>Сумма</v>
      </c>
      <c r="U2" t="str">
        <f>ВОП3!U9</f>
        <v>Подпись</v>
      </c>
    </row>
    <row r="3" spans="1:21" x14ac:dyDescent="0.25">
      <c r="A3">
        <f>ВОП3!A10</f>
        <v>0</v>
      </c>
      <c r="B3" t="str">
        <f>ВОП3!B10</f>
        <v>Косухина</v>
      </c>
      <c r="C3">
        <f>ВОП3!C10</f>
        <v>0.4</v>
      </c>
      <c r="D3">
        <f>ВОП3!D10</f>
        <v>56676</v>
      </c>
      <c r="E3">
        <f>ВОП3!E10</f>
        <v>0</v>
      </c>
      <c r="F3" t="str">
        <f>ВОП3!F10</f>
        <v>Юн</v>
      </c>
      <c r="G3">
        <f>ВОП3!G10</f>
        <v>0.16800000000000001</v>
      </c>
      <c r="H3">
        <f>ВОП3!H10</f>
        <v>23804</v>
      </c>
      <c r="I3">
        <f>ВОП3!I10</f>
        <v>0</v>
      </c>
      <c r="J3" t="str">
        <f>ВОП3!J10</f>
        <v>Журба</v>
      </c>
      <c r="K3">
        <f>ВОП3!K10</f>
        <v>0.05</v>
      </c>
      <c r="L3">
        <f>ВОП3!L10</f>
        <v>7085</v>
      </c>
      <c r="M3">
        <f>ВОП3!M10</f>
        <v>0</v>
      </c>
      <c r="N3" t="str">
        <f>ВОП3!N10</f>
        <v>Ли</v>
      </c>
      <c r="O3">
        <f>ВОП3!O10</f>
        <v>2.5000000000000001E-2</v>
      </c>
      <c r="P3">
        <f>ВОП3!P10</f>
        <v>3542</v>
      </c>
      <c r="Q3">
        <f>ВОП3!Q10</f>
        <v>0</v>
      </c>
      <c r="R3" t="str">
        <f>ВОП3!R10</f>
        <v>Амирова</v>
      </c>
      <c r="S3">
        <f>ВОП3!S10</f>
        <v>2.5000000000000001E-2</v>
      </c>
      <c r="T3">
        <f>ВОП3!T10</f>
        <v>3542</v>
      </c>
      <c r="U3">
        <f>ВОП3!U10</f>
        <v>0</v>
      </c>
    </row>
    <row r="4" spans="1:21" x14ac:dyDescent="0.25">
      <c r="A4">
        <f>ВОП3!A11</f>
        <v>0</v>
      </c>
      <c r="B4">
        <f>ВОП3!B11</f>
        <v>0</v>
      </c>
      <c r="C4">
        <f>ВОП3!C11</f>
        <v>0</v>
      </c>
      <c r="D4">
        <f>ВОП3!D11</f>
        <v>0</v>
      </c>
      <c r="E4">
        <f>ВОП3!E11</f>
        <v>0</v>
      </c>
      <c r="F4" t="str">
        <f>ВОП3!F11</f>
        <v>Шахова</v>
      </c>
      <c r="G4">
        <f>ВОП3!G11</f>
        <v>0.16600000000000001</v>
      </c>
      <c r="H4">
        <f>ВОП3!H11</f>
        <v>23521</v>
      </c>
      <c r="I4">
        <f>ВОП3!I11</f>
        <v>0</v>
      </c>
      <c r="J4">
        <f>ВОП3!J11</f>
        <v>0</v>
      </c>
      <c r="K4">
        <f>ВОП3!K11</f>
        <v>0</v>
      </c>
      <c r="L4">
        <f>ВОП3!L11</f>
        <v>0</v>
      </c>
      <c r="M4">
        <f>ВОП3!M11</f>
        <v>0</v>
      </c>
      <c r="N4">
        <f>ВОП3!N11</f>
        <v>0</v>
      </c>
      <c r="O4">
        <f>ВОП3!O11</f>
        <v>0</v>
      </c>
      <c r="P4">
        <f>ВОП3!P11</f>
        <v>0</v>
      </c>
      <c r="Q4">
        <f>ВОП3!Q11</f>
        <v>0</v>
      </c>
      <c r="R4">
        <f>ВОП3!R11</f>
        <v>0</v>
      </c>
      <c r="S4">
        <f>ВОП3!S11</f>
        <v>0</v>
      </c>
      <c r="T4">
        <f>ВОП3!T11</f>
        <v>0</v>
      </c>
      <c r="U4">
        <f>ВОП3!U11</f>
        <v>0</v>
      </c>
    </row>
    <row r="5" spans="1:21" x14ac:dyDescent="0.25">
      <c r="A5">
        <f>ВОП3!A12</f>
        <v>0</v>
      </c>
      <c r="B5">
        <f>ВОП3!B12</f>
        <v>0</v>
      </c>
      <c r="C5">
        <f>ВОП3!C12</f>
        <v>0</v>
      </c>
      <c r="D5">
        <f>ВОП3!D12</f>
        <v>0</v>
      </c>
      <c r="E5">
        <f>ВОП3!E12</f>
        <v>0</v>
      </c>
      <c r="F5" t="str">
        <f>ВОП3!F12</f>
        <v>Наргилева</v>
      </c>
      <c r="G5">
        <f>ВОП3!G12</f>
        <v>0.16600000000000001</v>
      </c>
      <c r="H5">
        <f>ВОП3!H12</f>
        <v>23521</v>
      </c>
      <c r="I5">
        <f>ВОП3!I12</f>
        <v>0</v>
      </c>
      <c r="J5">
        <f>ВОП3!J12</f>
        <v>0</v>
      </c>
      <c r="K5">
        <f>ВОП3!K12</f>
        <v>0</v>
      </c>
      <c r="L5">
        <f>ВОП3!L12</f>
        <v>0</v>
      </c>
      <c r="M5">
        <f>ВОП3!M12</f>
        <v>0</v>
      </c>
      <c r="N5">
        <f>ВОП3!N12</f>
        <v>0</v>
      </c>
      <c r="O5">
        <f>ВОП3!O12</f>
        <v>0</v>
      </c>
      <c r="P5">
        <f>ВОП3!P12</f>
        <v>0</v>
      </c>
      <c r="Q5">
        <f>ВОП3!Q12</f>
        <v>0</v>
      </c>
      <c r="R5">
        <f>ВОП3!R12</f>
        <v>0</v>
      </c>
      <c r="S5">
        <f>ВОП3!S12</f>
        <v>0</v>
      </c>
      <c r="T5">
        <f>ВОП3!T12</f>
        <v>0</v>
      </c>
      <c r="U5">
        <f>ВОП3!U12</f>
        <v>0</v>
      </c>
    </row>
    <row r="6" spans="1:21" x14ac:dyDescent="0.25">
      <c r="A6">
        <f>ВОП3!A13</f>
        <v>0</v>
      </c>
      <c r="B6">
        <f>ВОП3!B13</f>
        <v>0</v>
      </c>
      <c r="C6">
        <f>ВОП3!C13</f>
        <v>0</v>
      </c>
      <c r="D6">
        <f>ВОП3!D13</f>
        <v>0</v>
      </c>
      <c r="E6">
        <f>ВОП3!E13</f>
        <v>0</v>
      </c>
      <c r="F6">
        <f>ВОП3!F13</f>
        <v>0</v>
      </c>
      <c r="G6">
        <f>ВОП3!G13</f>
        <v>0</v>
      </c>
      <c r="H6">
        <f>ВОП3!H13</f>
        <v>0</v>
      </c>
      <c r="I6">
        <f>ВОП3!I13</f>
        <v>0</v>
      </c>
      <c r="J6">
        <f>ВОП3!J13</f>
        <v>0</v>
      </c>
      <c r="K6">
        <f>ВОП3!K13</f>
        <v>0</v>
      </c>
      <c r="L6">
        <f>ВОП3!L13</f>
        <v>0</v>
      </c>
      <c r="M6">
        <f>ВОП3!M13</f>
        <v>0</v>
      </c>
      <c r="N6">
        <f>ВОП3!N13</f>
        <v>0</v>
      </c>
      <c r="O6">
        <f>ВОП3!O13</f>
        <v>0</v>
      </c>
      <c r="P6">
        <f>ВОП3!P13</f>
        <v>0</v>
      </c>
      <c r="Q6">
        <f>ВОП3!Q13</f>
        <v>0</v>
      </c>
      <c r="R6">
        <f>ВОП3!R13</f>
        <v>0</v>
      </c>
      <c r="S6">
        <f>ВОП3!S13</f>
        <v>0</v>
      </c>
      <c r="T6">
        <f>ВОП3!T13</f>
        <v>0</v>
      </c>
      <c r="U6">
        <f>ВОП3!U13</f>
        <v>0</v>
      </c>
    </row>
    <row r="7" spans="1:21" x14ac:dyDescent="0.25">
      <c r="A7">
        <f>ВОП3!A14</f>
        <v>0</v>
      </c>
      <c r="B7">
        <f>ВОП3!B14</f>
        <v>0</v>
      </c>
      <c r="C7">
        <f>ВОП3!C14</f>
        <v>0</v>
      </c>
      <c r="D7">
        <f>ВОП3!D14</f>
        <v>0</v>
      </c>
      <c r="E7">
        <f>ВОП3!E14</f>
        <v>0</v>
      </c>
      <c r="F7">
        <f>ВОП3!F14</f>
        <v>0</v>
      </c>
      <c r="G7">
        <f>ВОП3!G14</f>
        <v>0</v>
      </c>
      <c r="H7">
        <f>ВОП3!H14</f>
        <v>0</v>
      </c>
      <c r="I7">
        <f>ВОП3!I14</f>
        <v>0</v>
      </c>
      <c r="J7">
        <f>ВОП3!J14</f>
        <v>0</v>
      </c>
      <c r="K7">
        <f>ВОП3!K14</f>
        <v>0</v>
      </c>
      <c r="L7">
        <f>ВОП3!L14</f>
        <v>0</v>
      </c>
      <c r="M7">
        <f>ВОП3!M14</f>
        <v>0</v>
      </c>
      <c r="N7">
        <f>ВОП3!N14</f>
        <v>0</v>
      </c>
      <c r="O7">
        <f>ВОП3!O14</f>
        <v>0</v>
      </c>
      <c r="P7">
        <f>ВОП3!P14</f>
        <v>0</v>
      </c>
      <c r="Q7">
        <f>ВОП3!Q14</f>
        <v>0</v>
      </c>
      <c r="R7">
        <f>ВОП3!R14</f>
        <v>0</v>
      </c>
      <c r="S7">
        <f>ВОП3!S14</f>
        <v>0</v>
      </c>
      <c r="T7">
        <f>ВОП3!T14</f>
        <v>0</v>
      </c>
      <c r="U7">
        <f>ВОП3!U14</f>
        <v>0</v>
      </c>
    </row>
    <row r="8" spans="1:21" x14ac:dyDescent="0.25">
      <c r="A8">
        <f>ВОП3!A15</f>
        <v>0</v>
      </c>
      <c r="B8" t="str">
        <f>ВОП3!B15</f>
        <v>Итого</v>
      </c>
      <c r="C8">
        <f>ВОП3!C15</f>
        <v>0</v>
      </c>
      <c r="D8">
        <f>ВОП3!D15</f>
        <v>56676</v>
      </c>
      <c r="E8">
        <f>ВОП3!E15</f>
        <v>0</v>
      </c>
      <c r="F8">
        <f>ВОП3!F15</f>
        <v>0</v>
      </c>
      <c r="G8">
        <f>ВОП3!G15</f>
        <v>0</v>
      </c>
      <c r="H8">
        <f>ВОП3!H15</f>
        <v>70846</v>
      </c>
      <c r="I8">
        <f>ВОП3!I15</f>
        <v>0</v>
      </c>
      <c r="J8">
        <f>ВОП3!J15</f>
        <v>0</v>
      </c>
      <c r="K8">
        <f>ВОП3!K15</f>
        <v>0</v>
      </c>
      <c r="L8">
        <f>ВОП3!L15</f>
        <v>7085</v>
      </c>
      <c r="M8">
        <f>ВОП3!M15</f>
        <v>0</v>
      </c>
      <c r="N8">
        <f>ВОП3!N15</f>
        <v>0</v>
      </c>
      <c r="O8">
        <f>ВОП3!O15</f>
        <v>0</v>
      </c>
      <c r="P8">
        <f>ВОП3!P15</f>
        <v>3542</v>
      </c>
      <c r="Q8">
        <f>ВОП3!Q15</f>
        <v>0</v>
      </c>
      <c r="R8">
        <f>ВОП3!R15</f>
        <v>0</v>
      </c>
      <c r="S8">
        <f>ВОП3!S15</f>
        <v>0</v>
      </c>
      <c r="T8">
        <f>ВОП3!T15</f>
        <v>3542</v>
      </c>
      <c r="U8">
        <f>ВОП3!U15</f>
        <v>0</v>
      </c>
    </row>
    <row r="9" spans="1:21" x14ac:dyDescent="0.25">
      <c r="A9">
        <f>ВОП3!A16</f>
        <v>0</v>
      </c>
      <c r="B9">
        <f>ВОП3!B16</f>
        <v>0</v>
      </c>
      <c r="C9">
        <f>ВОП3!C16</f>
        <v>0</v>
      </c>
      <c r="D9">
        <f>ВОП3!D16</f>
        <v>0</v>
      </c>
      <c r="E9">
        <f>ВОП3!E16</f>
        <v>0</v>
      </c>
      <c r="F9">
        <f>ВОП3!F16</f>
        <v>0</v>
      </c>
      <c r="G9">
        <f>ВОП3!G16</f>
        <v>0</v>
      </c>
      <c r="H9">
        <f>ВОП3!H16</f>
        <v>0</v>
      </c>
      <c r="I9">
        <f>ВОП3!I16</f>
        <v>0</v>
      </c>
      <c r="J9">
        <f>ВОП3!J16</f>
        <v>0</v>
      </c>
      <c r="K9">
        <f>ВОП3!K16</f>
        <v>0</v>
      </c>
      <c r="L9">
        <f>ВОП3!L16</f>
        <v>0</v>
      </c>
      <c r="M9">
        <f>ВОП3!M16</f>
        <v>0</v>
      </c>
      <c r="N9">
        <f>ВОП3!N16</f>
        <v>0</v>
      </c>
      <c r="O9">
        <f>ВОП3!O16</f>
        <v>0</v>
      </c>
      <c r="P9">
        <f>ВОП3!P16</f>
        <v>0</v>
      </c>
      <c r="Q9">
        <f>ВОП3!Q16</f>
        <v>0</v>
      </c>
      <c r="R9">
        <f>ВОП3!R16</f>
        <v>0</v>
      </c>
      <c r="S9">
        <f>ВОП3!S16</f>
        <v>0</v>
      </c>
      <c r="T9">
        <f>ВОП3!T16</f>
        <v>0</v>
      </c>
      <c r="U9">
        <f>ВОП3!U16</f>
        <v>0</v>
      </c>
    </row>
    <row r="10" spans="1:21" x14ac:dyDescent="0.25">
      <c r="A10">
        <f>ВОП3!A17</f>
        <v>0</v>
      </c>
      <c r="B10">
        <f>ВОП3!B17</f>
        <v>0</v>
      </c>
      <c r="C10">
        <f>ВОП3!C17</f>
        <v>0</v>
      </c>
      <c r="D10">
        <f>ВОП3!D17</f>
        <v>0</v>
      </c>
      <c r="E10">
        <f>ВОП3!E17</f>
        <v>0</v>
      </c>
      <c r="F10">
        <f>ВОП3!F17</f>
        <v>0</v>
      </c>
      <c r="G10">
        <f>ВОП3!G17</f>
        <v>0</v>
      </c>
      <c r="H10">
        <f>ВОП3!H17</f>
        <v>0</v>
      </c>
      <c r="I10">
        <f>ВОП3!I17</f>
        <v>0</v>
      </c>
      <c r="J10">
        <f>ВОП3!J17</f>
        <v>0</v>
      </c>
      <c r="K10">
        <f>ВОП3!K17</f>
        <v>0</v>
      </c>
      <c r="L10">
        <f>ВОП3!L17</f>
        <v>0</v>
      </c>
      <c r="M10">
        <f>ВОП3!M17</f>
        <v>0</v>
      </c>
      <c r="N10">
        <f>ВОП3!N17</f>
        <v>0</v>
      </c>
      <c r="O10">
        <f>ВОП3!O17</f>
        <v>0</v>
      </c>
      <c r="P10">
        <f>ВОП3!P17</f>
        <v>0</v>
      </c>
      <c r="Q10">
        <f>ВОП3!Q17</f>
        <v>0</v>
      </c>
      <c r="R10">
        <f>ВОП3!R17</f>
        <v>0</v>
      </c>
      <c r="S10">
        <f>ВОП3!S17</f>
        <v>0</v>
      </c>
      <c r="T10">
        <f>ВОП3!T17</f>
        <v>0</v>
      </c>
      <c r="U10">
        <f>ВОП3!U17</f>
        <v>0</v>
      </c>
    </row>
    <row r="11" spans="1:21" x14ac:dyDescent="0.25">
      <c r="A11">
        <f>ВОП3!A18</f>
        <v>0</v>
      </c>
      <c r="B11">
        <f>ВОП3!B18</f>
        <v>0</v>
      </c>
      <c r="C11">
        <f>ВОП3!C18</f>
        <v>0</v>
      </c>
      <c r="D11">
        <f>ВОП3!D18</f>
        <v>0</v>
      </c>
      <c r="E11">
        <f>ВОП3!E18</f>
        <v>0</v>
      </c>
      <c r="F11">
        <f>ВОП3!F18</f>
        <v>0</v>
      </c>
      <c r="G11">
        <f>ВОП3!G18</f>
        <v>0</v>
      </c>
      <c r="H11">
        <f>ВОП3!H18</f>
        <v>0</v>
      </c>
      <c r="I11">
        <f>ВОП3!I18</f>
        <v>0</v>
      </c>
      <c r="J11">
        <f>ВОП3!J18</f>
        <v>0</v>
      </c>
      <c r="K11">
        <f>ВОП3!K18</f>
        <v>0</v>
      </c>
      <c r="L11">
        <f>ВОП3!L18</f>
        <v>0</v>
      </c>
      <c r="M11">
        <f>ВОП3!M18</f>
        <v>0</v>
      </c>
      <c r="N11">
        <f>ВОП3!N18</f>
        <v>0</v>
      </c>
      <c r="O11">
        <f>ВОП3!O18</f>
        <v>0</v>
      </c>
      <c r="P11">
        <f>ВОП3!P18</f>
        <v>0</v>
      </c>
      <c r="Q11">
        <f>ВОП3!Q18</f>
        <v>0</v>
      </c>
      <c r="R11">
        <f>ВОП3!R18</f>
        <v>0</v>
      </c>
      <c r="S11">
        <f>ВОП3!S18</f>
        <v>0</v>
      </c>
      <c r="T11">
        <f>ВОП3!T18</f>
        <v>0</v>
      </c>
      <c r="U11">
        <f>ВОП3!U18</f>
        <v>0</v>
      </c>
    </row>
    <row r="14" spans="1:21" x14ac:dyDescent="0.25">
      <c r="A14" t="s">
        <v>40</v>
      </c>
    </row>
    <row r="15" spans="1:21" x14ac:dyDescent="0.25">
      <c r="A15">
        <f>ВОП2!A9</f>
        <v>0</v>
      </c>
      <c r="B15" t="str">
        <f>ВОП2!B9</f>
        <v>Врачи</v>
      </c>
      <c r="C15" t="str">
        <f>ВОП2!C9</f>
        <v>%</v>
      </c>
      <c r="D15" t="str">
        <f>ВОП2!D9</f>
        <v>Сумма</v>
      </c>
      <c r="E15" t="str">
        <f>ВОП2!E9</f>
        <v>Подпись</v>
      </c>
      <c r="F15" t="str">
        <f>ВОП2!F9</f>
        <v>СМР</v>
      </c>
      <c r="G15" t="str">
        <f>ВОП2!G9</f>
        <v>%</v>
      </c>
      <c r="H15" t="str">
        <f>ВОП2!H9</f>
        <v>Сумма</v>
      </c>
      <c r="I15" t="str">
        <f>ВОП2!I9</f>
        <v>Подпись</v>
      </c>
      <c r="J15" t="str">
        <f>ВОП2!J9</f>
        <v>Акушерка</v>
      </c>
      <c r="K15" t="str">
        <f>ВОП2!K9</f>
        <v>%</v>
      </c>
      <c r="L15" t="str">
        <f>ВОП2!L9</f>
        <v>Сумма</v>
      </c>
      <c r="M15" t="str">
        <f>ВОП2!M9</f>
        <v>Подпись</v>
      </c>
      <c r="N15" t="str">
        <f>ВОП2!N9</f>
        <v>СР</v>
      </c>
      <c r="O15" t="str">
        <f>ВОП2!O9</f>
        <v>%</v>
      </c>
      <c r="P15" t="str">
        <f>ВОП2!P9</f>
        <v>Сумма</v>
      </c>
      <c r="Q15" t="str">
        <f>ВОП2!Q9</f>
        <v>Подпись</v>
      </c>
      <c r="R15" t="str">
        <f>ВОП2!R9</f>
        <v>Психолог</v>
      </c>
      <c r="S15" t="str">
        <f>ВОП2!S9</f>
        <v>%</v>
      </c>
      <c r="T15" t="str">
        <f>ВОП2!T9</f>
        <v>Сумма</v>
      </c>
      <c r="U15" t="str">
        <f>ВОП2!U9</f>
        <v>Подпись</v>
      </c>
    </row>
    <row r="16" spans="1:21" x14ac:dyDescent="0.25">
      <c r="A16">
        <f>ВОП2!A10</f>
        <v>0</v>
      </c>
      <c r="B16" t="str">
        <f>ВОП2!B10</f>
        <v>Петрова</v>
      </c>
      <c r="C16">
        <f>ВОП2!C10</f>
        <v>0.25</v>
      </c>
      <c r="D16">
        <f>ВОП2!D10</f>
        <v>35617</v>
      </c>
      <c r="E16">
        <f>ВОП2!E10</f>
        <v>0</v>
      </c>
      <c r="F16" t="str">
        <f>ВОП2!F10</f>
        <v>Тумакова</v>
      </c>
      <c r="G16">
        <f>ВОП2!G10</f>
        <v>0.2</v>
      </c>
      <c r="H16">
        <f>ВОП2!H10</f>
        <v>28493</v>
      </c>
      <c r="I16">
        <f>ВОП2!I10</f>
        <v>0</v>
      </c>
      <c r="J16" t="str">
        <f>ВОП2!J10</f>
        <v>Журба</v>
      </c>
      <c r="K16">
        <f>ВОП2!K10</f>
        <v>0.05</v>
      </c>
      <c r="L16">
        <f>ВОП2!L10</f>
        <v>7123</v>
      </c>
      <c r="M16">
        <f>ВОП2!M10</f>
        <v>0</v>
      </c>
      <c r="N16" t="str">
        <f>ВОП2!N10</f>
        <v>Ли</v>
      </c>
      <c r="O16">
        <f>ВОП2!O10</f>
        <v>2.5000000000000001E-2</v>
      </c>
      <c r="P16">
        <f>ВОП2!P10</f>
        <v>3562</v>
      </c>
      <c r="Q16">
        <f>ВОП2!Q10</f>
        <v>0</v>
      </c>
      <c r="R16" t="str">
        <f>ВОП2!R10</f>
        <v>Амирова</v>
      </c>
      <c r="S16">
        <f>ВОП2!S10</f>
        <v>2.5000000000000001E-2</v>
      </c>
      <c r="T16">
        <f>ВОП2!T10</f>
        <v>3562</v>
      </c>
      <c r="U16">
        <f>ВОП2!U10</f>
        <v>0</v>
      </c>
    </row>
    <row r="17" spans="1:21" x14ac:dyDescent="0.25">
      <c r="A17">
        <f>ВОП2!A11</f>
        <v>0</v>
      </c>
      <c r="B17" t="str">
        <f>ВОП2!B11</f>
        <v>Косухина</v>
      </c>
      <c r="C17">
        <f>ВОП2!C11</f>
        <v>0.15</v>
      </c>
      <c r="D17">
        <f>ВОП2!D11</f>
        <v>21370</v>
      </c>
      <c r="E17">
        <f>ВОП2!E11</f>
        <v>0</v>
      </c>
      <c r="F17" t="str">
        <f>ВОП2!F11</f>
        <v>Вебер</v>
      </c>
      <c r="G17">
        <f>ВОП2!G11</f>
        <v>0.1</v>
      </c>
      <c r="H17">
        <f>ВОП2!H11</f>
        <v>14247</v>
      </c>
      <c r="I17">
        <f>ВОП2!I11</f>
        <v>0</v>
      </c>
      <c r="J17">
        <f>ВОП2!J11</f>
        <v>0</v>
      </c>
      <c r="K17">
        <f>ВОП2!K11</f>
        <v>0</v>
      </c>
      <c r="L17">
        <f>ВОП2!L11</f>
        <v>0</v>
      </c>
      <c r="M17">
        <f>ВОП2!M11</f>
        <v>0</v>
      </c>
      <c r="N17">
        <f>ВОП2!N11</f>
        <v>0</v>
      </c>
      <c r="O17">
        <f>ВОП2!O11</f>
        <v>0</v>
      </c>
      <c r="P17">
        <f>ВОП2!P11</f>
        <v>0</v>
      </c>
      <c r="Q17">
        <f>ВОП2!Q11</f>
        <v>0</v>
      </c>
      <c r="R17">
        <f>ВОП2!R11</f>
        <v>0</v>
      </c>
      <c r="S17">
        <f>ВОП2!S11</f>
        <v>0</v>
      </c>
      <c r="T17">
        <f>ВОП2!T11</f>
        <v>0</v>
      </c>
      <c r="U17">
        <f>ВОП2!U11</f>
        <v>0</v>
      </c>
    </row>
    <row r="18" spans="1:21" x14ac:dyDescent="0.25">
      <c r="A18">
        <f>ВОП2!A12</f>
        <v>0</v>
      </c>
      <c r="B18">
        <f>ВОП2!B12</f>
        <v>0</v>
      </c>
      <c r="C18">
        <f>ВОП2!C12</f>
        <v>0</v>
      </c>
      <c r="D18">
        <f>ВОП2!D12</f>
        <v>0</v>
      </c>
      <c r="E18">
        <f>ВОП2!E12</f>
        <v>0</v>
      </c>
      <c r="F18" t="str">
        <f>ВОП2!F12</f>
        <v>Симакина</v>
      </c>
      <c r="G18">
        <f>ВОП2!G12</f>
        <v>0.2</v>
      </c>
      <c r="H18">
        <f>ВОП2!H12</f>
        <v>28493</v>
      </c>
      <c r="I18">
        <f>ВОП2!I12</f>
        <v>0</v>
      </c>
      <c r="J18">
        <f>ВОП2!J12</f>
        <v>0</v>
      </c>
      <c r="K18">
        <f>ВОП2!K12</f>
        <v>0</v>
      </c>
      <c r="L18">
        <f>ВОП2!L12</f>
        <v>0</v>
      </c>
      <c r="M18">
        <f>ВОП2!M12</f>
        <v>0</v>
      </c>
      <c r="N18">
        <f>ВОП2!N12</f>
        <v>0</v>
      </c>
      <c r="O18">
        <f>ВОП2!O12</f>
        <v>0</v>
      </c>
      <c r="P18">
        <f>ВОП2!P12</f>
        <v>0</v>
      </c>
      <c r="Q18">
        <f>ВОП2!Q12</f>
        <v>0</v>
      </c>
      <c r="R18">
        <f>ВОП2!R12</f>
        <v>0</v>
      </c>
      <c r="S18">
        <f>ВОП2!S12</f>
        <v>0</v>
      </c>
      <c r="T18">
        <f>ВОП2!T12</f>
        <v>0</v>
      </c>
      <c r="U18">
        <f>ВОП2!U12</f>
        <v>0</v>
      </c>
    </row>
    <row r="19" spans="1:21" x14ac:dyDescent="0.25">
      <c r="A19">
        <f>ВОП2!A13</f>
        <v>0</v>
      </c>
      <c r="B19">
        <f>ВОП2!B13</f>
        <v>0</v>
      </c>
      <c r="C19">
        <f>ВОП2!C13</f>
        <v>0</v>
      </c>
      <c r="D19">
        <f>ВОП2!D13</f>
        <v>0</v>
      </c>
      <c r="E19">
        <f>ВОП2!E13</f>
        <v>0</v>
      </c>
      <c r="F19">
        <f>ВОП2!F13</f>
        <v>0</v>
      </c>
      <c r="G19">
        <f>ВОП2!G13</f>
        <v>0</v>
      </c>
      <c r="H19">
        <f>ВОП2!H13</f>
        <v>0</v>
      </c>
      <c r="I19">
        <f>ВОП2!I13</f>
        <v>0</v>
      </c>
      <c r="J19">
        <f>ВОП2!J13</f>
        <v>0</v>
      </c>
      <c r="K19">
        <f>ВОП2!K13</f>
        <v>0</v>
      </c>
      <c r="L19">
        <f>ВОП2!L13</f>
        <v>0</v>
      </c>
      <c r="M19">
        <f>ВОП2!M13</f>
        <v>0</v>
      </c>
      <c r="N19">
        <f>ВОП2!N13</f>
        <v>0</v>
      </c>
      <c r="O19">
        <f>ВОП2!O13</f>
        <v>0</v>
      </c>
      <c r="P19">
        <f>ВОП2!P13</f>
        <v>0</v>
      </c>
      <c r="Q19">
        <f>ВОП2!Q13</f>
        <v>0</v>
      </c>
      <c r="R19">
        <f>ВОП2!R13</f>
        <v>0</v>
      </c>
      <c r="S19">
        <f>ВОП2!S13</f>
        <v>0</v>
      </c>
      <c r="T19">
        <f>ВОП2!T13</f>
        <v>0</v>
      </c>
      <c r="U19">
        <f>ВОП2!U13</f>
        <v>0</v>
      </c>
    </row>
    <row r="20" spans="1:21" x14ac:dyDescent="0.25">
      <c r="A20">
        <f>ВОП2!A14</f>
        <v>0</v>
      </c>
      <c r="B20">
        <f>ВОП2!B14</f>
        <v>0</v>
      </c>
      <c r="C20">
        <f>ВОП2!C14</f>
        <v>0</v>
      </c>
      <c r="D20">
        <f>ВОП2!D14</f>
        <v>0</v>
      </c>
      <c r="E20">
        <f>ВОП2!E14</f>
        <v>0</v>
      </c>
      <c r="F20">
        <f>ВОП2!F14</f>
        <v>0</v>
      </c>
      <c r="G20">
        <f>ВОП2!G14</f>
        <v>0</v>
      </c>
      <c r="H20">
        <f>ВОП2!H14</f>
        <v>0</v>
      </c>
      <c r="I20">
        <f>ВОП2!I14</f>
        <v>0</v>
      </c>
      <c r="J20">
        <f>ВОП2!J14</f>
        <v>0</v>
      </c>
      <c r="K20">
        <f>ВОП2!K14</f>
        <v>0</v>
      </c>
      <c r="L20">
        <f>ВОП2!L14</f>
        <v>0</v>
      </c>
      <c r="M20">
        <f>ВОП2!M14</f>
        <v>0</v>
      </c>
      <c r="N20">
        <f>ВОП2!N14</f>
        <v>0</v>
      </c>
      <c r="O20">
        <f>ВОП2!O14</f>
        <v>0</v>
      </c>
      <c r="P20">
        <f>ВОП2!P14</f>
        <v>0</v>
      </c>
      <c r="Q20">
        <f>ВОП2!Q14</f>
        <v>0</v>
      </c>
      <c r="R20">
        <f>ВОП2!R14</f>
        <v>0</v>
      </c>
      <c r="S20">
        <f>ВОП2!S14</f>
        <v>0</v>
      </c>
      <c r="T20">
        <f>ВОП2!T14</f>
        <v>0</v>
      </c>
      <c r="U20">
        <f>ВОП2!U14</f>
        <v>0</v>
      </c>
    </row>
    <row r="21" spans="1:21" x14ac:dyDescent="0.25">
      <c r="A21">
        <f>ВОП2!A15</f>
        <v>0</v>
      </c>
      <c r="B21" t="str">
        <f>ВОП2!B15</f>
        <v>Итого</v>
      </c>
      <c r="C21">
        <f>ВОП2!C15</f>
        <v>0</v>
      </c>
      <c r="D21">
        <f>ВОП2!D15</f>
        <v>56987</v>
      </c>
      <c r="E21">
        <f>ВОП2!E15</f>
        <v>0</v>
      </c>
      <c r="F21">
        <f>ВОП2!F15</f>
        <v>0</v>
      </c>
      <c r="G21">
        <f>ВОП2!G15</f>
        <v>0</v>
      </c>
      <c r="H21">
        <f>ВОП2!H15</f>
        <v>71233</v>
      </c>
      <c r="I21">
        <f>ВОП2!I15</f>
        <v>0</v>
      </c>
      <c r="J21">
        <f>ВОП2!J15</f>
        <v>0</v>
      </c>
      <c r="K21">
        <f>ВОП2!K15</f>
        <v>0</v>
      </c>
      <c r="L21">
        <f>ВОП2!L15</f>
        <v>7123</v>
      </c>
      <c r="M21">
        <f>ВОП2!M15</f>
        <v>0</v>
      </c>
      <c r="N21">
        <f>ВОП2!N15</f>
        <v>0</v>
      </c>
      <c r="O21">
        <f>ВОП2!O15</f>
        <v>0</v>
      </c>
      <c r="P21">
        <f>ВОП2!P15</f>
        <v>3562</v>
      </c>
      <c r="Q21">
        <f>ВОП2!Q15</f>
        <v>0</v>
      </c>
      <c r="R21">
        <f>ВОП2!R15</f>
        <v>0</v>
      </c>
      <c r="S21">
        <f>ВОП2!S15</f>
        <v>0</v>
      </c>
      <c r="T21">
        <f>ВОП2!T15</f>
        <v>3562</v>
      </c>
      <c r="U21">
        <f>ВОП2!U15</f>
        <v>0</v>
      </c>
    </row>
    <row r="22" spans="1:21" x14ac:dyDescent="0.25">
      <c r="A22">
        <f>ВОП2!A16</f>
        <v>0</v>
      </c>
      <c r="B22">
        <f>ВОП2!B16</f>
        <v>0</v>
      </c>
      <c r="C22">
        <f>ВОП2!C16</f>
        <v>0</v>
      </c>
      <c r="D22">
        <f>ВОП2!D16</f>
        <v>0</v>
      </c>
      <c r="E22">
        <f>ВОП2!E16</f>
        <v>0</v>
      </c>
      <c r="F22">
        <f>ВОП2!F16</f>
        <v>0</v>
      </c>
      <c r="G22">
        <f>ВОП2!G16</f>
        <v>0</v>
      </c>
      <c r="H22">
        <f>ВОП2!H16</f>
        <v>0</v>
      </c>
      <c r="I22">
        <f>ВОП2!I16</f>
        <v>0</v>
      </c>
      <c r="J22">
        <f>ВОП2!J16</f>
        <v>0</v>
      </c>
      <c r="K22">
        <f>ВОП2!K16</f>
        <v>0</v>
      </c>
      <c r="L22">
        <f>ВОП2!L16</f>
        <v>0</v>
      </c>
      <c r="M22">
        <f>ВОП2!M16</f>
        <v>0</v>
      </c>
      <c r="N22">
        <f>ВОП2!N16</f>
        <v>0</v>
      </c>
      <c r="O22">
        <f>ВОП2!O16</f>
        <v>0</v>
      </c>
      <c r="P22">
        <f>ВОП2!P16</f>
        <v>0</v>
      </c>
      <c r="Q22">
        <f>ВОП2!Q16</f>
        <v>0</v>
      </c>
      <c r="R22">
        <f>ВОП2!R16</f>
        <v>0</v>
      </c>
      <c r="S22">
        <f>ВОП2!S16</f>
        <v>0</v>
      </c>
      <c r="T22">
        <f>ВОП2!T16</f>
        <v>0</v>
      </c>
      <c r="U22">
        <f>ВОП2!U16</f>
        <v>0</v>
      </c>
    </row>
    <row r="23" spans="1:21" x14ac:dyDescent="0.25">
      <c r="A23">
        <f>ВОП2!A17</f>
        <v>0</v>
      </c>
      <c r="B23">
        <f>ВОП2!B17</f>
        <v>0</v>
      </c>
      <c r="C23">
        <f>ВОП2!C17</f>
        <v>0</v>
      </c>
      <c r="D23">
        <f>ВОП2!D17</f>
        <v>0</v>
      </c>
      <c r="E23">
        <f>ВОП2!E17</f>
        <v>0</v>
      </c>
      <c r="F23">
        <f>ВОП2!F17</f>
        <v>0</v>
      </c>
      <c r="G23">
        <f>ВОП2!G17</f>
        <v>0</v>
      </c>
      <c r="H23">
        <f>ВОП2!H17</f>
        <v>0</v>
      </c>
      <c r="I23">
        <f>ВОП2!I17</f>
        <v>0</v>
      </c>
      <c r="J23">
        <f>ВОП2!J17</f>
        <v>0</v>
      </c>
      <c r="K23">
        <f>ВОП2!K17</f>
        <v>0</v>
      </c>
      <c r="L23">
        <f>ВОП2!L17</f>
        <v>0</v>
      </c>
      <c r="M23">
        <f>ВОП2!M17</f>
        <v>0</v>
      </c>
      <c r="N23">
        <f>ВОП2!N17</f>
        <v>0</v>
      </c>
      <c r="O23">
        <f>ВОП2!O17</f>
        <v>0</v>
      </c>
      <c r="P23">
        <f>ВОП2!P17</f>
        <v>0</v>
      </c>
      <c r="Q23">
        <f>ВОП2!Q17</f>
        <v>0</v>
      </c>
      <c r="R23">
        <f>ВОП2!R17</f>
        <v>0</v>
      </c>
      <c r="S23">
        <f>ВОП2!S17</f>
        <v>0</v>
      </c>
      <c r="T23">
        <f>ВОП2!T17</f>
        <v>0</v>
      </c>
      <c r="U23">
        <f>ВОП2!U17</f>
        <v>0</v>
      </c>
    </row>
    <row r="24" spans="1:21" x14ac:dyDescent="0.25">
      <c r="A24">
        <f>ВОП2!A18</f>
        <v>0</v>
      </c>
      <c r="B24">
        <f>ВОП2!B18</f>
        <v>0</v>
      </c>
      <c r="C24">
        <f>ВОП2!C18</f>
        <v>0</v>
      </c>
      <c r="D24">
        <f>ВОП2!D18</f>
        <v>0</v>
      </c>
      <c r="E24">
        <f>ВОП2!E18</f>
        <v>0</v>
      </c>
      <c r="F24">
        <f>ВОП2!F18</f>
        <v>0</v>
      </c>
      <c r="G24">
        <f>ВОП2!G18</f>
        <v>0</v>
      </c>
      <c r="H24">
        <f>ВОП2!H18</f>
        <v>0</v>
      </c>
      <c r="I24">
        <f>ВОП2!I18</f>
        <v>0</v>
      </c>
      <c r="J24">
        <f>ВОП2!J18</f>
        <v>0</v>
      </c>
      <c r="K24">
        <f>ВОП2!K18</f>
        <v>0</v>
      </c>
      <c r="L24">
        <f>ВОП2!L18</f>
        <v>0</v>
      </c>
      <c r="M24">
        <f>ВОП2!M18</f>
        <v>0</v>
      </c>
      <c r="N24">
        <f>ВОП2!N18</f>
        <v>0</v>
      </c>
      <c r="O24">
        <f>ВОП2!O18</f>
        <v>0</v>
      </c>
      <c r="P24">
        <f>ВОП2!P18</f>
        <v>0</v>
      </c>
      <c r="Q24">
        <f>ВОП2!Q18</f>
        <v>0</v>
      </c>
      <c r="R24">
        <f>ВОП2!R18</f>
        <v>0</v>
      </c>
      <c r="S24">
        <f>ВОП2!S18</f>
        <v>0</v>
      </c>
      <c r="T24">
        <f>ВОП2!T18</f>
        <v>0</v>
      </c>
      <c r="U24">
        <f>ВОП2!U18</f>
        <v>0</v>
      </c>
    </row>
    <row r="25" spans="1:21" x14ac:dyDescent="0.25">
      <c r="A25">
        <f>ВОП2!A19</f>
        <v>0</v>
      </c>
      <c r="B25">
        <f>ВОП2!B19</f>
        <v>0</v>
      </c>
      <c r="C25">
        <f>ВОП2!C19</f>
        <v>0</v>
      </c>
      <c r="D25">
        <f>ВОП2!D19</f>
        <v>0</v>
      </c>
      <c r="E25">
        <f>ВОП2!E19</f>
        <v>0</v>
      </c>
      <c r="F25">
        <f>ВОП2!F19</f>
        <v>0</v>
      </c>
      <c r="G25">
        <f>ВОП2!G19</f>
        <v>0</v>
      </c>
      <c r="H25">
        <f>ВОП2!H19</f>
        <v>0</v>
      </c>
      <c r="I25">
        <f>ВОП2!I19</f>
        <v>0</v>
      </c>
      <c r="J25">
        <f>ВОП2!J19</f>
        <v>0</v>
      </c>
      <c r="K25">
        <f>ВОП2!K19</f>
        <v>0</v>
      </c>
      <c r="L25">
        <f>ВОП2!L19</f>
        <v>0</v>
      </c>
      <c r="M25">
        <f>ВОП2!M19</f>
        <v>0</v>
      </c>
      <c r="N25">
        <f>ВОП2!N19</f>
        <v>0</v>
      </c>
      <c r="O25">
        <f>ВОП2!O19</f>
        <v>0</v>
      </c>
      <c r="P25">
        <f>ВОП2!P19</f>
        <v>0</v>
      </c>
      <c r="Q25">
        <f>ВОП2!Q19</f>
        <v>0</v>
      </c>
      <c r="R25">
        <f>ВОП2!R19</f>
        <v>0</v>
      </c>
      <c r="S25">
        <f>ВОП2!S19</f>
        <v>0</v>
      </c>
      <c r="T25">
        <f>ВОП2!T19</f>
        <v>0</v>
      </c>
      <c r="U25">
        <f>ВОП2!U19</f>
        <v>0</v>
      </c>
    </row>
    <row r="29" spans="1:21" x14ac:dyDescent="0.25">
      <c r="A29" t="s">
        <v>41</v>
      </c>
    </row>
    <row r="30" spans="1:21" x14ac:dyDescent="0.25">
      <c r="A30">
        <f>ВОП1!A9</f>
        <v>0</v>
      </c>
      <c r="B30" t="str">
        <f>ВОП1!B9</f>
        <v>Врачи</v>
      </c>
      <c r="C30" t="str">
        <f>ВОП1!C9</f>
        <v>%</v>
      </c>
      <c r="D30" t="str">
        <f>ВОП1!D9</f>
        <v>Сумма</v>
      </c>
      <c r="E30" t="str">
        <f>ВОП1!E9</f>
        <v>Подпись</v>
      </c>
      <c r="F30" t="str">
        <f>ВОП1!F9</f>
        <v>СМР</v>
      </c>
      <c r="G30" t="str">
        <f>ВОП1!G9</f>
        <v>%</v>
      </c>
      <c r="H30" t="str">
        <f>ВОП1!H9</f>
        <v>Сумма</v>
      </c>
      <c r="I30" t="str">
        <f>ВОП1!I9</f>
        <v>Подпись</v>
      </c>
      <c r="J30" t="str">
        <f>ВОП1!J9</f>
        <v>Акушерка</v>
      </c>
      <c r="K30" t="str">
        <f>ВОП1!K9</f>
        <v>%</v>
      </c>
      <c r="L30" t="str">
        <f>ВОП1!L9</f>
        <v>Сумма</v>
      </c>
      <c r="M30" t="str">
        <f>ВОП1!M9</f>
        <v>Подпись</v>
      </c>
      <c r="N30" t="str">
        <f>ВОП1!N9</f>
        <v>СР</v>
      </c>
      <c r="O30" t="str">
        <f>ВОП1!O9</f>
        <v>%</v>
      </c>
      <c r="P30" t="str">
        <f>ВОП1!P9</f>
        <v>Сумма</v>
      </c>
      <c r="Q30" t="str">
        <f>ВОП1!Q9</f>
        <v>Подпись</v>
      </c>
      <c r="R30" t="str">
        <f>ВОП1!R9</f>
        <v>Психолог</v>
      </c>
    </row>
    <row r="31" spans="1:21" x14ac:dyDescent="0.25">
      <c r="A31">
        <f>ВОП1!A10</f>
        <v>0</v>
      </c>
      <c r="B31" t="str">
        <f>ВОП1!B10</f>
        <v>Иванова</v>
      </c>
      <c r="C31">
        <f>ВОП1!C10</f>
        <v>0.4</v>
      </c>
      <c r="D31">
        <f>ВОП1!D10</f>
        <v>55465</v>
      </c>
      <c r="E31">
        <f>ВОП1!E10</f>
        <v>0</v>
      </c>
      <c r="F31" t="str">
        <f>ВОП1!F10</f>
        <v>Лазарева</v>
      </c>
      <c r="G31">
        <f>ВОП1!G10</f>
        <v>0.25</v>
      </c>
      <c r="H31">
        <f>ВОП1!H10</f>
        <v>34666</v>
      </c>
      <c r="I31">
        <f>ВОП1!I10</f>
        <v>0</v>
      </c>
      <c r="J31" t="str">
        <f>ВОП1!J10</f>
        <v>Кибан</v>
      </c>
      <c r="K31">
        <f>ВОП1!K10</f>
        <v>0.01</v>
      </c>
      <c r="L31">
        <f>ВОП1!L10</f>
        <v>1387</v>
      </c>
      <c r="M31">
        <f>ВОП1!M10</f>
        <v>0</v>
      </c>
      <c r="N31" t="str">
        <f>ВОП1!N10</f>
        <v>Ли</v>
      </c>
      <c r="O31">
        <f>ВОП1!O10</f>
        <v>2.5000000000000001E-2</v>
      </c>
      <c r="P31">
        <f>ВОП1!P10</f>
        <v>3467</v>
      </c>
      <c r="Q31">
        <f>ВОП1!Q10</f>
        <v>0</v>
      </c>
      <c r="R31" t="str">
        <f>ВОП1!R10</f>
        <v>Амирова</v>
      </c>
    </row>
    <row r="32" spans="1:21" x14ac:dyDescent="0.25">
      <c r="A32">
        <f>ВОП1!A11</f>
        <v>0</v>
      </c>
      <c r="B32">
        <f>ВОП1!B11</f>
        <v>0</v>
      </c>
      <c r="C32">
        <f>ВОП1!C11</f>
        <v>0</v>
      </c>
      <c r="D32">
        <f>ВОП1!D11</f>
        <v>0</v>
      </c>
      <c r="E32">
        <f>ВОП1!E11</f>
        <v>0</v>
      </c>
      <c r="F32" t="str">
        <f>ВОП1!F11</f>
        <v>Минина</v>
      </c>
      <c r="G32">
        <f>ВОП1!G11</f>
        <v>0.25</v>
      </c>
      <c r="H32">
        <f>ВОП1!H11</f>
        <v>34666</v>
      </c>
      <c r="I32">
        <f>ВОП1!I11</f>
        <v>0</v>
      </c>
      <c r="J32" t="str">
        <f>ВОП1!J11</f>
        <v>Журба</v>
      </c>
      <c r="K32">
        <f>ВОП1!K11</f>
        <v>0.01</v>
      </c>
      <c r="L32">
        <f>ВОП1!L11</f>
        <v>1387</v>
      </c>
      <c r="M32">
        <f>ВОП1!M11</f>
        <v>0</v>
      </c>
      <c r="N32">
        <f>ВОП1!N11</f>
        <v>0</v>
      </c>
      <c r="O32">
        <f>ВОП1!O11</f>
        <v>0</v>
      </c>
      <c r="P32">
        <f>ВОП1!P11</f>
        <v>0</v>
      </c>
      <c r="Q32">
        <f>ВОП1!Q11</f>
        <v>0</v>
      </c>
      <c r="R32">
        <f>ВОП1!R11</f>
        <v>0</v>
      </c>
    </row>
    <row r="33" spans="1:18" x14ac:dyDescent="0.25">
      <c r="A33">
        <f>ВОП1!A12</f>
        <v>0</v>
      </c>
      <c r="B33">
        <f>ВОП1!B12</f>
        <v>0</v>
      </c>
      <c r="C33">
        <f>ВОП1!C12</f>
        <v>0</v>
      </c>
      <c r="D33">
        <f>ВОП1!D12</f>
        <v>0</v>
      </c>
      <c r="E33">
        <f>ВОП1!E12</f>
        <v>0</v>
      </c>
      <c r="F33">
        <f>ВОП1!F12</f>
        <v>0</v>
      </c>
      <c r="G33">
        <f>ВОП1!G12</f>
        <v>0</v>
      </c>
      <c r="H33">
        <f>ВОП1!H12</f>
        <v>0</v>
      </c>
      <c r="I33">
        <f>ВОП1!I12</f>
        <v>0</v>
      </c>
      <c r="J33">
        <f>ВОП1!J12</f>
        <v>0</v>
      </c>
      <c r="K33">
        <f>ВОП1!K12</f>
        <v>0</v>
      </c>
      <c r="L33">
        <f>ВОП1!L12</f>
        <v>0</v>
      </c>
      <c r="M33">
        <f>ВОП1!M12</f>
        <v>0</v>
      </c>
      <c r="N33">
        <f>ВОП1!N12</f>
        <v>0</v>
      </c>
      <c r="O33">
        <f>ВОП1!O12</f>
        <v>0</v>
      </c>
      <c r="P33">
        <f>ВОП1!P12</f>
        <v>0</v>
      </c>
      <c r="Q33">
        <f>ВОП1!Q12</f>
        <v>0</v>
      </c>
      <c r="R33">
        <f>ВОП1!R12</f>
        <v>0</v>
      </c>
    </row>
    <row r="34" spans="1:18" x14ac:dyDescent="0.25">
      <c r="A34">
        <f>ВОП1!A13</f>
        <v>0</v>
      </c>
      <c r="B34">
        <f>ВОП1!B13</f>
        <v>0</v>
      </c>
      <c r="C34">
        <f>ВОП1!C13</f>
        <v>0</v>
      </c>
      <c r="D34">
        <f>ВОП1!D13</f>
        <v>0</v>
      </c>
      <c r="E34">
        <f>ВОП1!E13</f>
        <v>0</v>
      </c>
      <c r="F34">
        <f>ВОП1!F13</f>
        <v>0</v>
      </c>
      <c r="G34">
        <f>ВОП1!G13</f>
        <v>0</v>
      </c>
      <c r="H34">
        <f>ВОП1!H13</f>
        <v>0</v>
      </c>
      <c r="I34">
        <f>ВОП1!I13</f>
        <v>0</v>
      </c>
      <c r="J34">
        <f>ВОП1!J13</f>
        <v>0</v>
      </c>
      <c r="K34">
        <f>ВОП1!K13</f>
        <v>0</v>
      </c>
      <c r="L34">
        <f>ВОП1!L13</f>
        <v>0</v>
      </c>
      <c r="M34">
        <f>ВОП1!M13</f>
        <v>0</v>
      </c>
      <c r="N34">
        <f>ВОП1!N13</f>
        <v>0</v>
      </c>
      <c r="O34">
        <f>ВОП1!O13</f>
        <v>0</v>
      </c>
      <c r="P34">
        <f>ВОП1!P13</f>
        <v>0</v>
      </c>
      <c r="Q34">
        <f>ВОП1!Q13</f>
        <v>0</v>
      </c>
      <c r="R34">
        <f>ВОП1!R13</f>
        <v>0</v>
      </c>
    </row>
    <row r="35" spans="1:18" x14ac:dyDescent="0.25">
      <c r="A35">
        <f>ВОП1!A14</f>
        <v>0</v>
      </c>
      <c r="B35">
        <f>ВОП1!B14</f>
        <v>0</v>
      </c>
      <c r="C35">
        <f>ВОП1!C14</f>
        <v>0</v>
      </c>
      <c r="D35">
        <f>ВОП1!D14</f>
        <v>0</v>
      </c>
      <c r="E35">
        <f>ВОП1!E14</f>
        <v>0</v>
      </c>
      <c r="F35">
        <f>ВОП1!F14</f>
        <v>0</v>
      </c>
      <c r="G35">
        <f>ВОП1!G14</f>
        <v>0</v>
      </c>
      <c r="H35">
        <f>ВОП1!H14</f>
        <v>0</v>
      </c>
      <c r="I35">
        <f>ВОП1!I14</f>
        <v>0</v>
      </c>
      <c r="J35">
        <f>ВОП1!J14</f>
        <v>0</v>
      </c>
      <c r="K35">
        <f>ВОП1!K14</f>
        <v>0</v>
      </c>
      <c r="L35">
        <f>ВОП1!L14</f>
        <v>0</v>
      </c>
      <c r="M35">
        <f>ВОП1!M14</f>
        <v>0</v>
      </c>
      <c r="N35">
        <f>ВОП1!N14</f>
        <v>0</v>
      </c>
      <c r="O35">
        <f>ВОП1!O14</f>
        <v>0</v>
      </c>
      <c r="P35">
        <f>ВОП1!P14</f>
        <v>0</v>
      </c>
      <c r="Q35">
        <f>ВОП1!Q14</f>
        <v>0</v>
      </c>
      <c r="R35">
        <f>ВОП1!R14</f>
        <v>0</v>
      </c>
    </row>
    <row r="36" spans="1:18" x14ac:dyDescent="0.25">
      <c r="A36">
        <f>ВОП1!A15</f>
        <v>0</v>
      </c>
      <c r="B36" t="str">
        <f>ВОП1!B15</f>
        <v>Итого</v>
      </c>
      <c r="C36">
        <f>ВОП1!C15</f>
        <v>0</v>
      </c>
      <c r="D36">
        <f>ВОП1!D15</f>
        <v>55465</v>
      </c>
      <c r="E36">
        <f>ВОП1!E15</f>
        <v>0</v>
      </c>
      <c r="F36">
        <f>ВОП1!F15</f>
        <v>0</v>
      </c>
      <c r="G36">
        <f>ВОП1!G15</f>
        <v>0</v>
      </c>
      <c r="H36">
        <f>ВОП1!H15</f>
        <v>69332</v>
      </c>
      <c r="I36">
        <f>ВОП1!I15</f>
        <v>0</v>
      </c>
      <c r="J36">
        <f>ВОП1!J15</f>
        <v>0</v>
      </c>
      <c r="K36">
        <f>ВОП1!K15</f>
        <v>0</v>
      </c>
      <c r="L36">
        <f>ВОП1!L15</f>
        <v>2774</v>
      </c>
      <c r="M36">
        <f>ВОП1!M15</f>
        <v>0</v>
      </c>
      <c r="N36">
        <f>ВОП1!N15</f>
        <v>0</v>
      </c>
      <c r="O36">
        <f>ВОП1!O15</f>
        <v>0</v>
      </c>
      <c r="P36">
        <f>ВОП1!P15</f>
        <v>3467</v>
      </c>
      <c r="Q36">
        <f>ВОП1!Q15</f>
        <v>0</v>
      </c>
      <c r="R36">
        <f>ВОП1!R15</f>
        <v>0</v>
      </c>
    </row>
    <row r="37" spans="1:18" x14ac:dyDescent="0.25">
      <c r="A37">
        <f>ВОП1!A16</f>
        <v>0</v>
      </c>
      <c r="B37">
        <f>ВОП1!B16</f>
        <v>0</v>
      </c>
      <c r="C37">
        <f>ВОП1!C16</f>
        <v>0</v>
      </c>
      <c r="D37">
        <f>ВОП1!D16</f>
        <v>0</v>
      </c>
      <c r="E37">
        <f>ВОП1!E16</f>
        <v>0</v>
      </c>
      <c r="F37">
        <f>ВОП1!F16</f>
        <v>0</v>
      </c>
      <c r="G37">
        <f>ВОП1!G16</f>
        <v>0</v>
      </c>
      <c r="H37">
        <f>ВОП1!H16</f>
        <v>0</v>
      </c>
      <c r="I37">
        <f>ВОП1!I16</f>
        <v>0</v>
      </c>
      <c r="J37">
        <f>ВОП1!J16</f>
        <v>0</v>
      </c>
      <c r="K37">
        <f>ВОП1!K16</f>
        <v>0</v>
      </c>
      <c r="L37">
        <f>ВОП1!L16</f>
        <v>0</v>
      </c>
      <c r="M37">
        <f>ВОП1!M16</f>
        <v>0</v>
      </c>
      <c r="N37">
        <f>ВОП1!N16</f>
        <v>0</v>
      </c>
      <c r="O37">
        <f>ВОП1!O16</f>
        <v>0</v>
      </c>
      <c r="P37">
        <f>ВОП1!P16</f>
        <v>0</v>
      </c>
      <c r="Q37">
        <f>ВОП1!Q16</f>
        <v>0</v>
      </c>
      <c r="R37">
        <f>ВОП1!R16</f>
        <v>0</v>
      </c>
    </row>
    <row r="38" spans="1:18" x14ac:dyDescent="0.25">
      <c r="A38">
        <f>ВОП1!A17</f>
        <v>0</v>
      </c>
      <c r="B38">
        <f>ВОП1!B17</f>
        <v>0</v>
      </c>
      <c r="C38">
        <f>ВОП1!C17</f>
        <v>0</v>
      </c>
      <c r="D38">
        <f>ВОП1!D17</f>
        <v>0</v>
      </c>
      <c r="E38">
        <f>ВОП1!E17</f>
        <v>0</v>
      </c>
      <c r="F38">
        <f>ВОП1!F17</f>
        <v>0</v>
      </c>
      <c r="G38">
        <f>ВОП1!G17</f>
        <v>0</v>
      </c>
      <c r="H38">
        <f>ВОП1!H17</f>
        <v>0</v>
      </c>
      <c r="I38">
        <f>ВОП1!I17</f>
        <v>0</v>
      </c>
      <c r="J38">
        <f>ВОП1!J17</f>
        <v>0</v>
      </c>
      <c r="K38">
        <f>ВОП1!K17</f>
        <v>0</v>
      </c>
      <c r="L38">
        <f>ВОП1!L17</f>
        <v>0</v>
      </c>
      <c r="M38">
        <f>ВОП1!M17</f>
        <v>0</v>
      </c>
      <c r="N38">
        <f>ВОП1!N17</f>
        <v>0</v>
      </c>
      <c r="O38">
        <f>ВОП1!O17</f>
        <v>0</v>
      </c>
      <c r="P38">
        <f>ВОП1!P17</f>
        <v>0</v>
      </c>
      <c r="Q38">
        <f>ВОП1!Q17</f>
        <v>0</v>
      </c>
      <c r="R38">
        <f>ВОП1!R17</f>
        <v>0</v>
      </c>
    </row>
    <row r="39" spans="1:18" x14ac:dyDescent="0.25">
      <c r="A39">
        <f>ВОП1!A18</f>
        <v>0</v>
      </c>
      <c r="B39">
        <f>ВОП1!B18</f>
        <v>0</v>
      </c>
      <c r="C39">
        <f>ВОП1!C18</f>
        <v>0</v>
      </c>
      <c r="D39">
        <f>ВОП1!D18</f>
        <v>0</v>
      </c>
      <c r="E39">
        <f>ВОП1!E18</f>
        <v>0</v>
      </c>
      <c r="F39">
        <f>ВОП1!F18</f>
        <v>0</v>
      </c>
      <c r="G39">
        <f>ВОП1!G18</f>
        <v>0</v>
      </c>
      <c r="H39">
        <f>ВОП1!H18</f>
        <v>0</v>
      </c>
      <c r="I39">
        <f>ВОП1!I18</f>
        <v>0</v>
      </c>
      <c r="J39">
        <f>ВОП1!J18</f>
        <v>0</v>
      </c>
      <c r="K39">
        <f>ВОП1!K18</f>
        <v>0</v>
      </c>
      <c r="L39">
        <f>ВОП1!L18</f>
        <v>0</v>
      </c>
      <c r="M39">
        <f>ВОП1!M18</f>
        <v>0</v>
      </c>
      <c r="N39">
        <f>ВОП1!N18</f>
        <v>0</v>
      </c>
      <c r="O39">
        <f>ВОП1!O18</f>
        <v>0</v>
      </c>
      <c r="P39">
        <f>ВОП1!P18</f>
        <v>0</v>
      </c>
      <c r="Q39">
        <f>ВОП1!Q18</f>
        <v>0</v>
      </c>
      <c r="R39">
        <f>ВОП1!R18</f>
        <v>0</v>
      </c>
    </row>
    <row r="40" spans="1:18" x14ac:dyDescent="0.25">
      <c r="A40">
        <f>ВОП1!A19</f>
        <v>0</v>
      </c>
      <c r="B40">
        <f>ВОП1!B19</f>
        <v>0</v>
      </c>
      <c r="C40">
        <f>ВОП1!C19</f>
        <v>0</v>
      </c>
      <c r="D40">
        <f>ВОП1!D19</f>
        <v>0</v>
      </c>
      <c r="E40">
        <f>ВОП1!E19</f>
        <v>0</v>
      </c>
      <c r="F40">
        <f>ВОП1!F19</f>
        <v>0</v>
      </c>
      <c r="G40">
        <f>ВОП1!G19</f>
        <v>0</v>
      </c>
      <c r="H40">
        <f>ВОП1!H19</f>
        <v>0</v>
      </c>
      <c r="I40">
        <f>ВОП1!I19</f>
        <v>0</v>
      </c>
      <c r="J40">
        <f>ВОП1!J19</f>
        <v>0</v>
      </c>
      <c r="K40">
        <f>ВОП1!K19</f>
        <v>0</v>
      </c>
      <c r="L40">
        <f>ВОП1!L19</f>
        <v>0</v>
      </c>
      <c r="M40">
        <f>ВОП1!M19</f>
        <v>0</v>
      </c>
      <c r="N40">
        <f>ВОП1!N19</f>
        <v>0</v>
      </c>
      <c r="O40">
        <f>ВОП1!O19</f>
        <v>0</v>
      </c>
      <c r="P40">
        <f>ВОП1!P19</f>
        <v>0</v>
      </c>
      <c r="Q40">
        <f>ВОП1!Q19</f>
        <v>0</v>
      </c>
      <c r="R40">
        <f>ВОП1!R19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ВОП3</vt:lpstr>
      <vt:lpstr>ВОП2</vt:lpstr>
      <vt:lpstr>ВОП1</vt:lpstr>
      <vt:lpstr>Общий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2014-07-29T21:25:42Z</dcterms:created>
  <dcterms:modified xsi:type="dcterms:W3CDTF">2014-07-30T04:04:01Z</dcterms:modified>
</cp:coreProperties>
</file>