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7400" windowHeight="12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" i="1" l="1"/>
  <c r="H3" i="1"/>
  <c r="H2" i="1"/>
  <c r="I51" i="1" l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Q51" i="1" l="1"/>
  <c r="N51" i="1"/>
  <c r="Q50" i="1"/>
  <c r="N50" i="1"/>
  <c r="Q49" i="1"/>
  <c r="N49" i="1"/>
  <c r="Q48" i="1"/>
  <c r="N48" i="1"/>
  <c r="Q47" i="1"/>
  <c r="N47" i="1"/>
  <c r="Q46" i="1"/>
  <c r="N46" i="1"/>
  <c r="Q45" i="1"/>
  <c r="N45" i="1"/>
  <c r="Q44" i="1"/>
  <c r="N44" i="1"/>
  <c r="Q43" i="1"/>
  <c r="N43" i="1"/>
  <c r="Q42" i="1"/>
  <c r="N42" i="1"/>
  <c r="Q41" i="1"/>
  <c r="N41" i="1"/>
  <c r="Q40" i="1"/>
  <c r="N40" i="1"/>
  <c r="Q39" i="1"/>
  <c r="N39" i="1"/>
  <c r="Q38" i="1"/>
  <c r="N38" i="1"/>
  <c r="Q37" i="1"/>
  <c r="N37" i="1"/>
  <c r="Q36" i="1"/>
  <c r="N36" i="1"/>
  <c r="Q35" i="1"/>
  <c r="N35" i="1"/>
  <c r="Q34" i="1"/>
  <c r="N34" i="1"/>
  <c r="Q33" i="1"/>
  <c r="N33" i="1"/>
  <c r="Q32" i="1"/>
  <c r="N32" i="1"/>
  <c r="Q31" i="1" l="1"/>
  <c r="N31" i="1"/>
  <c r="Q30" i="1"/>
  <c r="N30" i="1"/>
  <c r="Q29" i="1"/>
  <c r="N29" i="1"/>
  <c r="Q28" i="1"/>
  <c r="N28" i="1"/>
  <c r="Q27" i="1"/>
  <c r="N27" i="1"/>
  <c r="Q26" i="1"/>
  <c r="N26" i="1"/>
  <c r="Q25" i="1"/>
  <c r="N25" i="1"/>
  <c r="Q24" i="1"/>
  <c r="N24" i="1"/>
  <c r="Q23" i="1"/>
  <c r="N23" i="1"/>
  <c r="Q22" i="1"/>
  <c r="N22" i="1"/>
  <c r="Q21" i="1"/>
  <c r="N21" i="1"/>
  <c r="Q20" i="1"/>
  <c r="N20" i="1"/>
  <c r="Q19" i="1"/>
  <c r="N19" i="1"/>
  <c r="Q18" i="1"/>
  <c r="N18" i="1"/>
  <c r="Q17" i="1"/>
  <c r="N17" i="1"/>
  <c r="J2" i="1" l="1"/>
  <c r="J3" i="1" l="1"/>
  <c r="M3" i="1" s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N2" i="1"/>
  <c r="J4" i="1" l="1"/>
  <c r="M4" i="1" l="1"/>
  <c r="J5" i="1"/>
  <c r="M2" i="1"/>
  <c r="M5" i="1" l="1"/>
  <c r="J6" i="1"/>
  <c r="M6" i="1" s="1"/>
  <c r="J7" i="1" l="1"/>
  <c r="M7" i="1" l="1"/>
  <c r="J8" i="1"/>
  <c r="M8" i="1" s="1"/>
  <c r="J9" i="1" l="1"/>
  <c r="M9" i="1" l="1"/>
  <c r="J10" i="1"/>
  <c r="J11" i="1" l="1"/>
  <c r="M11" i="1" s="1"/>
  <c r="M10" i="1"/>
  <c r="J12" i="1"/>
  <c r="M12" i="1" s="1"/>
  <c r="J13" i="1" l="1"/>
  <c r="M13" i="1" s="1"/>
  <c r="J14" i="1" l="1"/>
  <c r="M14" i="1" s="1"/>
  <c r="J15" i="1" l="1"/>
  <c r="M15" i="1" s="1"/>
  <c r="J16" i="1" l="1"/>
  <c r="M16" i="1" s="1"/>
  <c r="J17" i="1" l="1"/>
  <c r="M17" i="1" s="1"/>
  <c r="J18" i="1" l="1"/>
  <c r="M18" i="1" s="1"/>
  <c r="J19" i="1" l="1"/>
  <c r="M19" i="1" s="1"/>
  <c r="J20" i="1" l="1"/>
  <c r="M20" i="1" s="1"/>
  <c r="J21" i="1" l="1"/>
  <c r="M21" i="1" s="1"/>
  <c r="J22" i="1" l="1"/>
  <c r="M22" i="1" s="1"/>
  <c r="J23" i="1" l="1"/>
  <c r="M23" i="1" l="1"/>
  <c r="J25" i="1"/>
  <c r="M25" i="1" s="1"/>
  <c r="J24" i="1"/>
  <c r="M24" i="1" s="1"/>
  <c r="J26" i="1" l="1"/>
  <c r="M26" i="1" s="1"/>
  <c r="J27" i="1"/>
  <c r="M27" i="1" s="1"/>
  <c r="J28" i="1" l="1"/>
  <c r="M28" i="1" s="1"/>
  <c r="J29" i="1" l="1"/>
  <c r="M29" i="1" s="1"/>
  <c r="J30" i="1" l="1"/>
  <c r="M30" i="1" s="1"/>
  <c r="J31" i="1" l="1"/>
  <c r="J32" i="1" s="1"/>
  <c r="J33" i="1" l="1"/>
  <c r="M32" i="1"/>
  <c r="M31" i="1"/>
  <c r="J34" i="1" l="1"/>
  <c r="M33" i="1"/>
  <c r="J35" i="1" l="1"/>
  <c r="M34" i="1"/>
  <c r="J36" i="1" l="1"/>
  <c r="M35" i="1"/>
  <c r="J37" i="1" l="1"/>
  <c r="M36" i="1"/>
  <c r="M37" i="1" l="1"/>
  <c r="J38" i="1"/>
  <c r="M38" i="1" l="1"/>
  <c r="J39" i="1"/>
  <c r="M39" i="1" l="1"/>
  <c r="J40" i="1"/>
  <c r="M40" i="1" l="1"/>
  <c r="J41" i="1"/>
  <c r="M41" i="1" l="1"/>
  <c r="J42" i="1"/>
  <c r="M42" i="1" l="1"/>
  <c r="J43" i="1"/>
  <c r="M43" i="1" l="1"/>
  <c r="J44" i="1"/>
  <c r="M44" i="1" l="1"/>
  <c r="J45" i="1"/>
  <c r="M45" i="1" l="1"/>
  <c r="J46" i="1"/>
  <c r="M46" i="1" l="1"/>
  <c r="J47" i="1"/>
  <c r="M47" i="1" l="1"/>
  <c r="J48" i="1"/>
  <c r="M48" i="1" l="1"/>
  <c r="J49" i="1"/>
  <c r="M49" i="1" l="1"/>
  <c r="J50" i="1"/>
  <c r="M50" i="1" l="1"/>
  <c r="J51" i="1"/>
  <c r="M51" i="1" s="1"/>
</calcChain>
</file>

<file path=xl/sharedStrings.xml><?xml version="1.0" encoding="utf-8"?>
<sst xmlns="http://schemas.openxmlformats.org/spreadsheetml/2006/main" count="39" uniqueCount="25">
  <si>
    <t>Длина, км</t>
  </si>
  <si>
    <t>Z</t>
  </si>
  <si>
    <t>Iкз (1)</t>
  </si>
  <si>
    <t>Напряжение</t>
  </si>
  <si>
    <t>Zт</t>
  </si>
  <si>
    <t>Сопротивления проводов и кабелей</t>
  </si>
  <si>
    <t>Сечение</t>
  </si>
  <si>
    <t>Активное сопрот.</t>
  </si>
  <si>
    <t>CU</t>
  </si>
  <si>
    <t>AL</t>
  </si>
  <si>
    <t>Жила</t>
  </si>
  <si>
    <t>Момент</t>
  </si>
  <si>
    <t>Потери</t>
  </si>
  <si>
    <t>%</t>
  </si>
  <si>
    <t>Мощность</t>
  </si>
  <si>
    <t xml:space="preserve"> Сечение L</t>
  </si>
  <si>
    <t>Сечение N</t>
  </si>
  <si>
    <t>Ro L</t>
  </si>
  <si>
    <t>Ro N</t>
  </si>
  <si>
    <t>От</t>
  </si>
  <si>
    <t>До</t>
  </si>
  <si>
    <t>КТП</t>
  </si>
  <si>
    <t>Σпотери</t>
  </si>
  <si>
    <t>СИП</t>
  </si>
  <si>
    <r>
      <t xml:space="preserve">cos </t>
    </r>
    <r>
      <rPr>
        <sz val="11"/>
        <color theme="1"/>
        <rFont val="Calibri"/>
        <family val="2"/>
        <charset val="204"/>
      </rPr>
      <t>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</si>
</sst>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3" fillId="2" borderId="1" xfId="1" applyBorder="1"/>
    <xf numFmtId="0" fontId="0" fillId="0" borderId="0" xfId="0"/>
    <xf numFmtId="0" fontId="0" fillId="0" borderId="0" xfId="0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workbookViewId="0">
      <selection activeCell="F2" sqref="F2"/>
    </sheetView>
  </sheetViews>
  <sheetFormatPr defaultRowHeight="15" x14ac:dyDescent="0.25"/>
  <cols>
    <col min="1" max="1" width="9.140625" style="3"/>
    <col min="3" max="7" width="11" customWidth="1"/>
    <col min="10" max="10" width="12.42578125" bestFit="1" customWidth="1"/>
    <col min="11" max="12" width="12.5703125" customWidth="1"/>
    <col min="15" max="15" width="9.140625" style="4"/>
    <col min="16" max="16" width="12" bestFit="1" customWidth="1"/>
  </cols>
  <sheetData>
    <row r="1" spans="1:30" x14ac:dyDescent="0.25">
      <c r="A1" s="3" t="s">
        <v>19</v>
      </c>
      <c r="B1" s="1" t="s">
        <v>20</v>
      </c>
      <c r="C1" s="1" t="s">
        <v>0</v>
      </c>
      <c r="D1" s="1" t="s">
        <v>14</v>
      </c>
      <c r="E1" s="1" t="s">
        <v>10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</v>
      </c>
      <c r="K1" s="1" t="s">
        <v>3</v>
      </c>
      <c r="L1" s="1" t="s">
        <v>4</v>
      </c>
      <c r="M1" s="1" t="s">
        <v>2</v>
      </c>
      <c r="N1" s="1" t="s">
        <v>11</v>
      </c>
      <c r="O1" s="1" t="s">
        <v>24</v>
      </c>
      <c r="P1" s="1" t="s">
        <v>13</v>
      </c>
      <c r="Q1" s="1" t="s">
        <v>12</v>
      </c>
      <c r="R1" s="1" t="s">
        <v>22</v>
      </c>
      <c r="S1" s="1"/>
      <c r="T1" s="1"/>
      <c r="U1" s="1"/>
      <c r="V1" s="1"/>
    </row>
    <row r="2" spans="1:30" x14ac:dyDescent="0.25">
      <c r="A2" s="3" t="s">
        <v>21</v>
      </c>
      <c r="B2" s="1">
        <v>1</v>
      </c>
      <c r="C2" s="1"/>
      <c r="D2" s="1"/>
      <c r="E2" s="1"/>
      <c r="F2" s="1"/>
      <c r="G2" s="1"/>
      <c r="H2" s="2" t="e">
        <f>VLOOKUP($F2,Лист2!$A$4:$D$18,MATCH(Лист1!$E2,Лист2!$A$3:$D$3,0))</f>
        <v>#N/A</v>
      </c>
      <c r="I2" s="1" t="e">
        <f>VLOOKUP($G2,Лист2!$A$4:$D$18,MATCH(Лист1!$E2,Лист2!$A$3:$D$3,0))</f>
        <v>#N/A</v>
      </c>
      <c r="J2" s="1" t="e">
        <f>((H2*C2)+(I2*C2))</f>
        <v>#N/A</v>
      </c>
      <c r="K2" s="1">
        <v>0.22</v>
      </c>
      <c r="L2" s="1">
        <v>0.104</v>
      </c>
      <c r="M2" s="1" t="e">
        <f>K2/(L2+J2)</f>
        <v>#N/A</v>
      </c>
      <c r="N2" s="1">
        <f t="shared" ref="N2:N33" si="0">PRODUCT(C2*1000,D2)</f>
        <v>0</v>
      </c>
      <c r="O2" s="1">
        <v>0.94</v>
      </c>
      <c r="P2" s="1"/>
      <c r="Q2" s="1">
        <f t="shared" ref="Q2:Q33" si="1">PRODUCT(C2,D2,P2)</f>
        <v>0</v>
      </c>
      <c r="R2" s="1"/>
      <c r="Z2" s="8"/>
      <c r="AA2" s="8"/>
      <c r="AB2" s="8"/>
      <c r="AC2" s="8"/>
      <c r="AD2" s="8"/>
    </row>
    <row r="3" spans="1:30" x14ac:dyDescent="0.25">
      <c r="A3" s="1">
        <v>1</v>
      </c>
      <c r="B3" s="1">
        <v>2</v>
      </c>
      <c r="C3" s="1"/>
      <c r="D3" s="1"/>
      <c r="E3" s="1"/>
      <c r="F3" s="1"/>
      <c r="G3" s="1"/>
      <c r="H3" s="3" t="e">
        <f>VLOOKUP($F3,Лист2!$A$4:$D$18,MATCH(Лист1!$E3,Лист2!$A$3:$D$3,0))</f>
        <v>#N/A</v>
      </c>
      <c r="I3" s="1" t="e">
        <f>VLOOKUP($G3,Лист2!$A$4:$D$18,MATCH(Лист1!$E3,Лист2!$A$3:$D$3,0))</f>
        <v>#N/A</v>
      </c>
      <c r="J3" s="1" t="e">
        <f>((H3*C3)+(I3*C3)+J2)</f>
        <v>#N/A</v>
      </c>
      <c r="K3" s="1"/>
      <c r="L3" s="1"/>
      <c r="M3" s="1" t="e">
        <f>K2/(L2+J3)</f>
        <v>#N/A</v>
      </c>
      <c r="N3" s="1">
        <f t="shared" si="0"/>
        <v>0</v>
      </c>
      <c r="O3" s="1"/>
      <c r="P3" s="1"/>
      <c r="Q3" s="1">
        <f t="shared" si="1"/>
        <v>0</v>
      </c>
      <c r="R3" s="1"/>
    </row>
    <row r="4" spans="1:30" x14ac:dyDescent="0.25">
      <c r="A4" s="1">
        <v>2</v>
      </c>
      <c r="B4" s="1">
        <v>3</v>
      </c>
      <c r="C4" s="1"/>
      <c r="D4" s="1"/>
      <c r="E4" s="1"/>
      <c r="F4" s="1"/>
      <c r="G4" s="1"/>
      <c r="H4" s="3" t="e">
        <f>VLOOKUP($F4,Лист2!$A$4:$D$18,MATCH(Лист1!$E4,Лист2!$A$3:$D$3,0))</f>
        <v>#N/A</v>
      </c>
      <c r="I4" s="1" t="e">
        <f>VLOOKUP($G4,Лист2!$A$4:$D$18,MATCH(Лист1!$E4,Лист2!$A$3:$D$3,0))</f>
        <v>#N/A</v>
      </c>
      <c r="J4" s="1" t="e">
        <f>((H4*C4)+(I4*C4)+J2+J3)</f>
        <v>#N/A</v>
      </c>
      <c r="K4" s="1"/>
      <c r="L4" s="1"/>
      <c r="M4" s="1" t="e">
        <f>K2/(L2+J4)</f>
        <v>#N/A</v>
      </c>
      <c r="N4" s="1">
        <f t="shared" si="0"/>
        <v>0</v>
      </c>
      <c r="O4" s="1"/>
      <c r="P4" s="1"/>
      <c r="Q4" s="1">
        <f t="shared" si="1"/>
        <v>0</v>
      </c>
      <c r="R4" s="1"/>
    </row>
    <row r="5" spans="1:30" x14ac:dyDescent="0.25">
      <c r="A5" s="1">
        <v>3</v>
      </c>
      <c r="B5" s="1">
        <v>4</v>
      </c>
      <c r="C5" s="1"/>
      <c r="D5" s="1"/>
      <c r="E5" s="1"/>
      <c r="F5" s="1"/>
      <c r="G5" s="1"/>
      <c r="H5" s="3" t="e">
        <f>VLOOKUP($F5,Лист2!$A$4:$D$18,MATCH(Лист1!$E5,Лист2!$A$3:$D$3,0))</f>
        <v>#N/A</v>
      </c>
      <c r="I5" s="1" t="e">
        <f>VLOOKUP($G5,Лист2!$A$4:$D$18,MATCH(Лист1!$E5,Лист2!$A$3:$D$3,0))</f>
        <v>#N/A</v>
      </c>
      <c r="J5" s="1" t="e">
        <f>(((H5*C5)+(I5*C5)+SUM(J2:J4)))</f>
        <v>#N/A</v>
      </c>
      <c r="K5" s="1"/>
      <c r="L5" s="1"/>
      <c r="M5" s="1" t="e">
        <f>K2/(L2+J5)</f>
        <v>#N/A</v>
      </c>
      <c r="N5" s="1">
        <f t="shared" si="0"/>
        <v>0</v>
      </c>
      <c r="O5" s="1"/>
      <c r="P5" s="1"/>
      <c r="Q5" s="1">
        <f t="shared" si="1"/>
        <v>0</v>
      </c>
      <c r="R5" s="1"/>
    </row>
    <row r="6" spans="1:30" x14ac:dyDescent="0.25">
      <c r="A6" s="1">
        <v>4</v>
      </c>
      <c r="B6" s="1">
        <v>5</v>
      </c>
      <c r="C6" s="1"/>
      <c r="D6" s="1"/>
      <c r="E6" s="1"/>
      <c r="F6" s="1"/>
      <c r="G6" s="1"/>
      <c r="H6" s="3" t="e">
        <f>VLOOKUP($F6,Лист2!$A$4:$D$18,MATCH(Лист1!$E6,Лист2!$A$3:$D$3,0))</f>
        <v>#N/A</v>
      </c>
      <c r="I6" s="1" t="e">
        <f>VLOOKUP($G6,Лист2!$A$4:$D$18,MATCH(Лист1!$E6,Лист2!$A$3:$D$3,0))</f>
        <v>#N/A</v>
      </c>
      <c r="J6" s="1" t="e">
        <f>((H6*C6)+(I6*C6)+SUM(J2:J5))</f>
        <v>#N/A</v>
      </c>
      <c r="K6" s="1"/>
      <c r="L6" s="1"/>
      <c r="M6" s="1" t="e">
        <f>K2/(L2+J6)</f>
        <v>#N/A</v>
      </c>
      <c r="N6" s="1">
        <f t="shared" si="0"/>
        <v>0</v>
      </c>
      <c r="O6" s="1"/>
      <c r="P6" s="1"/>
      <c r="Q6" s="1">
        <f t="shared" si="1"/>
        <v>0</v>
      </c>
      <c r="R6" s="1"/>
    </row>
    <row r="7" spans="1:30" x14ac:dyDescent="0.25">
      <c r="A7" s="1">
        <v>5</v>
      </c>
      <c r="B7" s="1">
        <v>6</v>
      </c>
      <c r="C7" s="1"/>
      <c r="D7" s="1"/>
      <c r="E7" s="1"/>
      <c r="F7" s="1"/>
      <c r="G7" s="1"/>
      <c r="H7" s="3" t="e">
        <f>VLOOKUP($F7,Лист2!$A$4:$D$18,MATCH(Лист1!$E7,Лист2!$A$3:$D$3,0))</f>
        <v>#N/A</v>
      </c>
      <c r="I7" s="1" t="e">
        <f>VLOOKUP($G7,Лист2!$A$4:$D$18,MATCH(Лист1!$E7,Лист2!$A$3:$D$3,0))</f>
        <v>#N/A</v>
      </c>
      <c r="J7" s="1" t="e">
        <f>((H7*C7)+(I7*C7)+SUM(J2:J6))</f>
        <v>#N/A</v>
      </c>
      <c r="K7" s="1"/>
      <c r="L7" s="1"/>
      <c r="M7" s="1" t="e">
        <f>K2/(L2+J7)</f>
        <v>#N/A</v>
      </c>
      <c r="N7" s="1">
        <f t="shared" si="0"/>
        <v>0</v>
      </c>
      <c r="O7" s="1"/>
      <c r="P7" s="1"/>
      <c r="Q7" s="1">
        <f t="shared" si="1"/>
        <v>0</v>
      </c>
      <c r="R7" s="1"/>
    </row>
    <row r="8" spans="1:30" x14ac:dyDescent="0.25">
      <c r="A8" s="1">
        <v>6</v>
      </c>
      <c r="B8" s="1">
        <v>7</v>
      </c>
      <c r="C8" s="1"/>
      <c r="D8" s="1"/>
      <c r="E8" s="1"/>
      <c r="F8" s="1"/>
      <c r="G8" s="1"/>
      <c r="H8" s="3" t="e">
        <f>VLOOKUP($F8,Лист2!$A$4:$D$18,MATCH(Лист1!$E8,Лист2!$A$3:$D$3,0))</f>
        <v>#N/A</v>
      </c>
      <c r="I8" s="1" t="e">
        <f>VLOOKUP($G8,Лист2!$A$4:$D$18,MATCH(Лист1!$E8,Лист2!$A$3:$D$3,0))</f>
        <v>#N/A</v>
      </c>
      <c r="J8" s="1" t="e">
        <f>((H8*C8)+(I8*C8)+SUM(J2:J7))</f>
        <v>#N/A</v>
      </c>
      <c r="K8" s="1"/>
      <c r="L8" s="1"/>
      <c r="M8" s="1" t="e">
        <f>K2/(L2+J8)</f>
        <v>#N/A</v>
      </c>
      <c r="N8" s="1">
        <f t="shared" si="0"/>
        <v>0</v>
      </c>
      <c r="O8" s="1"/>
      <c r="P8" s="1"/>
      <c r="Q8" s="1">
        <f t="shared" si="1"/>
        <v>0</v>
      </c>
      <c r="R8" s="1"/>
    </row>
    <row r="9" spans="1:30" x14ac:dyDescent="0.25">
      <c r="A9" s="1">
        <v>7</v>
      </c>
      <c r="B9" s="1">
        <v>8</v>
      </c>
      <c r="C9" s="1"/>
      <c r="D9" s="1"/>
      <c r="E9" s="1"/>
      <c r="F9" s="1"/>
      <c r="G9" s="1"/>
      <c r="H9" s="3" t="e">
        <f>VLOOKUP($F9,Лист2!$A$4:$D$18,MATCH(Лист1!$E9,Лист2!$A$3:$D$3,0))</f>
        <v>#N/A</v>
      </c>
      <c r="I9" s="1" t="e">
        <f>VLOOKUP($G9,Лист2!$A$4:$D$18,MATCH(Лист1!$E9,Лист2!$A$3:$D$3,0))</f>
        <v>#N/A</v>
      </c>
      <c r="J9" s="1" t="e">
        <f>((H9*C9)+(I9*C9)+SUM(J2:J8))</f>
        <v>#N/A</v>
      </c>
      <c r="K9" s="1"/>
      <c r="L9" s="1"/>
      <c r="M9" s="1" t="e">
        <f>K2/(L2+J9)</f>
        <v>#N/A</v>
      </c>
      <c r="N9" s="1">
        <f t="shared" si="0"/>
        <v>0</v>
      </c>
      <c r="O9" s="1"/>
      <c r="P9" s="1"/>
      <c r="Q9" s="1">
        <f t="shared" si="1"/>
        <v>0</v>
      </c>
      <c r="R9" s="1"/>
    </row>
    <row r="10" spans="1:30" x14ac:dyDescent="0.25">
      <c r="A10" s="1">
        <v>8</v>
      </c>
      <c r="B10" s="1">
        <v>9</v>
      </c>
      <c r="C10" s="1"/>
      <c r="D10" s="1"/>
      <c r="E10" s="1"/>
      <c r="F10" s="1"/>
      <c r="G10" s="1"/>
      <c r="H10" s="3" t="e">
        <f>VLOOKUP($F10,Лист2!$A$4:$D$18,MATCH(Лист1!$E10,Лист2!$A$3:$D$3,0))</f>
        <v>#N/A</v>
      </c>
      <c r="I10" s="1" t="e">
        <f>VLOOKUP($G10,Лист2!$A$4:$D$18,MATCH(Лист1!$E10,Лист2!$A$3:$D$3,0))</f>
        <v>#N/A</v>
      </c>
      <c r="J10" s="1" t="e">
        <f>((H10*C10)+(I10*C10)+SUM(J2:J9))</f>
        <v>#N/A</v>
      </c>
      <c r="K10" s="1"/>
      <c r="L10" s="1"/>
      <c r="M10" s="1" t="e">
        <f>K2/(L2+J10)</f>
        <v>#N/A</v>
      </c>
      <c r="N10" s="1">
        <f t="shared" si="0"/>
        <v>0</v>
      </c>
      <c r="O10" s="1"/>
      <c r="P10" s="1"/>
      <c r="Q10" s="1">
        <f t="shared" si="1"/>
        <v>0</v>
      </c>
      <c r="R10" s="1"/>
    </row>
    <row r="11" spans="1:30" x14ac:dyDescent="0.25">
      <c r="A11" s="1">
        <v>9</v>
      </c>
      <c r="B11" s="1">
        <v>10</v>
      </c>
      <c r="C11" s="1"/>
      <c r="D11" s="1"/>
      <c r="E11" s="1"/>
      <c r="F11" s="1"/>
      <c r="G11" s="1"/>
      <c r="H11" s="3" t="e">
        <f>VLOOKUP($F11,Лист2!$A$4:$D$18,MATCH(Лист1!$E11,Лист2!$A$3:$D$3,0))</f>
        <v>#N/A</v>
      </c>
      <c r="I11" s="1" t="e">
        <f>VLOOKUP($G11,Лист2!$A$4:$D$18,MATCH(Лист1!$E11,Лист2!$A$3:$D$3,0))</f>
        <v>#N/A</v>
      </c>
      <c r="J11" s="1" t="e">
        <f>((H11*C11)+(I11*C11)+SUM(J2:J10))</f>
        <v>#N/A</v>
      </c>
      <c r="K11" s="1"/>
      <c r="L11" s="1"/>
      <c r="M11" s="1" t="e">
        <f>K2/(L2+J11)</f>
        <v>#N/A</v>
      </c>
      <c r="N11" s="1">
        <f t="shared" si="0"/>
        <v>0</v>
      </c>
      <c r="O11" s="1"/>
      <c r="P11" s="1"/>
      <c r="Q11" s="1">
        <f t="shared" si="1"/>
        <v>0</v>
      </c>
      <c r="R11" s="1"/>
    </row>
    <row r="12" spans="1:30" x14ac:dyDescent="0.25">
      <c r="A12" s="1">
        <v>10</v>
      </c>
      <c r="B12" s="1">
        <v>11</v>
      </c>
      <c r="C12" s="1"/>
      <c r="D12" s="1"/>
      <c r="E12" s="1"/>
      <c r="F12" s="1"/>
      <c r="G12" s="1"/>
      <c r="H12" s="3" t="e">
        <f>VLOOKUP($F12,Лист2!$A$4:$D$18,MATCH(Лист1!$E12,Лист2!$A$3:$D$3,0))</f>
        <v>#N/A</v>
      </c>
      <c r="I12" s="1" t="e">
        <f>VLOOKUP($G12,Лист2!$A$4:$D$18,MATCH(Лист1!$E12,Лист2!$A$3:$D$3,0))</f>
        <v>#N/A</v>
      </c>
      <c r="J12" s="1" t="e">
        <f>((H12*C12)+(I12*C12)+SUM(J2:J11))</f>
        <v>#N/A</v>
      </c>
      <c r="K12" s="1"/>
      <c r="L12" s="1"/>
      <c r="M12" s="1" t="e">
        <f>K2/(L2+J12)</f>
        <v>#N/A</v>
      </c>
      <c r="N12" s="1">
        <f t="shared" si="0"/>
        <v>0</v>
      </c>
      <c r="O12" s="1"/>
      <c r="P12" s="1"/>
      <c r="Q12" s="1">
        <f t="shared" si="1"/>
        <v>0</v>
      </c>
      <c r="R12" s="1"/>
    </row>
    <row r="13" spans="1:30" x14ac:dyDescent="0.25">
      <c r="A13" s="1">
        <v>11</v>
      </c>
      <c r="B13" s="1">
        <v>12</v>
      </c>
      <c r="C13" s="1"/>
      <c r="D13" s="1"/>
      <c r="E13" s="1"/>
      <c r="F13" s="1"/>
      <c r="G13" s="1"/>
      <c r="H13" s="3" t="e">
        <f>VLOOKUP($F13,Лист2!$A$4:$D$18,MATCH(Лист1!$E13,Лист2!$A$3:$D$3,0))</f>
        <v>#N/A</v>
      </c>
      <c r="I13" s="1" t="e">
        <f>VLOOKUP($G13,Лист2!$A$4:$D$18,MATCH(Лист1!$E13,Лист2!$A$3:$D$3,0))</f>
        <v>#N/A</v>
      </c>
      <c r="J13" s="1" t="e">
        <f>((H13*C13)+(I13*C13)+SUM(J2:J12))</f>
        <v>#N/A</v>
      </c>
      <c r="K13" s="1"/>
      <c r="L13" s="1"/>
      <c r="M13" s="1" t="e">
        <f>K2/(L2+J13)</f>
        <v>#N/A</v>
      </c>
      <c r="N13" s="1">
        <f t="shared" si="0"/>
        <v>0</v>
      </c>
      <c r="O13" s="1"/>
      <c r="P13" s="1"/>
      <c r="Q13" s="1">
        <f t="shared" si="1"/>
        <v>0</v>
      </c>
      <c r="R13" s="1"/>
    </row>
    <row r="14" spans="1:30" x14ac:dyDescent="0.25">
      <c r="A14" s="1">
        <v>12</v>
      </c>
      <c r="B14" s="1">
        <v>13</v>
      </c>
      <c r="C14" s="1"/>
      <c r="D14" s="1"/>
      <c r="E14" s="1"/>
      <c r="F14" s="1"/>
      <c r="G14" s="1"/>
      <c r="H14" s="3" t="e">
        <f>VLOOKUP($F14,Лист2!$A$4:$D$18,MATCH(Лист1!$E14,Лист2!$A$3:$D$3,0))</f>
        <v>#N/A</v>
      </c>
      <c r="I14" s="1" t="e">
        <f>VLOOKUP($G14,Лист2!$A$4:$D$18,MATCH(Лист1!$E14,Лист2!$A$3:$D$3,0))</f>
        <v>#N/A</v>
      </c>
      <c r="J14" s="1" t="e">
        <f>((H14*C14)+(I14*C14)+SUM(J2:J13))</f>
        <v>#N/A</v>
      </c>
      <c r="K14" s="1"/>
      <c r="L14" s="1"/>
      <c r="M14" s="1" t="e">
        <f>K2/(L2+J14)</f>
        <v>#N/A</v>
      </c>
      <c r="N14" s="1">
        <f t="shared" si="0"/>
        <v>0</v>
      </c>
      <c r="O14" s="1"/>
      <c r="P14" s="1"/>
      <c r="Q14" s="1">
        <f t="shared" si="1"/>
        <v>0</v>
      </c>
      <c r="R14" s="1"/>
    </row>
    <row r="15" spans="1:30" x14ac:dyDescent="0.25">
      <c r="A15" s="1">
        <v>13</v>
      </c>
      <c r="B15" s="1">
        <v>14</v>
      </c>
      <c r="C15" s="1"/>
      <c r="D15" s="1"/>
      <c r="E15" s="1"/>
      <c r="F15" s="1"/>
      <c r="G15" s="1"/>
      <c r="H15" s="3" t="e">
        <f>VLOOKUP($F15,Лист2!$A$4:$D$18,MATCH(Лист1!$E15,Лист2!$A$3:$D$3,0))</f>
        <v>#N/A</v>
      </c>
      <c r="I15" s="1" t="e">
        <f>VLOOKUP($G15,Лист2!$A$4:$D$18,MATCH(Лист1!$E15,Лист2!$A$3:$D$3,0))</f>
        <v>#N/A</v>
      </c>
      <c r="J15" s="1" t="e">
        <f>((H15*C15)+(I15*C15)+SUM(J2:J14))</f>
        <v>#N/A</v>
      </c>
      <c r="K15" s="1"/>
      <c r="L15" s="1"/>
      <c r="M15" s="1" t="e">
        <f>K2/(L2+J15)</f>
        <v>#N/A</v>
      </c>
      <c r="N15" s="1">
        <f t="shared" si="0"/>
        <v>0</v>
      </c>
      <c r="O15" s="1"/>
      <c r="P15" s="1"/>
      <c r="Q15" s="1">
        <f t="shared" si="1"/>
        <v>0</v>
      </c>
      <c r="R15" s="1"/>
    </row>
    <row r="16" spans="1:30" x14ac:dyDescent="0.25">
      <c r="A16" s="1">
        <v>14</v>
      </c>
      <c r="B16" s="1">
        <v>15</v>
      </c>
      <c r="C16" s="1"/>
      <c r="D16" s="1"/>
      <c r="E16" s="1"/>
      <c r="F16" s="1"/>
      <c r="G16" s="1"/>
      <c r="H16" s="3" t="e">
        <f>VLOOKUP($F16,Лист2!$A$4:$D$18,MATCH(Лист1!$E16,Лист2!$A$3:$D$3,0))</f>
        <v>#N/A</v>
      </c>
      <c r="I16" s="1" t="e">
        <f>VLOOKUP($G16,Лист2!$A$4:$D$18,MATCH(Лист1!$E16,Лист2!$A$3:$D$3,0))</f>
        <v>#N/A</v>
      </c>
      <c r="J16" s="1" t="e">
        <f>((H16*C16)+(I16*C16)+SUM(J2:J15))</f>
        <v>#N/A</v>
      </c>
      <c r="K16" s="1"/>
      <c r="L16" s="1"/>
      <c r="M16" s="1" t="e">
        <f>K2/(L2+J16)</f>
        <v>#N/A</v>
      </c>
      <c r="N16" s="1">
        <f t="shared" si="0"/>
        <v>0</v>
      </c>
      <c r="O16" s="1"/>
      <c r="P16" s="1"/>
      <c r="Q16" s="1">
        <f t="shared" si="1"/>
        <v>0</v>
      </c>
      <c r="R16" s="1"/>
    </row>
    <row r="17" spans="1:22" x14ac:dyDescent="0.25">
      <c r="A17" s="1">
        <v>15</v>
      </c>
      <c r="B17" s="1">
        <v>16</v>
      </c>
      <c r="C17" s="1"/>
      <c r="D17" s="1"/>
      <c r="E17" s="1"/>
      <c r="F17" s="1"/>
      <c r="G17" s="1"/>
      <c r="H17" s="3" t="e">
        <f>VLOOKUP($F17,Лист2!$A$4:$D$18,MATCH(Лист1!$E17,Лист2!$A$3:$D$3,0))</f>
        <v>#N/A</v>
      </c>
      <c r="I17" s="1" t="e">
        <f>VLOOKUP($G17,Лист2!$A$4:$D$18,MATCH(Лист1!$E17,Лист2!$A$3:$D$3,0))</f>
        <v>#N/A</v>
      </c>
      <c r="J17" s="1" t="e">
        <f>((H17*C17)+(I17*C17)+SUM(J2:J16))</f>
        <v>#N/A</v>
      </c>
      <c r="K17" s="1"/>
      <c r="L17" s="1"/>
      <c r="M17" s="1" t="e">
        <f>K2/(L2+J17)</f>
        <v>#N/A</v>
      </c>
      <c r="N17" s="1">
        <f t="shared" si="0"/>
        <v>0</v>
      </c>
      <c r="O17" s="1"/>
      <c r="P17" s="1"/>
      <c r="Q17" s="1">
        <f t="shared" si="1"/>
        <v>0</v>
      </c>
      <c r="R17" s="1"/>
    </row>
    <row r="18" spans="1:22" x14ac:dyDescent="0.25">
      <c r="A18" s="1">
        <v>16</v>
      </c>
      <c r="B18" s="1">
        <v>17</v>
      </c>
      <c r="C18" s="1"/>
      <c r="D18" s="1"/>
      <c r="E18" s="1"/>
      <c r="F18" s="1"/>
      <c r="G18" s="1"/>
      <c r="H18" s="3" t="e">
        <f>VLOOKUP($F18,Лист2!$A$4:$D$18,MATCH(Лист1!$E18,Лист2!$A$3:$D$3,0))</f>
        <v>#N/A</v>
      </c>
      <c r="I18" s="1" t="e">
        <f>VLOOKUP($G18,Лист2!$A$4:$D$18,MATCH(Лист1!$E18,Лист2!$A$3:$D$3,0))</f>
        <v>#N/A</v>
      </c>
      <c r="J18" s="1" t="e">
        <f>((H18*C18)+(I18*C18)+SUM(J2:J17))</f>
        <v>#N/A</v>
      </c>
      <c r="K18" s="1"/>
      <c r="L18" s="1"/>
      <c r="M18" s="1" t="e">
        <f>K2/(L2+J18)</f>
        <v>#N/A</v>
      </c>
      <c r="N18" s="1">
        <f t="shared" si="0"/>
        <v>0</v>
      </c>
      <c r="O18" s="1"/>
      <c r="P18" s="1"/>
      <c r="Q18" s="1">
        <f t="shared" si="1"/>
        <v>0</v>
      </c>
      <c r="R18" s="1"/>
    </row>
    <row r="19" spans="1:22" x14ac:dyDescent="0.25">
      <c r="A19" s="1">
        <v>17</v>
      </c>
      <c r="B19" s="1">
        <v>18</v>
      </c>
      <c r="C19" s="1"/>
      <c r="D19" s="1"/>
      <c r="E19" s="1"/>
      <c r="F19" s="1"/>
      <c r="G19" s="1"/>
      <c r="H19" s="3" t="e">
        <f>VLOOKUP($F19,Лист2!$A$4:$D$18,MATCH(Лист1!$E19,Лист2!$A$3:$D$3,0))</f>
        <v>#N/A</v>
      </c>
      <c r="I19" s="1" t="e">
        <f>VLOOKUP($G19,Лист2!$A$4:$D$18,MATCH(Лист1!$E19,Лист2!$A$3:$D$3,0))</f>
        <v>#N/A</v>
      </c>
      <c r="J19" s="1" t="e">
        <f>((H19*C19)+(I19*C19)+SUM(J2:J18))</f>
        <v>#N/A</v>
      </c>
      <c r="K19" s="1"/>
      <c r="L19" s="1"/>
      <c r="M19" s="1" t="e">
        <f>K2/(L2+J19)</f>
        <v>#N/A</v>
      </c>
      <c r="N19" s="1">
        <f t="shared" si="0"/>
        <v>0</v>
      </c>
      <c r="O19" s="1"/>
      <c r="P19" s="1"/>
      <c r="Q19" s="1">
        <f t="shared" si="1"/>
        <v>0</v>
      </c>
      <c r="R19" s="1"/>
    </row>
    <row r="20" spans="1:22" x14ac:dyDescent="0.25">
      <c r="A20" s="1">
        <v>18</v>
      </c>
      <c r="B20" s="1">
        <v>19</v>
      </c>
      <c r="C20" s="1"/>
      <c r="D20" s="1"/>
      <c r="E20" s="1"/>
      <c r="F20" s="1"/>
      <c r="G20" s="1"/>
      <c r="H20" s="3" t="e">
        <f>VLOOKUP($F20,Лист2!$A$4:$D$18,MATCH(Лист1!$E20,Лист2!$A$3:$D$3,0))</f>
        <v>#N/A</v>
      </c>
      <c r="I20" s="1" t="e">
        <f>VLOOKUP($G20,Лист2!$A$4:$D$18,MATCH(Лист1!$E20,Лист2!$A$3:$D$3,0))</f>
        <v>#N/A</v>
      </c>
      <c r="J20" s="1" t="e">
        <f>(((H20*C20)+(I20*C20)+SUM(J2:J19)))</f>
        <v>#N/A</v>
      </c>
      <c r="K20" s="1"/>
      <c r="L20" s="1"/>
      <c r="M20" s="1" t="e">
        <f>K2/(L2+J20)</f>
        <v>#N/A</v>
      </c>
      <c r="N20" s="1">
        <f t="shared" si="0"/>
        <v>0</v>
      </c>
      <c r="O20" s="1"/>
      <c r="P20" s="1"/>
      <c r="Q20" s="1">
        <f t="shared" si="1"/>
        <v>0</v>
      </c>
      <c r="R20" s="1"/>
    </row>
    <row r="21" spans="1:22" x14ac:dyDescent="0.25">
      <c r="A21" s="1">
        <v>19</v>
      </c>
      <c r="B21" s="1">
        <v>20</v>
      </c>
      <c r="C21" s="1"/>
      <c r="D21" s="1"/>
      <c r="E21" s="1"/>
      <c r="F21" s="1"/>
      <c r="G21" s="1"/>
      <c r="H21" s="3" t="e">
        <f>VLOOKUP($F21,Лист2!$A$4:$D$18,MATCH(Лист1!$E21,Лист2!$A$3:$D$3,0))</f>
        <v>#N/A</v>
      </c>
      <c r="I21" s="1" t="e">
        <f>VLOOKUP($G21,Лист2!$A$4:$D$18,MATCH(Лист1!$E21,Лист2!$A$3:$D$3,0))</f>
        <v>#N/A</v>
      </c>
      <c r="J21" s="1" t="e">
        <f>((H21*C21)+(I21*C21)+SUM(J2:J20))</f>
        <v>#N/A</v>
      </c>
      <c r="K21" s="1"/>
      <c r="L21" s="1"/>
      <c r="M21" s="1" t="e">
        <f>K2/(L2+J21)</f>
        <v>#N/A</v>
      </c>
      <c r="N21" s="1">
        <f t="shared" si="0"/>
        <v>0</v>
      </c>
      <c r="O21" s="1"/>
      <c r="P21" s="1"/>
      <c r="Q21" s="1">
        <f t="shared" si="1"/>
        <v>0</v>
      </c>
      <c r="R21" s="1"/>
    </row>
    <row r="22" spans="1:22" x14ac:dyDescent="0.25">
      <c r="A22" s="1">
        <v>20</v>
      </c>
      <c r="B22" s="1">
        <v>21</v>
      </c>
      <c r="C22" s="1"/>
      <c r="D22" s="1"/>
      <c r="E22" s="1"/>
      <c r="F22" s="1"/>
      <c r="G22" s="1"/>
      <c r="H22" s="3" t="e">
        <f>VLOOKUP($F22,Лист2!$A$4:$D$18,MATCH(Лист1!$E22,Лист2!$A$3:$D$3,0))</f>
        <v>#N/A</v>
      </c>
      <c r="I22" s="1" t="e">
        <f>VLOOKUP($G22,Лист2!$A$4:$D$18,MATCH(Лист1!$E22,Лист2!$A$3:$D$3,0))</f>
        <v>#N/A</v>
      </c>
      <c r="J22" s="1" t="e">
        <f>((H22*C22)+(I22*C22)+SUM(J2:J21))</f>
        <v>#N/A</v>
      </c>
      <c r="K22" s="1"/>
      <c r="L22" s="1"/>
      <c r="M22" s="1" t="e">
        <f>K2/(L2+J22)</f>
        <v>#N/A</v>
      </c>
      <c r="N22" s="1">
        <f t="shared" si="0"/>
        <v>0</v>
      </c>
      <c r="O22" s="1"/>
      <c r="P22" s="1"/>
      <c r="Q22" s="1">
        <f t="shared" si="1"/>
        <v>0</v>
      </c>
      <c r="R22" s="1"/>
    </row>
    <row r="23" spans="1:22" x14ac:dyDescent="0.25">
      <c r="A23" s="1">
        <v>21</v>
      </c>
      <c r="B23" s="1">
        <v>22</v>
      </c>
      <c r="C23" s="1"/>
      <c r="D23" s="1"/>
      <c r="E23" s="1"/>
      <c r="F23" s="1"/>
      <c r="G23" s="1"/>
      <c r="H23" s="3" t="e">
        <f>VLOOKUP($F23,Лист2!$A$4:$D$18,MATCH(Лист1!$E23,Лист2!$A$3:$D$3,0))</f>
        <v>#N/A</v>
      </c>
      <c r="I23" s="1" t="e">
        <f>VLOOKUP($G23,Лист2!$A$4:$D$18,MATCH(Лист1!$E23,Лист2!$A$3:$D$3,0))</f>
        <v>#N/A</v>
      </c>
      <c r="J23" s="1" t="e">
        <f>((H23*C23)+(I23*C23)+SUM(J2:J22))</f>
        <v>#N/A</v>
      </c>
      <c r="K23" s="1"/>
      <c r="L23" s="1"/>
      <c r="M23" s="1" t="e">
        <f>K2/(L2+J23)</f>
        <v>#N/A</v>
      </c>
      <c r="N23" s="1">
        <f t="shared" si="0"/>
        <v>0</v>
      </c>
      <c r="O23" s="1"/>
      <c r="P23" s="1"/>
      <c r="Q23" s="1">
        <f t="shared" si="1"/>
        <v>0</v>
      </c>
      <c r="R23" s="1"/>
    </row>
    <row r="24" spans="1:22" x14ac:dyDescent="0.25">
      <c r="A24" s="1">
        <v>22</v>
      </c>
      <c r="B24" s="1">
        <v>23</v>
      </c>
      <c r="C24" s="1"/>
      <c r="D24" s="1"/>
      <c r="E24" s="1"/>
      <c r="F24" s="1"/>
      <c r="G24" s="1"/>
      <c r="H24" s="3" t="e">
        <f>VLOOKUP($F24,Лист2!$A$4:$D$18,MATCH(Лист1!$E24,Лист2!$A$3:$D$3,0))</f>
        <v>#N/A</v>
      </c>
      <c r="I24" s="1" t="e">
        <f>VLOOKUP($G24,Лист2!$A$4:$D$18,MATCH(Лист1!$E24,Лист2!$A$3:$D$3,0))</f>
        <v>#N/A</v>
      </c>
      <c r="J24" s="1" t="e">
        <f>((H24*C24)+(I24*C24)+SUM(J2:J23))</f>
        <v>#N/A</v>
      </c>
      <c r="K24" s="1"/>
      <c r="L24" s="1"/>
      <c r="M24" s="1" t="e">
        <f>K2/(L2+J24)</f>
        <v>#N/A</v>
      </c>
      <c r="N24" s="1">
        <f t="shared" si="0"/>
        <v>0</v>
      </c>
      <c r="O24" s="1"/>
      <c r="P24" s="1"/>
      <c r="Q24" s="1">
        <f t="shared" si="1"/>
        <v>0</v>
      </c>
      <c r="R24" s="1"/>
    </row>
    <row r="25" spans="1:22" x14ac:dyDescent="0.25">
      <c r="A25" s="1">
        <v>23</v>
      </c>
      <c r="B25" s="1">
        <v>24</v>
      </c>
      <c r="C25" s="1"/>
      <c r="D25" s="1"/>
      <c r="E25" s="1"/>
      <c r="F25" s="1"/>
      <c r="G25" s="1"/>
      <c r="H25" s="3" t="e">
        <f>VLOOKUP($F25,Лист2!$A$4:$D$18,MATCH(Лист1!$E25,Лист2!$A$3:$D$3,0))</f>
        <v>#N/A</v>
      </c>
      <c r="I25" s="1" t="e">
        <f>VLOOKUP($G25,Лист2!$A$4:$D$18,MATCH(Лист1!$E25,Лист2!$A$3:$D$3,0))</f>
        <v>#N/A</v>
      </c>
      <c r="J25" s="1" t="e">
        <f>((H25*C25)+(I25*C25)+SUM(J2:J24))</f>
        <v>#N/A</v>
      </c>
      <c r="K25" s="1"/>
      <c r="L25" s="1"/>
      <c r="M25" s="1" t="e">
        <f>K2/(L2+J25)</f>
        <v>#N/A</v>
      </c>
      <c r="N25" s="1">
        <f t="shared" si="0"/>
        <v>0</v>
      </c>
      <c r="O25" s="1"/>
      <c r="P25" s="1"/>
      <c r="Q25" s="1">
        <f t="shared" si="1"/>
        <v>0</v>
      </c>
      <c r="R25" s="1"/>
    </row>
    <row r="26" spans="1:22" x14ac:dyDescent="0.25">
      <c r="A26" s="1">
        <v>24</v>
      </c>
      <c r="B26" s="1">
        <v>25</v>
      </c>
      <c r="C26" s="1"/>
      <c r="D26" s="1"/>
      <c r="E26" s="1"/>
      <c r="F26" s="1"/>
      <c r="G26" s="1"/>
      <c r="H26" s="3" t="e">
        <f>VLOOKUP($F26,Лист2!$A$4:$D$18,MATCH(Лист1!$E26,Лист2!$A$3:$D$3,0))</f>
        <v>#N/A</v>
      </c>
      <c r="I26" s="1" t="e">
        <f>VLOOKUP($G26,Лист2!$A$4:$D$18,MATCH(Лист1!$E26,Лист2!$A$3:$D$3,0))</f>
        <v>#N/A</v>
      </c>
      <c r="J26" s="1" t="e">
        <f>((H26*C26)+(I26*C26)+SUM(J2:J25))</f>
        <v>#N/A</v>
      </c>
      <c r="K26" s="1"/>
      <c r="L26" s="1"/>
      <c r="M26" s="1" t="e">
        <f>K2/(L2+J26)</f>
        <v>#N/A</v>
      </c>
      <c r="N26" s="1">
        <f t="shared" si="0"/>
        <v>0</v>
      </c>
      <c r="O26" s="1"/>
      <c r="P26" s="1"/>
      <c r="Q26" s="1">
        <f t="shared" si="1"/>
        <v>0</v>
      </c>
      <c r="R26" s="1"/>
    </row>
    <row r="27" spans="1:22" x14ac:dyDescent="0.25">
      <c r="A27" s="1">
        <v>25</v>
      </c>
      <c r="B27" s="1">
        <v>26</v>
      </c>
      <c r="C27" s="1"/>
      <c r="D27" s="1"/>
      <c r="E27" s="1"/>
      <c r="F27" s="1"/>
      <c r="G27" s="1"/>
      <c r="H27" s="3" t="e">
        <f>VLOOKUP($F27,Лист2!$A$4:$D$18,MATCH(Лист1!$E27,Лист2!$A$3:$D$3,0))</f>
        <v>#N/A</v>
      </c>
      <c r="I27" s="1" t="e">
        <f>VLOOKUP($G27,Лист2!$A$4:$D$18,MATCH(Лист1!$E27,Лист2!$A$3:$D$3,0))</f>
        <v>#N/A</v>
      </c>
      <c r="J27" s="1" t="e">
        <f>((H27*C27)+(I27*C27)+SUM(J2:J26))</f>
        <v>#N/A</v>
      </c>
      <c r="K27" s="1"/>
      <c r="L27" s="1"/>
      <c r="M27" s="1" t="e">
        <f>K2/(L2+J27)</f>
        <v>#N/A</v>
      </c>
      <c r="N27" s="1">
        <f t="shared" si="0"/>
        <v>0</v>
      </c>
      <c r="O27" s="1"/>
      <c r="P27" s="1"/>
      <c r="Q27" s="1">
        <f t="shared" si="1"/>
        <v>0</v>
      </c>
      <c r="R27" s="1"/>
    </row>
    <row r="28" spans="1:22" x14ac:dyDescent="0.25">
      <c r="A28" s="1">
        <v>26</v>
      </c>
      <c r="B28" s="1">
        <v>27</v>
      </c>
      <c r="C28" s="1"/>
      <c r="D28" s="1"/>
      <c r="E28" s="1"/>
      <c r="F28" s="1"/>
      <c r="G28" s="1"/>
      <c r="H28" s="3" t="e">
        <f>VLOOKUP($F28,Лист2!$A$4:$D$18,MATCH(Лист1!$E28,Лист2!$A$3:$D$3,0))</f>
        <v>#N/A</v>
      </c>
      <c r="I28" s="1" t="e">
        <f>VLOOKUP($G28,Лист2!$A$4:$D$18,MATCH(Лист1!$E28,Лист2!$A$3:$D$3,0))</f>
        <v>#N/A</v>
      </c>
      <c r="J28" s="1" t="e">
        <f>((H28*C28)+(I28*C28)+SUM(J2:J27))</f>
        <v>#N/A</v>
      </c>
      <c r="K28" s="1"/>
      <c r="L28" s="1"/>
      <c r="M28" s="1" t="e">
        <f>K2/(L2+J28)</f>
        <v>#N/A</v>
      </c>
      <c r="N28" s="1">
        <f t="shared" si="0"/>
        <v>0</v>
      </c>
      <c r="O28" s="1"/>
      <c r="P28" s="1"/>
      <c r="Q28" s="1">
        <f t="shared" si="1"/>
        <v>0</v>
      </c>
      <c r="R28" s="1"/>
      <c r="S28" s="1"/>
      <c r="T28" s="1"/>
      <c r="U28" s="1"/>
      <c r="V28" s="1"/>
    </row>
    <row r="29" spans="1:22" x14ac:dyDescent="0.25">
      <c r="A29" s="1">
        <v>27</v>
      </c>
      <c r="B29" s="1">
        <v>28</v>
      </c>
      <c r="C29" s="1"/>
      <c r="D29" s="1"/>
      <c r="E29" s="1"/>
      <c r="F29" s="1"/>
      <c r="G29" s="1"/>
      <c r="H29" s="3" t="e">
        <f>VLOOKUP($F29,Лист2!$A$4:$D$18,MATCH(Лист1!$E29,Лист2!$A$3:$D$3,0))</f>
        <v>#N/A</v>
      </c>
      <c r="I29" s="1" t="e">
        <f>VLOOKUP($G29,Лист2!$A$4:$D$18,MATCH(Лист1!$E29,Лист2!$A$3:$D$3,0))</f>
        <v>#N/A</v>
      </c>
      <c r="J29" s="1" t="e">
        <f>((H29*C29)+(I29*C29)+SUM(J2:J28))</f>
        <v>#N/A</v>
      </c>
      <c r="K29" s="1"/>
      <c r="L29" s="1"/>
      <c r="M29" s="1" t="e">
        <f>K2/(L2+J29)</f>
        <v>#N/A</v>
      </c>
      <c r="N29" s="1">
        <f t="shared" si="0"/>
        <v>0</v>
      </c>
      <c r="O29" s="1"/>
      <c r="P29" s="1"/>
      <c r="Q29" s="1">
        <f t="shared" si="1"/>
        <v>0</v>
      </c>
    </row>
    <row r="30" spans="1:22" x14ac:dyDescent="0.25">
      <c r="A30" s="1">
        <v>28</v>
      </c>
      <c r="B30" s="1">
        <v>29</v>
      </c>
      <c r="C30" s="1"/>
      <c r="D30" s="1"/>
      <c r="E30" s="1"/>
      <c r="F30" s="1"/>
      <c r="G30" s="1"/>
      <c r="H30" s="3" t="e">
        <f>VLOOKUP($F30,Лист2!$A$4:$D$18,MATCH(Лист1!$E30,Лист2!$A$3:$D$3,0))</f>
        <v>#N/A</v>
      </c>
      <c r="I30" s="1" t="e">
        <f>VLOOKUP($G30,Лист2!$A$4:$D$18,MATCH(Лист1!$E30,Лист2!$A$3:$D$3,0))</f>
        <v>#N/A</v>
      </c>
      <c r="J30" s="1" t="e">
        <f>((H30*C30)+(I30*C30)+SUM(J2:J29))</f>
        <v>#N/A</v>
      </c>
      <c r="K30" s="1"/>
      <c r="L30" s="1"/>
      <c r="M30" s="1" t="e">
        <f>K2/(L2+J30)</f>
        <v>#N/A</v>
      </c>
      <c r="N30" s="1">
        <f t="shared" si="0"/>
        <v>0</v>
      </c>
      <c r="O30" s="1"/>
      <c r="P30" s="1"/>
      <c r="Q30" s="1">
        <f t="shared" si="1"/>
        <v>0</v>
      </c>
    </row>
    <row r="31" spans="1:22" x14ac:dyDescent="0.25">
      <c r="A31" s="1">
        <v>29</v>
      </c>
      <c r="B31" s="1">
        <v>30</v>
      </c>
      <c r="C31" s="1"/>
      <c r="D31" s="1"/>
      <c r="E31" s="1"/>
      <c r="F31" s="1"/>
      <c r="G31" s="1"/>
      <c r="H31" s="3" t="e">
        <f>VLOOKUP($F31,Лист2!$A$4:$D$18,MATCH(Лист1!$E31,Лист2!$A$3:$D$3,0))</f>
        <v>#N/A</v>
      </c>
      <c r="I31" s="1" t="e">
        <f>VLOOKUP($G31,Лист2!$A$4:$D$18,MATCH(Лист1!$E31,Лист2!$A$3:$D$3,0))</f>
        <v>#N/A</v>
      </c>
      <c r="J31" s="1" t="e">
        <f>((H31*C31)+(I31*C31)+SUM(J2:J30))</f>
        <v>#N/A</v>
      </c>
      <c r="K31" s="1"/>
      <c r="L31" s="1"/>
      <c r="M31" s="1" t="e">
        <f>K2/(L2+J31)</f>
        <v>#N/A</v>
      </c>
      <c r="N31" s="1">
        <f t="shared" si="0"/>
        <v>0</v>
      </c>
      <c r="O31" s="1"/>
      <c r="P31" s="1"/>
      <c r="Q31" s="1">
        <f t="shared" si="1"/>
        <v>0</v>
      </c>
    </row>
    <row r="32" spans="1:22" x14ac:dyDescent="0.25">
      <c r="A32" s="1">
        <v>30</v>
      </c>
      <c r="B32" s="1">
        <v>31</v>
      </c>
      <c r="C32" s="1"/>
      <c r="D32" s="1"/>
      <c r="E32" s="1"/>
      <c r="F32" s="1"/>
      <c r="G32" s="1"/>
      <c r="H32" s="3" t="e">
        <f>VLOOKUP($F32,Лист2!$A$4:$D$18,MATCH(Лист1!$E32,Лист2!$A$3:$D$3,0))</f>
        <v>#N/A</v>
      </c>
      <c r="I32" s="1" t="e">
        <f>VLOOKUP($G32,Лист2!$A$4:$D$18,MATCH(Лист1!$E32,Лист2!$A$3:$D$3,0))</f>
        <v>#N/A</v>
      </c>
      <c r="J32" s="1" t="e">
        <f>((H32*C32)+(I32*C32)+SUM(J2:J31))</f>
        <v>#N/A</v>
      </c>
      <c r="K32" s="1"/>
      <c r="L32" s="1"/>
      <c r="M32" s="1" t="e">
        <f>K2/(L2+J32)</f>
        <v>#N/A</v>
      </c>
      <c r="N32" s="1">
        <f t="shared" si="0"/>
        <v>0</v>
      </c>
      <c r="O32" s="1"/>
      <c r="P32" s="1"/>
      <c r="Q32" s="1">
        <f t="shared" si="1"/>
        <v>0</v>
      </c>
    </row>
    <row r="33" spans="1:17" x14ac:dyDescent="0.25">
      <c r="A33" s="1">
        <v>31</v>
      </c>
      <c r="B33" s="1">
        <v>32</v>
      </c>
      <c r="C33" s="1"/>
      <c r="D33" s="1"/>
      <c r="E33" s="1"/>
      <c r="F33" s="1"/>
      <c r="G33" s="1"/>
      <c r="H33" s="3" t="e">
        <f>VLOOKUP($F33,Лист2!$A$4:$D$18,MATCH(Лист1!$E33,Лист2!$A$3:$D$3,0))</f>
        <v>#N/A</v>
      </c>
      <c r="I33" s="1" t="e">
        <f>VLOOKUP($G33,Лист2!$A$4:$D$18,MATCH(Лист1!$E33,Лист2!$A$3:$D$3,0))</f>
        <v>#N/A</v>
      </c>
      <c r="J33" s="1" t="e">
        <f>((H33*C33)+(I33*C33)+SUM(J2:J32))</f>
        <v>#N/A</v>
      </c>
      <c r="K33" s="1"/>
      <c r="L33" s="1"/>
      <c r="M33" s="1" t="e">
        <f>K2/(L2+J33)</f>
        <v>#N/A</v>
      </c>
      <c r="N33" s="1">
        <f t="shared" si="0"/>
        <v>0</v>
      </c>
      <c r="O33" s="1"/>
      <c r="P33" s="1"/>
      <c r="Q33" s="1">
        <f t="shared" si="1"/>
        <v>0</v>
      </c>
    </row>
    <row r="34" spans="1:17" x14ac:dyDescent="0.25">
      <c r="A34" s="1">
        <v>32</v>
      </c>
      <c r="B34" s="1">
        <v>33</v>
      </c>
      <c r="C34" s="1"/>
      <c r="D34" s="1"/>
      <c r="E34" s="1"/>
      <c r="F34" s="1"/>
      <c r="G34" s="1"/>
      <c r="H34" s="3" t="e">
        <f>VLOOKUP($F34,Лист2!$A$4:$D$18,MATCH(Лист1!$E34,Лист2!$A$3:$D$3,0))</f>
        <v>#N/A</v>
      </c>
      <c r="I34" s="1" t="e">
        <f>VLOOKUP($G34,Лист2!$A$4:$D$18,MATCH(Лист1!$E34,Лист2!$A$3:$D$3,0))</f>
        <v>#N/A</v>
      </c>
      <c r="J34" s="1" t="e">
        <f>((H34*C34)+(I34*C34)+SUM(J2:J33))</f>
        <v>#N/A</v>
      </c>
      <c r="K34" s="1"/>
      <c r="L34" s="1"/>
      <c r="M34" s="1" t="e">
        <f>K2/(L2+J34)</f>
        <v>#N/A</v>
      </c>
      <c r="N34" s="1">
        <f t="shared" ref="N34:N51" si="2">PRODUCT(C34*1000,D34)</f>
        <v>0</v>
      </c>
      <c r="O34" s="1"/>
      <c r="P34" s="1"/>
      <c r="Q34" s="1">
        <f t="shared" ref="Q34:Q51" si="3">PRODUCT(C34,D34,P34)</f>
        <v>0</v>
      </c>
    </row>
    <row r="35" spans="1:17" x14ac:dyDescent="0.25">
      <c r="A35" s="1">
        <v>33</v>
      </c>
      <c r="B35" s="1">
        <v>34</v>
      </c>
      <c r="C35" s="1"/>
      <c r="D35" s="1"/>
      <c r="E35" s="1"/>
      <c r="F35" s="1"/>
      <c r="G35" s="1"/>
      <c r="H35" s="3" t="e">
        <f>VLOOKUP($F35,Лист2!$A$4:$D$18,MATCH(Лист1!$E35,Лист2!$A$3:$D$3,0))</f>
        <v>#N/A</v>
      </c>
      <c r="I35" s="1" t="e">
        <f>VLOOKUP($G35,Лист2!$A$4:$D$18,MATCH(Лист1!$E35,Лист2!$A$3:$D$3,0))</f>
        <v>#N/A</v>
      </c>
      <c r="J35" s="1" t="e">
        <f>((H35*C35)+(I35*C35)+SUM(J2:J34))</f>
        <v>#N/A</v>
      </c>
      <c r="K35" s="1"/>
      <c r="L35" s="1"/>
      <c r="M35" s="1" t="e">
        <f>K2/(L2+J35)</f>
        <v>#N/A</v>
      </c>
      <c r="N35" s="1">
        <f t="shared" si="2"/>
        <v>0</v>
      </c>
      <c r="O35" s="1"/>
      <c r="P35" s="1"/>
      <c r="Q35" s="1">
        <f t="shared" si="3"/>
        <v>0</v>
      </c>
    </row>
    <row r="36" spans="1:17" x14ac:dyDescent="0.25">
      <c r="A36" s="1">
        <v>34</v>
      </c>
      <c r="B36" s="1">
        <v>35</v>
      </c>
      <c r="C36" s="1"/>
      <c r="D36" s="1"/>
      <c r="E36" s="1"/>
      <c r="F36" s="1"/>
      <c r="G36" s="1"/>
      <c r="H36" s="3" t="e">
        <f>VLOOKUP($F36,Лист2!$A$4:$D$18,MATCH(Лист1!$E36,Лист2!$A$3:$D$3,0))</f>
        <v>#N/A</v>
      </c>
      <c r="I36" s="1" t="e">
        <f>VLOOKUP($G36,Лист2!$A$4:$D$18,MATCH(Лист1!$E36,Лист2!$A$3:$D$3,0))</f>
        <v>#N/A</v>
      </c>
      <c r="J36" s="1" t="e">
        <f>((H36*C36)+(I36*C36)+SUM(J2:J35))</f>
        <v>#N/A</v>
      </c>
      <c r="K36" s="1"/>
      <c r="L36" s="1"/>
      <c r="M36" s="1" t="e">
        <f>K2/(L2+J36)</f>
        <v>#N/A</v>
      </c>
      <c r="N36" s="1">
        <f t="shared" si="2"/>
        <v>0</v>
      </c>
      <c r="O36" s="1"/>
      <c r="P36" s="1"/>
      <c r="Q36" s="1">
        <f t="shared" si="3"/>
        <v>0</v>
      </c>
    </row>
    <row r="37" spans="1:17" x14ac:dyDescent="0.25">
      <c r="A37" s="1">
        <v>35</v>
      </c>
      <c r="B37" s="1">
        <v>36</v>
      </c>
      <c r="C37" s="1"/>
      <c r="D37" s="1"/>
      <c r="E37" s="1"/>
      <c r="F37" s="1"/>
      <c r="G37" s="1"/>
      <c r="H37" s="3" t="e">
        <f>VLOOKUP($F37,Лист2!$A$4:$D$18,MATCH(Лист1!$E37,Лист2!$A$3:$D$3,0))</f>
        <v>#N/A</v>
      </c>
      <c r="I37" s="1" t="e">
        <f>VLOOKUP($G37,Лист2!$A$4:$D$18,MATCH(Лист1!$E37,Лист2!$A$3:$D$3,0))</f>
        <v>#N/A</v>
      </c>
      <c r="J37" s="1" t="e">
        <f>((H37*C37)+(I37*C37)+SUM(J2:J36))</f>
        <v>#N/A</v>
      </c>
      <c r="K37" s="1"/>
      <c r="L37" s="1"/>
      <c r="M37" s="1" t="e">
        <f>K2/(L2+J37)</f>
        <v>#N/A</v>
      </c>
      <c r="N37" s="1">
        <f t="shared" si="2"/>
        <v>0</v>
      </c>
      <c r="O37" s="1"/>
      <c r="P37" s="1"/>
      <c r="Q37" s="1">
        <f t="shared" si="3"/>
        <v>0</v>
      </c>
    </row>
    <row r="38" spans="1:17" x14ac:dyDescent="0.25">
      <c r="A38" s="1">
        <v>36</v>
      </c>
      <c r="B38" s="1">
        <v>37</v>
      </c>
      <c r="C38" s="1"/>
      <c r="D38" s="1"/>
      <c r="E38" s="1"/>
      <c r="F38" s="1"/>
      <c r="G38" s="1"/>
      <c r="H38" s="3" t="e">
        <f>VLOOKUP($F38,Лист2!$A$4:$D$18,MATCH(Лист1!$E38,Лист2!$A$3:$D$3,0))</f>
        <v>#N/A</v>
      </c>
      <c r="I38" s="1" t="e">
        <f>VLOOKUP($G38,Лист2!$A$4:$D$18,MATCH(Лист1!$E38,Лист2!$A$3:$D$3,0))</f>
        <v>#N/A</v>
      </c>
      <c r="J38" s="1" t="e">
        <f>((H38*C38)+(I38*C38)+SUM(J2:J37))</f>
        <v>#N/A</v>
      </c>
      <c r="K38" s="1"/>
      <c r="L38" s="1"/>
      <c r="M38" s="1" t="e">
        <f>K2/(L2+J38)</f>
        <v>#N/A</v>
      </c>
      <c r="N38" s="1">
        <f t="shared" si="2"/>
        <v>0</v>
      </c>
      <c r="O38" s="1"/>
      <c r="P38" s="1"/>
      <c r="Q38" s="1">
        <f t="shared" si="3"/>
        <v>0</v>
      </c>
    </row>
    <row r="39" spans="1:17" x14ac:dyDescent="0.25">
      <c r="A39" s="1">
        <v>37</v>
      </c>
      <c r="B39" s="1">
        <v>38</v>
      </c>
      <c r="C39" s="1"/>
      <c r="D39" s="1"/>
      <c r="E39" s="1"/>
      <c r="F39" s="1"/>
      <c r="G39" s="1"/>
      <c r="H39" s="3" t="e">
        <f>VLOOKUP($F39,Лист2!$A$4:$D$18,MATCH(Лист1!$E39,Лист2!$A$3:$D$3,0))</f>
        <v>#N/A</v>
      </c>
      <c r="I39" s="1" t="e">
        <f>VLOOKUP($G39,Лист2!$A$4:$D$18,MATCH(Лист1!$E39,Лист2!$A$3:$D$3,0))</f>
        <v>#N/A</v>
      </c>
      <c r="J39" s="1" t="e">
        <f>((H39*C39)+(I39*C39)+SUM(J2:J38))</f>
        <v>#N/A</v>
      </c>
      <c r="K39" s="1"/>
      <c r="L39" s="1"/>
      <c r="M39" s="1" t="e">
        <f>K2/(L2+J39)</f>
        <v>#N/A</v>
      </c>
      <c r="N39" s="1">
        <f t="shared" si="2"/>
        <v>0</v>
      </c>
      <c r="O39" s="1"/>
      <c r="P39" s="1"/>
      <c r="Q39" s="1">
        <f t="shared" si="3"/>
        <v>0</v>
      </c>
    </row>
    <row r="40" spans="1:17" x14ac:dyDescent="0.25">
      <c r="A40" s="1">
        <v>38</v>
      </c>
      <c r="B40" s="1">
        <v>39</v>
      </c>
      <c r="C40" s="1"/>
      <c r="D40" s="1"/>
      <c r="E40" s="1"/>
      <c r="F40" s="1"/>
      <c r="G40" s="1"/>
      <c r="H40" s="3" t="e">
        <f>VLOOKUP($F40,Лист2!$A$4:$D$18,MATCH(Лист1!$E40,Лист2!$A$3:$D$3,0))</f>
        <v>#N/A</v>
      </c>
      <c r="I40" s="1" t="e">
        <f>VLOOKUP($G40,Лист2!$A$4:$D$18,MATCH(Лист1!$E40,Лист2!$A$3:$D$3,0))</f>
        <v>#N/A</v>
      </c>
      <c r="J40" s="1" t="e">
        <f>((H40*C40)+(I40*C40)+SUM(J2:J39))</f>
        <v>#N/A</v>
      </c>
      <c r="K40" s="1"/>
      <c r="L40" s="1"/>
      <c r="M40" s="1" t="e">
        <f>K2/(L2+J40)</f>
        <v>#N/A</v>
      </c>
      <c r="N40" s="1">
        <f t="shared" si="2"/>
        <v>0</v>
      </c>
      <c r="O40" s="1"/>
      <c r="P40" s="1"/>
      <c r="Q40" s="1">
        <f t="shared" si="3"/>
        <v>0</v>
      </c>
    </row>
    <row r="41" spans="1:17" x14ac:dyDescent="0.25">
      <c r="A41" s="1">
        <v>39</v>
      </c>
      <c r="B41" s="1">
        <v>40</v>
      </c>
      <c r="C41" s="1"/>
      <c r="D41" s="1"/>
      <c r="E41" s="1"/>
      <c r="F41" s="1"/>
      <c r="G41" s="1"/>
      <c r="H41" s="3" t="e">
        <f>VLOOKUP($F41,Лист2!$A$4:$D$18,MATCH(Лист1!$E41,Лист2!$A$3:$D$3,0))</f>
        <v>#N/A</v>
      </c>
      <c r="I41" s="1" t="e">
        <f>VLOOKUP($G41,Лист2!$A$4:$D$18,MATCH(Лист1!$E41,Лист2!$A$3:$D$3,0))</f>
        <v>#N/A</v>
      </c>
      <c r="J41" s="1" t="e">
        <f>(((H41*C41)+(I41*C41)+SUM(J2:J40)))</f>
        <v>#N/A</v>
      </c>
      <c r="K41" s="1"/>
      <c r="L41" s="1"/>
      <c r="M41" s="1" t="e">
        <f>K2/(L2+J41)</f>
        <v>#N/A</v>
      </c>
      <c r="N41" s="1">
        <f t="shared" si="2"/>
        <v>0</v>
      </c>
      <c r="O41" s="1"/>
      <c r="P41" s="1"/>
      <c r="Q41" s="1">
        <f t="shared" si="3"/>
        <v>0</v>
      </c>
    </row>
    <row r="42" spans="1:17" x14ac:dyDescent="0.25">
      <c r="A42" s="1">
        <v>40</v>
      </c>
      <c r="B42" s="1">
        <v>41</v>
      </c>
      <c r="C42" s="1"/>
      <c r="D42" s="1"/>
      <c r="E42" s="1"/>
      <c r="F42" s="1"/>
      <c r="G42" s="1"/>
      <c r="H42" s="3" t="e">
        <f>VLOOKUP($F42,Лист2!$A$4:$D$18,MATCH(Лист1!$E42,Лист2!$A$3:$D$3,0))</f>
        <v>#N/A</v>
      </c>
      <c r="I42" s="1" t="e">
        <f>VLOOKUP($G42,Лист2!$A$4:$D$18,MATCH(Лист1!$E42,Лист2!$A$3:$D$3,0))</f>
        <v>#N/A</v>
      </c>
      <c r="J42" s="1" t="e">
        <f>((H42*C42)+(I42*C42)+SUM(J2:J41))</f>
        <v>#N/A</v>
      </c>
      <c r="K42" s="1"/>
      <c r="L42" s="1"/>
      <c r="M42" s="1" t="e">
        <f>K2/(L2+J42)</f>
        <v>#N/A</v>
      </c>
      <c r="N42" s="1">
        <f t="shared" si="2"/>
        <v>0</v>
      </c>
      <c r="O42" s="1"/>
      <c r="P42" s="1"/>
      <c r="Q42" s="1">
        <f t="shared" si="3"/>
        <v>0</v>
      </c>
    </row>
    <row r="43" spans="1:17" x14ac:dyDescent="0.25">
      <c r="A43" s="1">
        <v>41</v>
      </c>
      <c r="B43" s="1">
        <v>42</v>
      </c>
      <c r="C43" s="1"/>
      <c r="D43" s="1"/>
      <c r="E43" s="1"/>
      <c r="F43" s="1"/>
      <c r="G43" s="1"/>
      <c r="H43" s="3" t="e">
        <f>VLOOKUP($F43,Лист2!$A$4:$D$18,MATCH(Лист1!$E43,Лист2!$A$3:$D$3,0))</f>
        <v>#N/A</v>
      </c>
      <c r="I43" s="1" t="e">
        <f>VLOOKUP($G43,Лист2!$A$4:$D$18,MATCH(Лист1!$E43,Лист2!$A$3:$D$3,0))</f>
        <v>#N/A</v>
      </c>
      <c r="J43" s="1" t="e">
        <f>((H43*C43)+(I43*C43)+SUM(J2:J42))</f>
        <v>#N/A</v>
      </c>
      <c r="K43" s="1"/>
      <c r="L43" s="1"/>
      <c r="M43" s="1" t="e">
        <f>K2/(L2+J43)</f>
        <v>#N/A</v>
      </c>
      <c r="N43" s="1">
        <f t="shared" si="2"/>
        <v>0</v>
      </c>
      <c r="O43" s="1"/>
      <c r="P43" s="1"/>
      <c r="Q43" s="1">
        <f t="shared" si="3"/>
        <v>0</v>
      </c>
    </row>
    <row r="44" spans="1:17" x14ac:dyDescent="0.25">
      <c r="A44" s="1">
        <v>42</v>
      </c>
      <c r="B44" s="1">
        <v>43</v>
      </c>
      <c r="C44" s="1"/>
      <c r="D44" s="1"/>
      <c r="E44" s="1"/>
      <c r="F44" s="1"/>
      <c r="G44" s="1"/>
      <c r="H44" s="3" t="e">
        <f>VLOOKUP($F44,Лист2!$A$4:$D$18,MATCH(Лист1!$E44,Лист2!$A$3:$D$3,0))</f>
        <v>#N/A</v>
      </c>
      <c r="I44" s="1" t="e">
        <f>VLOOKUP($G44,Лист2!$A$4:$D$18,MATCH(Лист1!$E44,Лист2!$A$3:$D$3,0))</f>
        <v>#N/A</v>
      </c>
      <c r="J44" s="1" t="e">
        <f>((H44*C44)+(I44*C44)+SUM(J2:J43))</f>
        <v>#N/A</v>
      </c>
      <c r="K44" s="1"/>
      <c r="L44" s="1"/>
      <c r="M44" s="1" t="e">
        <f>K2/(L2+J44)</f>
        <v>#N/A</v>
      </c>
      <c r="N44" s="1">
        <f t="shared" si="2"/>
        <v>0</v>
      </c>
      <c r="O44" s="1"/>
      <c r="P44" s="1"/>
      <c r="Q44" s="1">
        <f t="shared" si="3"/>
        <v>0</v>
      </c>
    </row>
    <row r="45" spans="1:17" x14ac:dyDescent="0.25">
      <c r="A45" s="1">
        <v>43</v>
      </c>
      <c r="B45" s="1">
        <v>44</v>
      </c>
      <c r="C45" s="1"/>
      <c r="D45" s="1"/>
      <c r="E45" s="1"/>
      <c r="F45" s="1"/>
      <c r="G45" s="1"/>
      <c r="H45" s="3" t="e">
        <f>VLOOKUP($F45,Лист2!$A$4:$D$18,MATCH(Лист1!$E45,Лист2!$A$3:$D$3,0))</f>
        <v>#N/A</v>
      </c>
      <c r="I45" s="1" t="e">
        <f>VLOOKUP($G45,Лист2!$A$4:$D$18,MATCH(Лист1!$E45,Лист2!$A$3:$D$3,0))</f>
        <v>#N/A</v>
      </c>
      <c r="J45" s="1" t="e">
        <f>((H45*C45)+(I45*C45)+SUM(J2:J44))</f>
        <v>#N/A</v>
      </c>
      <c r="K45" s="1"/>
      <c r="L45" s="1"/>
      <c r="M45" s="1" t="e">
        <f>K2/(L2+J45)</f>
        <v>#N/A</v>
      </c>
      <c r="N45" s="1">
        <f t="shared" si="2"/>
        <v>0</v>
      </c>
      <c r="O45" s="1"/>
      <c r="P45" s="1"/>
      <c r="Q45" s="1">
        <f t="shared" si="3"/>
        <v>0</v>
      </c>
    </row>
    <row r="46" spans="1:17" x14ac:dyDescent="0.25">
      <c r="A46" s="1">
        <v>44</v>
      </c>
      <c r="B46" s="1">
        <v>45</v>
      </c>
      <c r="C46" s="1"/>
      <c r="D46" s="1"/>
      <c r="E46" s="1"/>
      <c r="F46" s="1"/>
      <c r="G46" s="1"/>
      <c r="H46" s="3" t="e">
        <f>VLOOKUP($F46,Лист2!$A$4:$D$18,MATCH(Лист1!$E46,Лист2!$A$3:$D$3,0))</f>
        <v>#N/A</v>
      </c>
      <c r="I46" s="1" t="e">
        <f>VLOOKUP($G46,Лист2!$A$4:$D$18,MATCH(Лист1!$E46,Лист2!$A$3:$D$3,0))</f>
        <v>#N/A</v>
      </c>
      <c r="J46" s="1" t="e">
        <f>((H46*C46)+(I46*C46)+SUM(J2:J45))</f>
        <v>#N/A</v>
      </c>
      <c r="K46" s="1"/>
      <c r="L46" s="1"/>
      <c r="M46" s="1" t="e">
        <f>K2/(L2+J46)</f>
        <v>#N/A</v>
      </c>
      <c r="N46" s="1">
        <f t="shared" si="2"/>
        <v>0</v>
      </c>
      <c r="O46" s="1"/>
      <c r="P46" s="1"/>
      <c r="Q46" s="1">
        <f t="shared" si="3"/>
        <v>0</v>
      </c>
    </row>
    <row r="47" spans="1:17" x14ac:dyDescent="0.25">
      <c r="A47" s="1">
        <v>45</v>
      </c>
      <c r="B47" s="1">
        <v>46</v>
      </c>
      <c r="C47" s="1"/>
      <c r="D47" s="1"/>
      <c r="E47" s="1"/>
      <c r="F47" s="1"/>
      <c r="G47" s="1"/>
      <c r="H47" s="3" t="e">
        <f>VLOOKUP($F47,Лист2!$A$4:$D$18,MATCH(Лист1!$E47,Лист2!$A$3:$D$3,0))</f>
        <v>#N/A</v>
      </c>
      <c r="I47" s="1" t="e">
        <f>VLOOKUP($G47,Лист2!$A$4:$D$18,MATCH(Лист1!$E47,Лист2!$A$3:$D$3,0))</f>
        <v>#N/A</v>
      </c>
      <c r="J47" s="1" t="e">
        <f>((H47*C47)+(I47*C47)+SUM(J2:J46))</f>
        <v>#N/A</v>
      </c>
      <c r="K47" s="1"/>
      <c r="L47" s="1"/>
      <c r="M47" s="1" t="e">
        <f>K2/(L2+J47)</f>
        <v>#N/A</v>
      </c>
      <c r="N47" s="1">
        <f t="shared" si="2"/>
        <v>0</v>
      </c>
      <c r="O47" s="1"/>
      <c r="P47" s="1"/>
      <c r="Q47" s="1">
        <f t="shared" si="3"/>
        <v>0</v>
      </c>
    </row>
    <row r="48" spans="1:17" x14ac:dyDescent="0.25">
      <c r="A48" s="1">
        <v>46</v>
      </c>
      <c r="B48" s="1">
        <v>47</v>
      </c>
      <c r="C48" s="1"/>
      <c r="D48" s="1"/>
      <c r="E48" s="1"/>
      <c r="F48" s="1"/>
      <c r="G48" s="1"/>
      <c r="H48" s="3" t="e">
        <f>VLOOKUP($F48,Лист2!$A$4:$D$18,MATCH(Лист1!$E48,Лист2!$A$3:$D$3,0))</f>
        <v>#N/A</v>
      </c>
      <c r="I48" s="1" t="e">
        <f>VLOOKUP($G48,Лист2!$A$4:$D$18,MATCH(Лист1!$E48,Лист2!$A$3:$D$3,0))</f>
        <v>#N/A</v>
      </c>
      <c r="J48" s="1" t="e">
        <f>((H48*C48)+(I48*C48)+SUM(J2:J47))</f>
        <v>#N/A</v>
      </c>
      <c r="K48" s="1"/>
      <c r="L48" s="1"/>
      <c r="M48" s="1" t="e">
        <f>K2/(L2+J48)</f>
        <v>#N/A</v>
      </c>
      <c r="N48" s="1">
        <f t="shared" si="2"/>
        <v>0</v>
      </c>
      <c r="O48" s="1"/>
      <c r="P48" s="1"/>
      <c r="Q48" s="1">
        <f t="shared" si="3"/>
        <v>0</v>
      </c>
    </row>
    <row r="49" spans="1:17" x14ac:dyDescent="0.25">
      <c r="A49" s="1">
        <v>47</v>
      </c>
      <c r="B49" s="1">
        <v>48</v>
      </c>
      <c r="C49" s="1"/>
      <c r="D49" s="1"/>
      <c r="E49" s="1"/>
      <c r="F49" s="1"/>
      <c r="G49" s="1"/>
      <c r="H49" s="3" t="e">
        <f>VLOOKUP($F49,Лист2!$A$4:$D$18,MATCH(Лист1!$E49,Лист2!$A$3:$D$3,0))</f>
        <v>#N/A</v>
      </c>
      <c r="I49" s="1" t="e">
        <f>VLOOKUP($G49,Лист2!$A$4:$D$18,MATCH(Лист1!$E49,Лист2!$A$3:$D$3,0))</f>
        <v>#N/A</v>
      </c>
      <c r="J49" s="1" t="e">
        <f>((H49*C49)+(I49*C49)+SUM(J2:J48))</f>
        <v>#N/A</v>
      </c>
      <c r="K49" s="1"/>
      <c r="L49" s="1"/>
      <c r="M49" s="1" t="e">
        <f>K2/(L2+J49)</f>
        <v>#N/A</v>
      </c>
      <c r="N49" s="1">
        <f t="shared" si="2"/>
        <v>0</v>
      </c>
      <c r="O49" s="1"/>
      <c r="P49" s="1"/>
      <c r="Q49" s="1">
        <f t="shared" si="3"/>
        <v>0</v>
      </c>
    </row>
    <row r="50" spans="1:17" x14ac:dyDescent="0.25">
      <c r="A50" s="1">
        <v>48</v>
      </c>
      <c r="B50" s="1">
        <v>49</v>
      </c>
      <c r="C50" s="1"/>
      <c r="D50" s="1"/>
      <c r="E50" s="1"/>
      <c r="F50" s="1"/>
      <c r="G50" s="1"/>
      <c r="H50" s="3" t="e">
        <f>VLOOKUP($F50,Лист2!$A$4:$D$18,MATCH(Лист1!$E50,Лист2!$A$3:$D$3,0))</f>
        <v>#N/A</v>
      </c>
      <c r="I50" s="1" t="e">
        <f>VLOOKUP($G50,Лист2!$A$4:$D$18,MATCH(Лист1!$E50,Лист2!$A$3:$D$3,0))</f>
        <v>#N/A</v>
      </c>
      <c r="J50" s="1" t="e">
        <f>((H50*C50)+(I50*C50)+SUM(J2:J49))</f>
        <v>#N/A</v>
      </c>
      <c r="K50" s="1"/>
      <c r="L50" s="1"/>
      <c r="M50" s="1" t="e">
        <f>K2/(L2+J50)</f>
        <v>#N/A</v>
      </c>
      <c r="N50" s="1">
        <f t="shared" si="2"/>
        <v>0</v>
      </c>
      <c r="O50" s="1"/>
      <c r="P50" s="1"/>
      <c r="Q50" s="1">
        <f t="shared" si="3"/>
        <v>0</v>
      </c>
    </row>
    <row r="51" spans="1:17" x14ac:dyDescent="0.25">
      <c r="A51" s="1">
        <v>49</v>
      </c>
      <c r="B51" s="1">
        <v>50</v>
      </c>
      <c r="C51" s="1"/>
      <c r="D51" s="1"/>
      <c r="E51" s="1"/>
      <c r="F51" s="1"/>
      <c r="G51" s="1"/>
      <c r="H51" s="3" t="e">
        <f>VLOOKUP($F51,Лист2!$A$4:$D$18,MATCH(Лист1!$E51,Лист2!$A$3:$D$3,0))</f>
        <v>#N/A</v>
      </c>
      <c r="I51" s="1" t="e">
        <f>VLOOKUP($G51,Лист2!$A$4:$D$18,MATCH(Лист1!$E51,Лист2!$A$3:$D$3,0))</f>
        <v>#N/A</v>
      </c>
      <c r="J51" s="1" t="e">
        <f>((H51*C51)+(I51*C51)+SUM(J2:J50))</f>
        <v>#N/A</v>
      </c>
      <c r="K51" s="1"/>
      <c r="L51" s="1"/>
      <c r="M51" s="1" t="e">
        <f>K2/(L2+J51)</f>
        <v>#N/A</v>
      </c>
      <c r="N51" s="1">
        <f t="shared" si="2"/>
        <v>0</v>
      </c>
      <c r="O51" s="1"/>
      <c r="P51" s="1"/>
      <c r="Q51" s="1">
        <f t="shared" si="3"/>
        <v>0</v>
      </c>
    </row>
    <row r="52" spans="1:17" x14ac:dyDescent="0.25">
      <c r="A52" s="1"/>
      <c r="B52" s="1"/>
      <c r="C52" s="1"/>
      <c r="D52" s="1"/>
      <c r="E52" s="1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</row>
  </sheetData>
  <mergeCells count="1">
    <mergeCell ref="Z2:AD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Лист2!$A$4:$A$18</xm:f>
          </x14:formula1>
          <xm:sqref>F2:G52</xm:sqref>
        </x14:dataValidation>
        <x14:dataValidation type="list" allowBlank="1" showInputMessage="1" showErrorMessage="1">
          <x14:formula1>
            <xm:f>Лист2!$B$3:$C$3</xm:f>
          </x14:formula1>
          <xm:sqref>E52</xm:sqref>
        </x14:dataValidation>
        <x14:dataValidation type="list" allowBlank="1" showInputMessage="1" showErrorMessage="1">
          <x14:formula1>
            <xm:f>Лист2!$B$3:$D$3</xm:f>
          </x14:formula1>
          <xm:sqref>E2:E51</xm:sqref>
        </x14:dataValidation>
        <x14:dataValidation type="list" allowBlank="1" showInputMessage="1" showErrorMessage="1">
          <x14:formula1>
            <xm:f>Лист2!$H$3:$R$3</xm:f>
          </x14:formula1>
          <xm:sqref>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115" zoomScaleNormal="115" workbookViewId="0">
      <selection activeCell="P8" sqref="P8"/>
    </sheetView>
  </sheetViews>
  <sheetFormatPr defaultRowHeight="15" x14ac:dyDescent="0.25"/>
  <cols>
    <col min="4" max="4" width="9.140625" style="3"/>
    <col min="11" max="11" width="9.140625" style="4"/>
  </cols>
  <sheetData>
    <row r="1" spans="1:18" x14ac:dyDescent="0.25">
      <c r="A1" s="9" t="s">
        <v>5</v>
      </c>
      <c r="B1" s="9"/>
      <c r="C1" s="9"/>
      <c r="D1" s="9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5">
      <c r="A2" t="s">
        <v>6</v>
      </c>
      <c r="B2" t="s">
        <v>7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5">
      <c r="B3" t="s">
        <v>8</v>
      </c>
      <c r="C3" t="s">
        <v>9</v>
      </c>
      <c r="D3" s="3" t="s">
        <v>23</v>
      </c>
      <c r="F3" s="7"/>
      <c r="G3" s="7"/>
      <c r="H3" s="7">
        <v>0.7</v>
      </c>
      <c r="I3" s="7">
        <v>0.75</v>
      </c>
      <c r="J3" s="7">
        <v>0.8</v>
      </c>
      <c r="K3" s="7">
        <v>0.85</v>
      </c>
      <c r="L3" s="7">
        <v>0.88</v>
      </c>
      <c r="M3" s="7">
        <v>0.9</v>
      </c>
      <c r="N3" s="7">
        <v>0.92</v>
      </c>
      <c r="O3" s="7">
        <v>0.94</v>
      </c>
      <c r="P3" s="7">
        <v>0.96</v>
      </c>
      <c r="Q3" s="7">
        <v>0.98</v>
      </c>
      <c r="R3" s="7">
        <v>1</v>
      </c>
    </row>
    <row r="4" spans="1:18" x14ac:dyDescent="0.25">
      <c r="A4">
        <v>1.5</v>
      </c>
      <c r="B4">
        <v>13.3</v>
      </c>
      <c r="D4" s="3">
        <v>0</v>
      </c>
      <c r="F4" s="7" t="s">
        <v>23</v>
      </c>
      <c r="G4" s="7">
        <v>16</v>
      </c>
      <c r="H4" s="7">
        <v>1.53</v>
      </c>
      <c r="I4" s="7">
        <v>1.51</v>
      </c>
      <c r="J4" s="7">
        <v>1.5</v>
      </c>
      <c r="K4" s="7">
        <v>1.48</v>
      </c>
      <c r="L4" s="7">
        <v>1.47</v>
      </c>
      <c r="M4" s="7">
        <v>1.46</v>
      </c>
      <c r="N4" s="7">
        <v>1.46</v>
      </c>
      <c r="O4" s="7">
        <v>1.45</v>
      </c>
      <c r="P4" s="7">
        <v>1.44</v>
      </c>
      <c r="Q4" s="7">
        <v>1.43</v>
      </c>
      <c r="R4" s="7">
        <v>1.37</v>
      </c>
    </row>
    <row r="5" spans="1:18" x14ac:dyDescent="0.25">
      <c r="A5">
        <v>2.5</v>
      </c>
      <c r="B5">
        <v>8</v>
      </c>
      <c r="C5">
        <v>13.2</v>
      </c>
      <c r="D5" s="3">
        <v>0</v>
      </c>
      <c r="F5" s="7" t="s">
        <v>23</v>
      </c>
      <c r="G5" s="7">
        <v>25</v>
      </c>
      <c r="H5" s="7">
        <v>1.04</v>
      </c>
      <c r="I5" s="7">
        <v>1.02</v>
      </c>
      <c r="J5" s="7">
        <v>1.01</v>
      </c>
      <c r="K5" s="7">
        <v>0.99</v>
      </c>
      <c r="L5" s="7">
        <v>0.98</v>
      </c>
      <c r="M5" s="7">
        <v>0.97399999999999998</v>
      </c>
      <c r="N5" s="7">
        <v>0.96699999999999997</v>
      </c>
      <c r="O5" s="7">
        <v>0.95899999999999996</v>
      </c>
      <c r="P5" s="7">
        <v>0.95099999999999996</v>
      </c>
      <c r="Q5" s="7">
        <v>0.94</v>
      </c>
      <c r="R5" s="7">
        <v>0.88600000000000001</v>
      </c>
    </row>
    <row r="6" spans="1:18" x14ac:dyDescent="0.25">
      <c r="A6">
        <v>4</v>
      </c>
      <c r="B6">
        <v>5</v>
      </c>
      <c r="C6">
        <v>8.3000000000000007</v>
      </c>
      <c r="D6" s="3">
        <v>0</v>
      </c>
      <c r="F6" s="7" t="s">
        <v>23</v>
      </c>
      <c r="G6" s="7">
        <v>35</v>
      </c>
      <c r="H6" s="7">
        <v>0.79</v>
      </c>
      <c r="I6" s="7">
        <v>0.77300000000000002</v>
      </c>
      <c r="J6" s="7">
        <v>0.75700000000000001</v>
      </c>
      <c r="K6" s="7">
        <v>0.74099999999999999</v>
      </c>
      <c r="L6" s="7">
        <v>0.73199999999999998</v>
      </c>
      <c r="M6" s="7">
        <v>0.72499999999999998</v>
      </c>
      <c r="N6" s="7">
        <v>0.71799999999999997</v>
      </c>
      <c r="O6" s="7">
        <v>0.71099999999999997</v>
      </c>
      <c r="P6" s="7">
        <v>0.70199999999999996</v>
      </c>
      <c r="Q6" s="7">
        <v>0.69099999999999995</v>
      </c>
      <c r="R6" s="7">
        <v>0.63700000000000001</v>
      </c>
    </row>
    <row r="7" spans="1:18" x14ac:dyDescent="0.25">
      <c r="A7">
        <v>6</v>
      </c>
      <c r="B7">
        <v>3.3</v>
      </c>
      <c r="C7">
        <v>5.5</v>
      </c>
      <c r="D7" s="3">
        <v>0</v>
      </c>
      <c r="F7" s="7" t="s">
        <v>23</v>
      </c>
      <c r="G7" s="7">
        <v>50</v>
      </c>
      <c r="H7" s="7">
        <v>0.58799999999999997</v>
      </c>
      <c r="I7" s="7">
        <v>0.57299999999999995</v>
      </c>
      <c r="J7" s="7">
        <v>0.55800000000000005</v>
      </c>
      <c r="K7" s="7">
        <v>0.54300000000000004</v>
      </c>
      <c r="L7" s="7">
        <v>0.53400000000000003</v>
      </c>
      <c r="M7" s="7">
        <v>0.52800000000000002</v>
      </c>
      <c r="N7" s="7">
        <v>0.52100000000000002</v>
      </c>
      <c r="O7" s="7">
        <v>0.51400000000000001</v>
      </c>
      <c r="P7" s="7">
        <v>0.50600000000000001</v>
      </c>
      <c r="Q7" s="7">
        <v>0.496</v>
      </c>
      <c r="R7" s="7">
        <v>0.443</v>
      </c>
    </row>
    <row r="8" spans="1:18" x14ac:dyDescent="0.25">
      <c r="A8">
        <v>10</v>
      </c>
      <c r="B8">
        <v>2</v>
      </c>
      <c r="C8">
        <v>3.3</v>
      </c>
      <c r="D8" s="3">
        <v>0</v>
      </c>
      <c r="F8" s="7" t="s">
        <v>23</v>
      </c>
      <c r="G8" s="7">
        <v>70</v>
      </c>
      <c r="H8" s="7">
        <v>0.48799999999999999</v>
      </c>
      <c r="I8" s="7">
        <v>0.46899999999999997</v>
      </c>
      <c r="J8" s="7">
        <v>0.45100000000000001</v>
      </c>
      <c r="K8" s="7">
        <v>0.433</v>
      </c>
      <c r="L8" s="7">
        <v>0.42199999999999999</v>
      </c>
      <c r="M8" s="7">
        <v>0.41499999999999998</v>
      </c>
      <c r="N8" s="7">
        <v>0.40699999999999997</v>
      </c>
      <c r="O8" s="7">
        <v>0.39800000000000002</v>
      </c>
      <c r="P8" s="7">
        <v>0.38900000000000001</v>
      </c>
      <c r="Q8" s="7">
        <v>0.377</v>
      </c>
      <c r="R8" s="7">
        <v>0.31900000000000001</v>
      </c>
    </row>
    <row r="9" spans="1:18" x14ac:dyDescent="0.25">
      <c r="A9">
        <v>16</v>
      </c>
      <c r="B9">
        <v>1.25</v>
      </c>
      <c r="C9">
        <v>2.06</v>
      </c>
      <c r="D9" s="3">
        <v>1.91</v>
      </c>
      <c r="F9" s="7" t="s">
        <v>23</v>
      </c>
      <c r="G9" s="7">
        <v>95</v>
      </c>
      <c r="H9" s="7">
        <v>0.39800000000000002</v>
      </c>
      <c r="I9" s="7">
        <v>0.38</v>
      </c>
      <c r="J9" s="7">
        <v>0.36199999999999999</v>
      </c>
      <c r="K9" s="7">
        <v>0.34599999999999997</v>
      </c>
      <c r="L9" s="7">
        <v>0.33500000000000002</v>
      </c>
      <c r="M9" s="7">
        <v>0.32800000000000001</v>
      </c>
      <c r="N9" s="7">
        <v>0.32</v>
      </c>
      <c r="O9" s="7">
        <v>0.312</v>
      </c>
      <c r="P9" s="7">
        <v>0.30299999999999999</v>
      </c>
      <c r="Q9" s="7">
        <v>0.29099999999999998</v>
      </c>
      <c r="R9" s="7">
        <v>0.23499999999999999</v>
      </c>
    </row>
    <row r="10" spans="1:18" x14ac:dyDescent="0.25">
      <c r="A10">
        <v>25</v>
      </c>
      <c r="B10">
        <v>0.8</v>
      </c>
      <c r="C10">
        <v>1.32</v>
      </c>
      <c r="D10" s="3">
        <v>1.2</v>
      </c>
      <c r="F10" s="7" t="s">
        <v>23</v>
      </c>
      <c r="G10" s="7">
        <v>120</v>
      </c>
      <c r="H10" s="7">
        <v>0.34499999999999997</v>
      </c>
      <c r="I10" s="7">
        <v>0.317</v>
      </c>
      <c r="J10" s="7">
        <v>0.30099999999999999</v>
      </c>
      <c r="K10" s="7">
        <v>0.29399999999999998</v>
      </c>
      <c r="L10" s="7">
        <v>0.28499999999999998</v>
      </c>
      <c r="M10" s="7">
        <v>0.27700000000000002</v>
      </c>
      <c r="N10" s="7">
        <v>0.27</v>
      </c>
      <c r="O10" s="7">
        <v>0.26200000000000001</v>
      </c>
      <c r="P10" s="7">
        <v>0.253</v>
      </c>
      <c r="Q10" s="7">
        <v>0.24199999999999999</v>
      </c>
      <c r="R10" s="7">
        <v>0.187</v>
      </c>
    </row>
    <row r="11" spans="1:18" x14ac:dyDescent="0.25">
      <c r="A11">
        <v>35</v>
      </c>
      <c r="B11">
        <v>0.56999999999999995</v>
      </c>
      <c r="C11">
        <v>0.95</v>
      </c>
      <c r="D11" s="3">
        <v>0.86799999999999999</v>
      </c>
      <c r="F11" s="7" t="s">
        <v>9</v>
      </c>
      <c r="G11" s="7">
        <v>16</v>
      </c>
      <c r="H11" s="7">
        <v>1.62</v>
      </c>
      <c r="I11" s="7">
        <v>1.59</v>
      </c>
      <c r="J11" s="7">
        <v>1.55</v>
      </c>
      <c r="K11" s="7">
        <v>1.52</v>
      </c>
      <c r="L11" s="7">
        <v>1.5</v>
      </c>
      <c r="M11" s="7">
        <v>1.49</v>
      </c>
      <c r="N11" s="7">
        <v>1.47</v>
      </c>
      <c r="O11" s="7">
        <v>1.46</v>
      </c>
      <c r="P11" s="7">
        <v>1.44</v>
      </c>
      <c r="Q11" s="7">
        <v>1.42</v>
      </c>
      <c r="R11" s="7">
        <v>1.37</v>
      </c>
    </row>
    <row r="12" spans="1:18" x14ac:dyDescent="0.25">
      <c r="A12">
        <v>50</v>
      </c>
      <c r="B12">
        <v>0.4</v>
      </c>
      <c r="C12">
        <v>0.66</v>
      </c>
      <c r="D12" s="3">
        <v>0.64100000000000001</v>
      </c>
      <c r="F12" s="7" t="s">
        <v>9</v>
      </c>
      <c r="G12" s="7">
        <v>25</v>
      </c>
      <c r="H12" s="7">
        <v>1.1299999999999999</v>
      </c>
      <c r="I12" s="7">
        <v>1.1000000000000001</v>
      </c>
      <c r="J12" s="7">
        <v>1.07</v>
      </c>
      <c r="K12" s="7">
        <v>1.03</v>
      </c>
      <c r="L12" s="7">
        <v>1.02</v>
      </c>
      <c r="M12" s="7">
        <v>1</v>
      </c>
      <c r="N12" s="7">
        <v>0.98799999999999999</v>
      </c>
      <c r="O12" s="7">
        <v>0.97299999999999998</v>
      </c>
      <c r="P12" s="7">
        <v>0.95599999999999996</v>
      </c>
      <c r="Q12" s="7">
        <v>0.93500000000000005</v>
      </c>
      <c r="R12" s="7">
        <v>0.88600000000000001</v>
      </c>
    </row>
    <row r="13" spans="1:18" x14ac:dyDescent="0.25">
      <c r="A13">
        <v>70</v>
      </c>
      <c r="B13">
        <v>0.28000000000000003</v>
      </c>
      <c r="C13">
        <v>0.47</v>
      </c>
      <c r="D13" s="3">
        <v>0.443</v>
      </c>
      <c r="F13" s="7" t="s">
        <v>9</v>
      </c>
      <c r="G13" s="7">
        <v>35</v>
      </c>
      <c r="H13" s="7">
        <v>0.873</v>
      </c>
      <c r="I13" s="7">
        <v>0.84099999999999997</v>
      </c>
      <c r="J13" s="7">
        <v>0.81100000000000005</v>
      </c>
      <c r="K13" s="7">
        <v>0.78100000000000003</v>
      </c>
      <c r="L13" s="7">
        <v>0.76200000000000001</v>
      </c>
      <c r="M13" s="7">
        <v>0.749</v>
      </c>
      <c r="N13" s="7">
        <v>0.73599999999999999</v>
      </c>
      <c r="O13" s="7">
        <v>0.72099999999999997</v>
      </c>
      <c r="P13" s="7">
        <v>0.70499999999999996</v>
      </c>
      <c r="Q13" s="7">
        <v>0.68400000000000005</v>
      </c>
      <c r="R13" s="7">
        <v>0.63700000000000001</v>
      </c>
    </row>
    <row r="14" spans="1:18" x14ac:dyDescent="0.25">
      <c r="A14">
        <v>95</v>
      </c>
      <c r="B14">
        <v>0.21</v>
      </c>
      <c r="C14">
        <v>0.35</v>
      </c>
      <c r="D14" s="3">
        <v>0.32</v>
      </c>
      <c r="F14" s="7" t="s">
        <v>9</v>
      </c>
      <c r="G14" s="7">
        <v>50</v>
      </c>
      <c r="H14" s="7">
        <v>0.67100000000000004</v>
      </c>
      <c r="I14" s="7">
        <v>0.64100000000000001</v>
      </c>
      <c r="J14" s="7">
        <v>0.61099999999999999</v>
      </c>
      <c r="K14" s="7">
        <v>0.58199999999999996</v>
      </c>
      <c r="L14" s="7">
        <v>0.56399999999999995</v>
      </c>
      <c r="M14" s="7">
        <v>0.55200000000000005</v>
      </c>
      <c r="N14" s="7">
        <v>0.53900000000000003</v>
      </c>
      <c r="O14" s="7">
        <v>0.52400000000000002</v>
      </c>
      <c r="P14" s="7">
        <v>0.50900000000000001</v>
      </c>
      <c r="Q14" s="7">
        <v>0.48899999999999999</v>
      </c>
      <c r="R14" s="7">
        <v>0.443</v>
      </c>
    </row>
    <row r="15" spans="1:18" x14ac:dyDescent="0.25">
      <c r="A15">
        <v>120</v>
      </c>
      <c r="B15">
        <v>0.16700000000000001</v>
      </c>
      <c r="C15">
        <v>0.27600000000000002</v>
      </c>
      <c r="D15" s="3">
        <v>0.253</v>
      </c>
      <c r="F15" s="7" t="s">
        <v>9</v>
      </c>
      <c r="G15" s="7">
        <v>70</v>
      </c>
      <c r="H15" s="7">
        <v>0.53900000000000003</v>
      </c>
      <c r="I15" s="7">
        <v>0.50900000000000001</v>
      </c>
      <c r="J15" s="7">
        <v>0.48099999999999998</v>
      </c>
      <c r="K15" s="7">
        <v>0.45300000000000001</v>
      </c>
      <c r="L15" s="7">
        <v>0.435</v>
      </c>
      <c r="M15" s="7">
        <v>0.42299999999999999</v>
      </c>
      <c r="N15" s="7">
        <v>0.41099999999999998</v>
      </c>
      <c r="O15" s="7">
        <v>0.39700000000000002</v>
      </c>
      <c r="P15" s="7">
        <v>0.38200000000000001</v>
      </c>
      <c r="Q15" s="7">
        <v>0.36199999999999999</v>
      </c>
      <c r="R15" s="7">
        <v>0.31900000000000001</v>
      </c>
    </row>
    <row r="16" spans="1:18" x14ac:dyDescent="0.25">
      <c r="A16">
        <v>150</v>
      </c>
      <c r="B16">
        <v>0.13300000000000001</v>
      </c>
      <c r="C16">
        <v>0.22</v>
      </c>
      <c r="D16" s="3">
        <v>0</v>
      </c>
      <c r="F16" s="7" t="s">
        <v>9</v>
      </c>
      <c r="G16" s="7">
        <v>95</v>
      </c>
      <c r="H16" s="7">
        <v>0.45</v>
      </c>
      <c r="I16" s="7">
        <v>0.42099999999999999</v>
      </c>
      <c r="J16" s="7">
        <v>0.39300000000000002</v>
      </c>
      <c r="K16" s="7">
        <v>0.36599999999999999</v>
      </c>
      <c r="L16" s="7">
        <v>0.34899999999999998</v>
      </c>
      <c r="M16" s="7">
        <v>0.33700000000000002</v>
      </c>
      <c r="N16" s="7">
        <v>0.32500000000000001</v>
      </c>
      <c r="O16" s="7">
        <v>0.312</v>
      </c>
      <c r="P16" s="7">
        <v>0.29699999999999999</v>
      </c>
      <c r="Q16" s="7">
        <v>0.27800000000000002</v>
      </c>
      <c r="R16" s="7">
        <v>0.23499999999999999</v>
      </c>
    </row>
    <row r="17" spans="1:18" x14ac:dyDescent="0.25">
      <c r="A17">
        <v>185</v>
      </c>
      <c r="B17">
        <v>0.108</v>
      </c>
      <c r="C17">
        <v>0.17899999999999999</v>
      </c>
      <c r="D17" s="3">
        <v>0</v>
      </c>
      <c r="F17" s="7" t="s">
        <v>9</v>
      </c>
      <c r="G17" s="7">
        <v>120</v>
      </c>
      <c r="H17" s="7">
        <v>0.39500000000000002</v>
      </c>
      <c r="I17" s="7">
        <v>0.36699999999999999</v>
      </c>
      <c r="J17" s="7">
        <v>0.34</v>
      </c>
      <c r="K17" s="7">
        <v>0.314</v>
      </c>
      <c r="L17" s="7">
        <v>0.29699999999999999</v>
      </c>
      <c r="M17" s="7">
        <v>0.28599999999999998</v>
      </c>
      <c r="N17" s="7">
        <v>0.27400000000000002</v>
      </c>
      <c r="O17" s="7">
        <v>0.26100000000000001</v>
      </c>
      <c r="P17" s="7">
        <v>0.247</v>
      </c>
      <c r="Q17" s="7">
        <v>0.22800000000000001</v>
      </c>
      <c r="R17" s="7">
        <v>0.187</v>
      </c>
    </row>
    <row r="18" spans="1:18" x14ac:dyDescent="0.25">
      <c r="A18">
        <v>240</v>
      </c>
      <c r="B18">
        <v>8.4000000000000005E-2</v>
      </c>
      <c r="C18">
        <v>0.13700000000000001</v>
      </c>
      <c r="D18" s="3"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А. Перков</dc:creator>
  <cp:lastModifiedBy>Роман А. Перков</cp:lastModifiedBy>
  <dcterms:created xsi:type="dcterms:W3CDTF">2014-07-25T08:36:38Z</dcterms:created>
  <dcterms:modified xsi:type="dcterms:W3CDTF">2014-07-30T08:52:39Z</dcterms:modified>
</cp:coreProperties>
</file>