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3" i="1" l="1"/>
  <c r="D13" i="1" s="1"/>
  <c r="C14" i="1"/>
  <c r="D14" i="1" s="1"/>
  <c r="C15" i="1"/>
  <c r="D15" i="1" s="1"/>
  <c r="C16" i="1"/>
  <c r="D16" i="1" s="1"/>
  <c r="C12" i="1"/>
  <c r="D12" i="1" s="1"/>
  <c r="D4" i="1"/>
  <c r="D3" i="1"/>
  <c r="F3" i="1" l="1"/>
  <c r="G3" i="1" s="1"/>
</calcChain>
</file>

<file path=xl/sharedStrings.xml><?xml version="1.0" encoding="utf-8"?>
<sst xmlns="http://schemas.openxmlformats.org/spreadsheetml/2006/main" count="17" uniqueCount="15">
  <si>
    <t>Расчет % выполнения от бонуса</t>
  </si>
  <si>
    <t>Показатель</t>
  </si>
  <si>
    <t>План</t>
  </si>
  <si>
    <t>Факт</t>
  </si>
  <si>
    <t>%</t>
  </si>
  <si>
    <t>Вес</t>
  </si>
  <si>
    <t>ИК</t>
  </si>
  <si>
    <t>Бонус</t>
  </si>
  <si>
    <t>Груз</t>
  </si>
  <si>
    <t>Оплата</t>
  </si>
  <si>
    <t>Расчет премии</t>
  </si>
  <si>
    <t>ИК (интегральный коэффициент)  = факт (груз)/план(груз)*40%+факт(оплата)/план(оплата)*60%</t>
  </si>
  <si>
    <t>% от суммы оплат</t>
  </si>
  <si>
    <t>груз</t>
  </si>
  <si>
    <t>оплата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</si>
</sst>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[$р.-419]_-;\-* #,##0[$р.-419]_-;_-* &quot;-&quot;??[$р.-419]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u val="singleAccounting"/>
      <sz val="16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5CBC7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/>
    <xf numFmtId="44" fontId="7" fillId="0" borderId="0"/>
    <xf numFmtId="43" fontId="7" fillId="0" borderId="0"/>
    <xf numFmtId="9" fontId="7" fillId="0" borderId="0"/>
  </cellStyleXfs>
  <cellXfs count="19">
    <xf numFmtId="0" fontId="0" fillId="0" borderId="0" xfId="0"/>
    <xf numFmtId="0" fontId="0" fillId="0" borderId="0" xfId="0"/>
    <xf numFmtId="0" fontId="3" fillId="3" borderId="1" xfId="0" applyFont="1" applyFill="1" applyBorder="1" applyAlignment="1" applyProtection="1">
      <alignment horizontal="center" vertical="center"/>
      <protection hidden="1"/>
    </xf>
    <xf numFmtId="9" fontId="2" fillId="0" borderId="1" xfId="1" applyFont="1" applyBorder="1" applyAlignment="1" applyProtection="1">
      <alignment vertical="center"/>
      <protection hidden="1"/>
    </xf>
    <xf numFmtId="164" fontId="2" fillId="0" borderId="1" xfId="0" applyNumberFormat="1" applyFont="1" applyBorder="1" applyAlignment="1" applyProtection="1">
      <alignment vertical="center"/>
      <protection hidden="1"/>
    </xf>
    <xf numFmtId="164" fontId="2" fillId="2" borderId="1" xfId="0" applyNumberFormat="1" applyFont="1" applyFill="1" applyBorder="1" applyAlignment="1" applyProtection="1">
      <alignment vertical="center"/>
      <protection locked="0" hidden="1"/>
    </xf>
    <xf numFmtId="0" fontId="3" fillId="3" borderId="1" xfId="0" applyFont="1" applyFill="1" applyBorder="1" applyProtection="1">
      <protection hidden="1"/>
    </xf>
    <xf numFmtId="0" fontId="0" fillId="0" borderId="0" xfId="0"/>
    <xf numFmtId="9" fontId="0" fillId="0" borderId="0" xfId="1" applyFont="1"/>
    <xf numFmtId="9" fontId="0" fillId="0" borderId="2" xfId="1" applyFont="1" applyBorder="1"/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4" fillId="4" borderId="1" xfId="0" applyFont="1" applyFill="1" applyBorder="1" applyAlignment="1" applyProtection="1">
      <alignment horizontal="center"/>
      <protection hidden="1"/>
    </xf>
    <xf numFmtId="9" fontId="2" fillId="0" borderId="1" xfId="1" applyFont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2" borderId="3" xfId="0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center"/>
    </xf>
    <xf numFmtId="164" fontId="0" fillId="0" borderId="2" xfId="0" applyNumberFormat="1" applyBorder="1"/>
  </cellXfs>
  <cellStyles count="6">
    <cellStyle name="Денежный 2" xfId="3"/>
    <cellStyle name="Обычный" xfId="0" builtinId="0"/>
    <cellStyle name="Обычный 2" xfId="2"/>
    <cellStyle name="Процентный" xfId="1" builtinId="5"/>
    <cellStyle name="Процентный 2" xfId="5"/>
    <cellStyle name="Финансов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Лист1!$C$11</c:f>
              <c:strCache>
                <c:ptCount val="1"/>
                <c:pt idx="0">
                  <c:v>оплата</c:v>
                </c:pt>
              </c:strCache>
            </c:strRef>
          </c:tx>
          <c:marker>
            <c:symbol val="none"/>
          </c:marker>
          <c:xVal>
            <c:numRef>
              <c:f>Лист1!$B$12:$B$16</c:f>
              <c:numCache>
                <c:formatCode>0%</c:formatCode>
                <c:ptCount val="5"/>
                <c:pt idx="0">
                  <c:v>0.06</c:v>
                </c:pt>
                <c:pt idx="1">
                  <c:v>0.1</c:v>
                </c:pt>
                <c:pt idx="2">
                  <c:v>0.13</c:v>
                </c:pt>
                <c:pt idx="3">
                  <c:v>0.16</c:v>
                </c:pt>
                <c:pt idx="4">
                  <c:v>0.17</c:v>
                </c:pt>
              </c:numCache>
            </c:numRef>
          </c:xVal>
          <c:yVal>
            <c:numRef>
              <c:f>Лист1!$C$12:$C$16</c:f>
              <c:numCache>
                <c:formatCode>_-* #,##0[$р.-419]_-;\-* #,##0[$р.-419]_-;_-* "-"??[$р.-419]_-;_-@_-</c:formatCode>
                <c:ptCount val="5"/>
                <c:pt idx="0">
                  <c:v>62500</c:v>
                </c:pt>
                <c:pt idx="1">
                  <c:v>37500</c:v>
                </c:pt>
                <c:pt idx="2">
                  <c:v>28846.153846153844</c:v>
                </c:pt>
                <c:pt idx="3">
                  <c:v>23437.5</c:v>
                </c:pt>
                <c:pt idx="4">
                  <c:v>22058.823529411762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Лист1!$D$11</c:f>
              <c:strCache>
                <c:ptCount val="1"/>
                <c:pt idx="0">
                  <c:v>груз</c:v>
                </c:pt>
              </c:strCache>
            </c:strRef>
          </c:tx>
          <c:marker>
            <c:symbol val="none"/>
          </c:marker>
          <c:xVal>
            <c:numRef>
              <c:f>Лист1!$B$12:$B$16</c:f>
              <c:numCache>
                <c:formatCode>0%</c:formatCode>
                <c:ptCount val="5"/>
                <c:pt idx="0">
                  <c:v>0.06</c:v>
                </c:pt>
                <c:pt idx="1">
                  <c:v>0.1</c:v>
                </c:pt>
                <c:pt idx="2">
                  <c:v>0.13</c:v>
                </c:pt>
                <c:pt idx="3">
                  <c:v>0.16</c:v>
                </c:pt>
                <c:pt idx="4">
                  <c:v>0.17</c:v>
                </c:pt>
              </c:numCache>
            </c:numRef>
          </c:xVal>
          <c:yVal>
            <c:numRef>
              <c:f>Лист1!$D$12:$D$16</c:f>
              <c:numCache>
                <c:formatCode>_-* #,##0[$р.-419]_-;\-* #,##0[$р.-419]_-;_-* "-"??[$р.-419]_-;_-@_-</c:formatCode>
                <c:ptCount val="5"/>
                <c:pt idx="0">
                  <c:v>64931.99783521385</c:v>
                </c:pt>
                <c:pt idx="1">
                  <c:v>85909.198701128305</c:v>
                </c:pt>
                <c:pt idx="2">
                  <c:v>106713.80669317562</c:v>
                </c:pt>
                <c:pt idx="3">
                  <c:v>120450.28043820521</c:v>
                </c:pt>
                <c:pt idx="4">
                  <c:v>132697.32276536961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36448"/>
        <c:axId val="30934912"/>
      </c:scatterChart>
      <c:valAx>
        <c:axId val="3093644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30934912"/>
        <c:crosses val="autoZero"/>
        <c:crossBetween val="midCat"/>
      </c:valAx>
      <c:valAx>
        <c:axId val="30934912"/>
        <c:scaling>
          <c:orientation val="minMax"/>
        </c:scaling>
        <c:delete val="0"/>
        <c:axPos val="l"/>
        <c:majorGridlines/>
        <c:numFmt formatCode="_-* #,##0[$р.-419]_-;\-* #,##0[$р.-419]_-;_-* &quot;-&quot;??[$р.-419]_-;_-@_-" sourceLinked="1"/>
        <c:majorTickMark val="out"/>
        <c:minorTickMark val="none"/>
        <c:tickLblPos val="nextTo"/>
        <c:crossAx val="309364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7</xdr:row>
      <xdr:rowOff>195262</xdr:rowOff>
    </xdr:from>
    <xdr:to>
      <xdr:col>12</xdr:col>
      <xdr:colOff>533401</xdr:colOff>
      <xdr:row>20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G3" sqref="G3:G4"/>
    </sheetView>
  </sheetViews>
  <sheetFormatPr defaultRowHeight="15" x14ac:dyDescent="0.25"/>
  <cols>
    <col min="1" max="1" width="13.85546875" customWidth="1"/>
    <col min="2" max="2" width="11.5703125" customWidth="1"/>
    <col min="3" max="3" width="11.140625" customWidth="1"/>
    <col min="4" max="4" width="11.5703125" bestFit="1" customWidth="1"/>
    <col min="7" max="7" width="15.140625" customWidth="1"/>
  </cols>
  <sheetData>
    <row r="1" spans="1:7" ht="23.25" thickBot="1" x14ac:dyDescent="0.35">
      <c r="A1" s="13" t="s">
        <v>0</v>
      </c>
      <c r="B1" s="13"/>
      <c r="C1" s="13"/>
      <c r="D1" s="13"/>
      <c r="E1" s="13"/>
      <c r="F1" s="13"/>
      <c r="G1" s="13"/>
    </row>
    <row r="2" spans="1:7" ht="19.5" thickBo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19.5" thickBot="1" x14ac:dyDescent="0.35">
      <c r="A3" s="6" t="s">
        <v>8</v>
      </c>
      <c r="B3" s="5">
        <v>46950</v>
      </c>
      <c r="C3" s="4">
        <v>70425</v>
      </c>
      <c r="D3" s="3">
        <f>C3/B3</f>
        <v>1.5</v>
      </c>
      <c r="E3" s="3">
        <v>0.4</v>
      </c>
      <c r="F3" s="14">
        <f>D3*E3+D4*E4</f>
        <v>0.79679874048806099</v>
      </c>
      <c r="G3" s="15">
        <f>IF(F3&gt;=120%,C4*17%,IF(F3&gt;=110%,C4*16%,IF(F3&gt;=100%,C4*13%,IF(F3&gt;=85%,C4*10%,IF(F3&gt;=75%,C4*6%,0)))))</f>
        <v>3750</v>
      </c>
    </row>
    <row r="4" spans="1:7" ht="19.5" thickBot="1" x14ac:dyDescent="0.35">
      <c r="A4" s="6" t="s">
        <v>9</v>
      </c>
      <c r="B4" s="5">
        <v>190550</v>
      </c>
      <c r="C4" s="4">
        <v>62500</v>
      </c>
      <c r="D4" s="3">
        <f>C4/B4</f>
        <v>0.32799790081343477</v>
      </c>
      <c r="E4" s="3">
        <v>0.6</v>
      </c>
      <c r="F4" s="14"/>
      <c r="G4" s="15"/>
    </row>
    <row r="6" spans="1:7" x14ac:dyDescent="0.25">
      <c r="A6" s="1" t="s">
        <v>10</v>
      </c>
    </row>
    <row r="7" spans="1:7" x14ac:dyDescent="0.25">
      <c r="A7" s="1" t="s">
        <v>11</v>
      </c>
    </row>
    <row r="8" spans="1:7" s="7" customFormat="1" ht="15.75" thickBot="1" x14ac:dyDescent="0.3"/>
    <row r="9" spans="1:7" s="7" customFormat="1" ht="18.75" customHeight="1" x14ac:dyDescent="0.25">
      <c r="C9" s="7" t="s">
        <v>7</v>
      </c>
      <c r="D9" s="16">
        <v>3750</v>
      </c>
    </row>
    <row r="10" spans="1:7" s="7" customFormat="1" ht="15.75" customHeight="1" x14ac:dyDescent="0.25">
      <c r="D10"/>
    </row>
    <row r="11" spans="1:7" s="11" customFormat="1" x14ac:dyDescent="0.25">
      <c r="A11" s="10" t="s">
        <v>6</v>
      </c>
      <c r="B11" s="12" t="s">
        <v>12</v>
      </c>
      <c r="C11" s="17" t="s">
        <v>14</v>
      </c>
      <c r="D11" s="17" t="s">
        <v>13</v>
      </c>
    </row>
    <row r="12" spans="1:7" s="7" customFormat="1" x14ac:dyDescent="0.25">
      <c r="A12" s="9">
        <v>0.75</v>
      </c>
      <c r="B12" s="9">
        <v>0.06</v>
      </c>
      <c r="C12" s="18">
        <f>$D$9/B12</f>
        <v>62500</v>
      </c>
      <c r="D12" s="18">
        <f>(A12-C12/$B$4*60%)*($B$3/40%)</f>
        <v>64931.99783521385</v>
      </c>
    </row>
    <row r="13" spans="1:7" s="7" customFormat="1" x14ac:dyDescent="0.25">
      <c r="A13" s="9">
        <v>0.85</v>
      </c>
      <c r="B13" s="9">
        <v>0.1</v>
      </c>
      <c r="C13" s="18">
        <f t="shared" ref="C13:C16" si="0">$D$9/B13</f>
        <v>37500</v>
      </c>
      <c r="D13" s="18">
        <f t="shared" ref="D13:D16" si="1">(A13-C13/$B$4*60%)*($B$3/40%)</f>
        <v>85909.198701128305</v>
      </c>
    </row>
    <row r="14" spans="1:7" s="7" customFormat="1" x14ac:dyDescent="0.25">
      <c r="A14" s="9">
        <v>1</v>
      </c>
      <c r="B14" s="9">
        <v>0.13</v>
      </c>
      <c r="C14" s="18">
        <f t="shared" si="0"/>
        <v>28846.153846153844</v>
      </c>
      <c r="D14" s="18">
        <f t="shared" si="1"/>
        <v>106713.80669317562</v>
      </c>
    </row>
    <row r="15" spans="1:7" s="7" customFormat="1" x14ac:dyDescent="0.25">
      <c r="A15" s="9">
        <v>1.1000000000000001</v>
      </c>
      <c r="B15" s="9">
        <v>0.16</v>
      </c>
      <c r="C15" s="18">
        <f t="shared" si="0"/>
        <v>23437.5</v>
      </c>
      <c r="D15" s="18">
        <f t="shared" si="1"/>
        <v>120450.28043820521</v>
      </c>
    </row>
    <row r="16" spans="1:7" s="7" customFormat="1" x14ac:dyDescent="0.25">
      <c r="A16" s="9">
        <v>1.2</v>
      </c>
      <c r="B16" s="9">
        <v>0.17</v>
      </c>
      <c r="C16" s="18">
        <f t="shared" si="0"/>
        <v>22058.823529411762</v>
      </c>
      <c r="D16" s="18">
        <f t="shared" si="1"/>
        <v>132697.32276536961</v>
      </c>
    </row>
    <row r="17" spans="1:2" s="7" customFormat="1" x14ac:dyDescent="0.25">
      <c r="A17" s="8"/>
      <c r="B17" s="8"/>
    </row>
    <row r="18" spans="1:2" s="7" customFormat="1" x14ac:dyDescent="0.25"/>
  </sheetData>
  <mergeCells count="3">
    <mergeCell ref="A1:G1"/>
    <mergeCell ref="F3:F4"/>
    <mergeCell ref="G3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e.kolyvanov</dc:creator>
  <cp:lastModifiedBy>Elena</cp:lastModifiedBy>
  <dcterms:created xsi:type="dcterms:W3CDTF">2014-08-06T04:38:49Z</dcterms:created>
  <dcterms:modified xsi:type="dcterms:W3CDTF">2014-08-06T06:04:51Z</dcterms:modified>
</cp:coreProperties>
</file>