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Исходные данные" sheetId="1" r:id="rId1"/>
    <sheet name="Результат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" i="2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" i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<sst xmlns="http://schemas.openxmlformats.org/spreadsheetml/2006/main" count="181" uniqueCount="74">
  <si>
    <t>№п/п</t>
  </si>
  <si>
    <t xml:space="preserve">  Дата</t>
  </si>
  <si>
    <t>ФИО ТМ</t>
  </si>
  <si>
    <t xml:space="preserve">Статус менеджера </t>
  </si>
  <si>
    <t>ФИО Клиента</t>
  </si>
  <si>
    <t>Способ оплаты (кэш / рас)</t>
  </si>
  <si>
    <t>Кол-во месяцев</t>
  </si>
  <si>
    <t>Цена возврата</t>
  </si>
  <si>
    <t>ТМ</t>
  </si>
  <si>
    <t>Стоимость за продажу</t>
  </si>
  <si>
    <t>Бронз</t>
  </si>
  <si>
    <t>Силвер</t>
  </si>
  <si>
    <t>Голд</t>
  </si>
  <si>
    <t>Диамант</t>
  </si>
  <si>
    <t>Шувалова</t>
  </si>
  <si>
    <t>спец</t>
  </si>
  <si>
    <t>Ильясова Елизавета Сергеевна</t>
  </si>
  <si>
    <t>рас</t>
  </si>
  <si>
    <t>кеш</t>
  </si>
  <si>
    <t xml:space="preserve"> кеш</t>
  </si>
  <si>
    <t>Карапетян</t>
  </si>
  <si>
    <t>Сильвер</t>
  </si>
  <si>
    <t>Амаева Хава Иваевна</t>
  </si>
  <si>
    <t>6 мес</t>
  </si>
  <si>
    <t xml:space="preserve"> 6 мес</t>
  </si>
  <si>
    <t>Гусейнова М</t>
  </si>
  <si>
    <t>Чикина Татьяна Николаевна</t>
  </si>
  <si>
    <t>12 мес</t>
  </si>
  <si>
    <t>Сельвалевская</t>
  </si>
  <si>
    <t>Зайцева Елена Васильевна</t>
  </si>
  <si>
    <t>18 мес</t>
  </si>
  <si>
    <t>Ермакова</t>
  </si>
  <si>
    <t>Петровская Вера Васильевна</t>
  </si>
  <si>
    <t>24 мес</t>
  </si>
  <si>
    <t>Паламарчук</t>
  </si>
  <si>
    <t>Ходакова ксения Алексеевна</t>
  </si>
  <si>
    <t>Презентация</t>
  </si>
  <si>
    <t>Аржанова</t>
  </si>
  <si>
    <t>Кирясова Галина Ивановна</t>
  </si>
  <si>
    <t>Береза</t>
  </si>
  <si>
    <t>Османова Наида Гаджиевна</t>
  </si>
  <si>
    <t>Брылякова</t>
  </si>
  <si>
    <t>Алиходжина Гульнара Харисовна</t>
  </si>
  <si>
    <t>возврат</t>
  </si>
  <si>
    <t>Сердюкова</t>
  </si>
  <si>
    <t>Смагина Людмила Владимировна</t>
  </si>
  <si>
    <t>Милана</t>
  </si>
  <si>
    <t>Кукуева Нина Михайловна</t>
  </si>
  <si>
    <t>Кортунова Елена Николаевна</t>
  </si>
  <si>
    <t>Багаутдинова</t>
  </si>
  <si>
    <t>Холодилова Любовь Дмитриевна</t>
  </si>
  <si>
    <t>Доронина Зоя Ивановна</t>
  </si>
  <si>
    <t>Снадина</t>
  </si>
  <si>
    <t>Затейникова Галина Александровна</t>
  </si>
  <si>
    <t>Алтухова Светлана Леонидовна</t>
  </si>
  <si>
    <t>Сокова Марина</t>
  </si>
  <si>
    <t>Яковлева Сания Хафизовна</t>
  </si>
  <si>
    <t>Мирошникова</t>
  </si>
  <si>
    <t>Калинина Светлана Николаевна</t>
  </si>
  <si>
    <t>Белоновская Елена Анатольевна</t>
  </si>
  <si>
    <t>Матвеева</t>
  </si>
  <si>
    <t>Киндеева Галина Васильевна</t>
  </si>
  <si>
    <t>Люси</t>
  </si>
  <si>
    <t>Исхакова Гюзель Жафяровна</t>
  </si>
  <si>
    <t>Ромашко</t>
  </si>
  <si>
    <t>Захарова Нина Анатольевна</t>
  </si>
  <si>
    <t>Сабирова Лайла Мянсуровна</t>
  </si>
  <si>
    <t>Нашатынская</t>
  </si>
  <si>
    <t>Амбарцумян Евгения Николаевна</t>
  </si>
  <si>
    <t>Горлова Ирина Николаевна</t>
  </si>
  <si>
    <t>Лисицина Галина Сергеевна</t>
  </si>
  <si>
    <t>Возвраты</t>
  </si>
  <si>
    <t>КЭШ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</si>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</sst>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[$-419]d\ mmm;@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44" fontId="19" fillId="0" borderId="0" applyFont="0" applyFill="0" applyBorder="0" applyAlignment="0" applyProtection="0"/>
    <xf numFmtId="0" fontId="20" fillId="0" borderId="0"/>
    <xf numFmtId="0" fontId="26" fillId="0" borderId="0"/>
    <xf numFmtId="0" fontId="20" fillId="0" borderId="0"/>
  </cellStyleXfs>
  <cellXfs count="21">
    <xf numFmtId="0" fontId="0" fillId="0" borderId="0" xfId="0"/>
    <xf numFmtId="0" fontId="1" fillId="0" borderId="15" xfId="42" applyFont="1" applyFill="1" applyBorder="1" applyAlignment="1">
      <alignment vertical="center" wrapText="1"/>
    </xf>
    <xf numFmtId="0" fontId="24" fillId="0" borderId="0" xfId="42" applyFont="1" applyFill="1"/>
    <xf numFmtId="164" fontId="25" fillId="0" borderId="10" xfId="42" applyNumberFormat="1" applyFont="1" applyFill="1" applyBorder="1" applyAlignment="1">
      <alignment horizontal="left"/>
    </xf>
    <xf numFmtId="0" fontId="19" fillId="0" borderId="10" xfId="42" applyFill="1" applyBorder="1" applyAlignment="1">
      <alignment horizontal="center"/>
    </xf>
    <xf numFmtId="0" fontId="24" fillId="0" borderId="10" xfId="42" applyFont="1" applyFill="1" applyBorder="1"/>
    <xf numFmtId="0" fontId="1" fillId="0" borderId="14" xfId="42" applyFont="1" applyFill="1" applyBorder="1" applyAlignment="1">
      <alignment vertical="center" wrapText="1"/>
    </xf>
    <xf numFmtId="0" fontId="19" fillId="0" borderId="0" xfId="42" applyFill="1"/>
    <xf numFmtId="0" fontId="24" fillId="0" borderId="10" xfId="42" applyFont="1" applyFill="1" applyBorder="1" applyAlignment="1">
      <alignment horizontal="center"/>
    </xf>
    <xf numFmtId="164" fontId="23" fillId="0" borderId="10" xfId="42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19" fillId="0" borderId="10" xfId="42" applyFill="1" applyBorder="1"/>
    <xf numFmtId="0" fontId="16" fillId="0" borderId="13" xfId="42" applyFont="1" applyBorder="1" applyAlignment="1">
      <alignment vertical="center" wrapText="1"/>
    </xf>
    <xf numFmtId="0" fontId="16" fillId="0" borderId="12" xfId="42" applyFont="1" applyBorder="1" applyAlignment="1">
      <alignment vertical="center" wrapText="1"/>
    </xf>
    <xf numFmtId="0" fontId="21" fillId="33" borderId="11" xfId="42" applyFont="1" applyFill="1" applyBorder="1" applyAlignment="1">
      <alignment horizontal="left"/>
    </xf>
    <xf numFmtId="164" fontId="22" fillId="33" borderId="11" xfId="42" applyNumberFormat="1" applyFont="1" applyFill="1" applyBorder="1" applyAlignment="1">
      <alignment horizontal="left" vertical="center" wrapText="1"/>
    </xf>
    <xf numFmtId="0" fontId="22" fillId="33" borderId="11" xfId="42" applyFont="1" applyFill="1" applyBorder="1" applyAlignment="1">
      <alignment horizontal="center" vertical="center" wrapText="1"/>
    </xf>
    <xf numFmtId="1" fontId="22" fillId="33" borderId="11" xfId="42" applyNumberFormat="1" applyFont="1" applyFill="1" applyBorder="1" applyAlignment="1">
      <alignment horizontal="center" vertical="center" wrapText="1"/>
    </xf>
    <xf numFmtId="0" fontId="22" fillId="34" borderId="11" xfId="42" applyFont="1" applyFill="1" applyBorder="1" applyAlignment="1">
      <alignment horizontal="center" vertical="center" wrapText="1"/>
    </xf>
  </cellXfs>
  <cellStyles count="51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Excel Built-in Normal" xfId="46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47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9"/>
    <cellStyle name="Обычный 2 3" xfId="50"/>
    <cellStyle name="Обычный 3" xfId="43"/>
    <cellStyle name="Обычный 4" xfId="44"/>
    <cellStyle name="Обычный 5" xfId="48"/>
    <cellStyle name="Плохой" xfId="7" builtinId="27" customBuiltin="1"/>
    <cellStyle name="Пояснение" xfId="15" builtinId="53" customBuiltin="1"/>
    <cellStyle name="Примечание 2" xfId="45"/>
    <cellStyle name="Процентный 2" xfId="4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tabSelected="1" topLeftCell="A4" workbookViewId="0">
      <selection activeCell="C19" sqref="C19"/>
    </sheetView>
  </sheetViews>
  <sheetFormatPr defaultRowHeight="15" x14ac:dyDescent="0.25"/>
  <cols>
    <col min="3" max="3" width="15.140625" bestFit="1" customWidth="1"/>
    <col min="5" max="5" width="22.85546875" customWidth="1"/>
  </cols>
  <sheetData>
    <row r="1" spans="1:35" ht="60.75" thickBot="1" x14ac:dyDescent="0.3">
      <c r="A1" s="16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H1" s="20" t="s">
        <v>7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4" t="s">
        <v>8</v>
      </c>
      <c r="W1" s="15" t="s">
        <v>9</v>
      </c>
      <c r="X1" s="11"/>
      <c r="Y1" s="14" t="s">
        <v>10</v>
      </c>
      <c r="Z1" s="15" t="s">
        <v>9</v>
      </c>
      <c r="AA1" s="11"/>
      <c r="AB1" s="14" t="s">
        <v>11</v>
      </c>
      <c r="AC1" s="15" t="s">
        <v>9</v>
      </c>
      <c r="AD1" s="11"/>
      <c r="AE1" s="14" t="s">
        <v>12</v>
      </c>
      <c r="AF1" s="15" t="s">
        <v>9</v>
      </c>
      <c r="AG1" s="11"/>
      <c r="AH1" s="14" t="s">
        <v>13</v>
      </c>
      <c r="AI1" s="15" t="s">
        <v>9</v>
      </c>
    </row>
    <row r="2" spans="1:35" s="12" customFormat="1" ht="15.75" thickBot="1" x14ac:dyDescent="0.3">
      <c r="A2" s="4">
        <v>1</v>
      </c>
      <c r="B2" s="9">
        <v>41821</v>
      </c>
      <c r="C2" s="13" t="s">
        <v>14</v>
      </c>
      <c r="D2" s="13" t="s">
        <v>15</v>
      </c>
      <c r="E2" s="13" t="s">
        <v>16</v>
      </c>
      <c r="F2" s="4" t="s">
        <v>17</v>
      </c>
      <c r="G2" s="4">
        <v>24</v>
      </c>
      <c r="H2" s="13">
        <f>IF(F2="возврат",IF(D2="спец",(IF(G2="кеш",W2,(IF(G2=6,$W$3,1000)))),0)+IF(D2="Бронз",(IF(G2="кеш",$Z$2,IF(G2=6,$Z$3,IF(G2=12,$Z$4,IF(G2=18,$Z$5,IF(G2=24,$Z$6,0)))))),0)+IF(D2="сильвер",(IF(G2="кеш",$AC$2,IF(G2=6,$AC$3,IF(G2=12,$AC$4,IF(G2=18,$AC$5,IF(G2=24,$AC$6,0)))))),0)+IF(D2="Голд",(IF(G2="кеш",$AF$2,IF(G2=6,$AF$3,IF(G2=12,$AF$4,IF(G2=18,$AF$5,IF(G2=24,$AF$6,0)))))),0)+IF(D2="Диамант",(IF(G2="кеш",$AI$2,IF(G2=6,$AI$3,IF(G2=12,$AI$4,IF(G2=18,AI5,IF(G2=24,$AI$6,0)))))),0),0)</f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6" t="s">
        <v>18</v>
      </c>
      <c r="W2" s="1">
        <v>2000</v>
      </c>
      <c r="X2" s="7"/>
      <c r="Y2" s="6" t="s">
        <v>18</v>
      </c>
      <c r="Z2" s="1">
        <v>4250</v>
      </c>
      <c r="AA2" s="7"/>
      <c r="AB2" s="6" t="s">
        <v>18</v>
      </c>
      <c r="AC2" s="1">
        <v>4500</v>
      </c>
      <c r="AD2" s="7"/>
      <c r="AE2" s="6" t="s">
        <v>18</v>
      </c>
      <c r="AF2" s="1">
        <v>4750</v>
      </c>
      <c r="AG2" s="7"/>
      <c r="AH2" s="6" t="s">
        <v>19</v>
      </c>
      <c r="AI2" s="1">
        <v>5250</v>
      </c>
    </row>
    <row r="3" spans="1:35" s="12" customFormat="1" ht="15.75" thickBot="1" x14ac:dyDescent="0.3">
      <c r="A3" s="4">
        <v>2</v>
      </c>
      <c r="B3" s="9">
        <v>41821</v>
      </c>
      <c r="C3" s="13" t="s">
        <v>20</v>
      </c>
      <c r="D3" s="13" t="s">
        <v>21</v>
      </c>
      <c r="E3" s="13" t="s">
        <v>22</v>
      </c>
      <c r="F3" s="4" t="s">
        <v>17</v>
      </c>
      <c r="G3" s="4">
        <v>24</v>
      </c>
      <c r="H3" s="13">
        <f>IF(F3="возврат",IF(D3="спец",(IF(G3="кеш",W3,(IF(G3=6,$W$3,1000)))),0)+IF(D3="Бронз",(IF(G3="кеш",$Z$2,IF(G3=6,$Z$3,IF(G3=12,$Z$4,IF(G3=18,$Z$5,IF(G3=24,$Z$6,0)))))),0)+IF(D3="сильвер",(IF(G3="кеш",$AC$2,IF(G3=6,$AC$3,IF(G3=12,$AC$4,IF(G3=18,$AC$5,IF(G3=24,$AC$6,0)))))),0)+IF(D3="Голд",(IF(G3="кеш",$AF$2,IF(G3=6,$AF$3,IF(G3=12,$AF$4,IF(G3=18,$AF$5,IF(G3=24,$AF$6,0)))))),0)+IF(D3="Диамант",(IF(G3="кеш",$AI$2,IF(G3=6,$AI$3,IF(G3=12,$AI$4,IF(G3=18,AI6,IF(G3=24,$AI$6,0)))))),0),0)</f>
        <v>0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 t="s">
        <v>23</v>
      </c>
      <c r="W3" s="1">
        <v>1500</v>
      </c>
      <c r="X3" s="7"/>
      <c r="Y3" s="6" t="s">
        <v>23</v>
      </c>
      <c r="Z3" s="1">
        <v>3750</v>
      </c>
      <c r="AA3" s="7"/>
      <c r="AB3" s="6" t="s">
        <v>23</v>
      </c>
      <c r="AC3" s="1">
        <v>4000</v>
      </c>
      <c r="AD3" s="7"/>
      <c r="AE3" s="6" t="s">
        <v>23</v>
      </c>
      <c r="AF3" s="1">
        <v>4250</v>
      </c>
      <c r="AG3" s="7"/>
      <c r="AH3" s="6" t="s">
        <v>24</v>
      </c>
      <c r="AI3" s="1">
        <v>4750</v>
      </c>
    </row>
    <row r="4" spans="1:35" s="12" customFormat="1" ht="15.75" thickBot="1" x14ac:dyDescent="0.3">
      <c r="A4" s="4">
        <v>3</v>
      </c>
      <c r="B4" s="9">
        <v>41821</v>
      </c>
      <c r="C4" s="13" t="s">
        <v>25</v>
      </c>
      <c r="D4" s="13" t="s">
        <v>21</v>
      </c>
      <c r="E4" s="13" t="s">
        <v>26</v>
      </c>
      <c r="F4" s="4" t="s">
        <v>17</v>
      </c>
      <c r="G4" s="4">
        <v>24</v>
      </c>
      <c r="H4" s="13">
        <f>IF(F4="возврат",IF(D4="спец",(IF(G4="кеш",W4,(IF(G4=6,$W$3,1000)))),0)+IF(D4="Бронз",(IF(G4="кеш",$Z$2,IF(G4=6,$Z$3,IF(G4=12,$Z$4,IF(G4=18,$Z$5,IF(G4=24,$Z$6,0)))))),0)+IF(D4="сильвер",(IF(G4="кеш",$AC$2,IF(G4=6,$AC$3,IF(G4=12,$AC$4,IF(G4=18,$AC$5,IF(G4=24,$AC$6,0)))))),0)+IF(D4="Голд",(IF(G4="кеш",$AF$2,IF(G4=6,$AF$3,IF(G4=12,$AF$4,IF(G4=18,$AF$5,IF(G4=24,$AF$6,0)))))),0)+IF(D4="Диамант",(IF(G4="кеш",$AI$2,IF(G4=6,$AI$3,IF(G4=12,$AI$4,IF(G4=18,AI7,IF(G4=24,$AI$6,0)))))),0),0)</f>
        <v>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 t="s">
        <v>27</v>
      </c>
      <c r="W4" s="1">
        <v>1000</v>
      </c>
      <c r="X4" s="7"/>
      <c r="Y4" s="6" t="s">
        <v>27</v>
      </c>
      <c r="Z4" s="1">
        <v>3250</v>
      </c>
      <c r="AA4" s="7"/>
      <c r="AB4" s="6" t="s">
        <v>27</v>
      </c>
      <c r="AC4" s="1">
        <v>3500</v>
      </c>
      <c r="AD4" s="7"/>
      <c r="AE4" s="6" t="s">
        <v>27</v>
      </c>
      <c r="AF4" s="1">
        <v>3750</v>
      </c>
      <c r="AG4" s="7"/>
      <c r="AH4" s="6" t="s">
        <v>27</v>
      </c>
      <c r="AI4" s="1">
        <v>4250</v>
      </c>
    </row>
    <row r="5" spans="1:35" s="12" customFormat="1" ht="15.75" thickBot="1" x14ac:dyDescent="0.3">
      <c r="A5" s="4">
        <v>4</v>
      </c>
      <c r="B5" s="9">
        <v>41821</v>
      </c>
      <c r="C5" s="13" t="s">
        <v>28</v>
      </c>
      <c r="D5" s="13" t="s">
        <v>12</v>
      </c>
      <c r="E5" s="13" t="s">
        <v>29</v>
      </c>
      <c r="F5" s="4" t="s">
        <v>17</v>
      </c>
      <c r="G5" s="4">
        <v>24</v>
      </c>
      <c r="H5" s="13">
        <f>IF(F5="возврат",IF(D5="спец",(IF(G5="кеш",W5,(IF(G5=6,$W$3,1000)))),0)+IF(D5="Бронз",(IF(G5="кеш",$Z$2,IF(G5=6,$Z$3,IF(G5=12,$Z$4,IF(G5=18,$Z$5,IF(G5=24,$Z$6,0)))))),0)+IF(D5="сильвер",(IF(G5="кеш",$AC$2,IF(G5=6,$AC$3,IF(G5=12,$AC$4,IF(G5=18,$AC$5,IF(G5=24,$AC$6,0)))))),0)+IF(D5="Голд",(IF(G5="кеш",$AF$2,IF(G5=6,$AF$3,IF(G5=12,$AF$4,IF(G5=18,$AF$5,IF(G5=24,$AF$6,0)))))),0)+IF(D5="Диамант",(IF(G5="кеш",$AI$2,IF(G5=6,$AI$3,IF(G5=12,$AI$4,IF(G5=18,AI8,IF(G5=24,$AI$6,0)))))),0),0)</f>
        <v>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6" t="s">
        <v>30</v>
      </c>
      <c r="W5" s="1">
        <v>1000</v>
      </c>
      <c r="X5" s="7"/>
      <c r="Y5" s="6" t="s">
        <v>30</v>
      </c>
      <c r="Z5" s="1">
        <v>2750</v>
      </c>
      <c r="AA5" s="7"/>
      <c r="AB5" s="6" t="s">
        <v>30</v>
      </c>
      <c r="AC5" s="1">
        <v>3000</v>
      </c>
      <c r="AD5" s="7"/>
      <c r="AE5" s="6" t="s">
        <v>30</v>
      </c>
      <c r="AF5" s="1">
        <v>3250</v>
      </c>
      <c r="AG5" s="7"/>
      <c r="AH5" s="6" t="s">
        <v>30</v>
      </c>
      <c r="AI5" s="1">
        <v>3750</v>
      </c>
    </row>
    <row r="6" spans="1:35" s="12" customFormat="1" ht="15.75" thickBot="1" x14ac:dyDescent="0.3">
      <c r="A6" s="4">
        <v>5</v>
      </c>
      <c r="B6" s="9">
        <v>41821</v>
      </c>
      <c r="C6" s="13" t="s">
        <v>31</v>
      </c>
      <c r="D6" s="13" t="s">
        <v>21</v>
      </c>
      <c r="E6" s="13" t="s">
        <v>32</v>
      </c>
      <c r="F6" s="4" t="s">
        <v>17</v>
      </c>
      <c r="G6" s="4">
        <v>24</v>
      </c>
      <c r="H6" s="13">
        <f>IF(F6="возврат",IF(D6="спец",(IF(G6="кеш",W6,(IF(G6=6,$W$3,1000)))),0)+IF(D6="Бронз",(IF(G6="кеш",$Z$2,IF(G6=6,$Z$3,IF(G6=12,$Z$4,IF(G6=18,$Z$5,IF(G6=24,$Z$6,0)))))),0)+IF(D6="сильвер",(IF(G6="кеш",$AC$2,IF(G6=6,$AC$3,IF(G6=12,$AC$4,IF(G6=18,$AC$5,IF(G6=24,$AC$6,0)))))),0)+IF(D6="Голд",(IF(G6="кеш",$AF$2,IF(G6=6,$AF$3,IF(G6=12,$AF$4,IF(G6=18,$AF$5,IF(G6=24,$AF$6,0)))))),0)+IF(D6="Диамант",(IF(G6="кеш",$AI$2,IF(G6=6,$AI$3,IF(G6=12,$AI$4,IF(G6=18,AI9,IF(G6=24,$AI$6,0)))))),0),0)</f>
        <v>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6" t="s">
        <v>33</v>
      </c>
      <c r="W6" s="1">
        <v>1000</v>
      </c>
      <c r="X6" s="7"/>
      <c r="Y6" s="6" t="s">
        <v>33</v>
      </c>
      <c r="Z6" s="1">
        <v>2500</v>
      </c>
      <c r="AA6" s="7"/>
      <c r="AB6" s="6" t="s">
        <v>33</v>
      </c>
      <c r="AC6" s="1">
        <v>2750</v>
      </c>
      <c r="AD6" s="7"/>
      <c r="AE6" s="6" t="s">
        <v>33</v>
      </c>
      <c r="AF6" s="1">
        <v>3000</v>
      </c>
      <c r="AG6" s="7"/>
      <c r="AH6" s="6" t="s">
        <v>33</v>
      </c>
      <c r="AI6" s="1">
        <v>3500</v>
      </c>
    </row>
    <row r="7" spans="1:35" s="12" customFormat="1" ht="30.75" thickBot="1" x14ac:dyDescent="0.3">
      <c r="A7" s="4">
        <v>6</v>
      </c>
      <c r="B7" s="9">
        <v>41821</v>
      </c>
      <c r="C7" s="13" t="s">
        <v>34</v>
      </c>
      <c r="D7" s="13" t="s">
        <v>15</v>
      </c>
      <c r="E7" s="13" t="s">
        <v>35</v>
      </c>
      <c r="F7" s="4" t="s">
        <v>17</v>
      </c>
      <c r="G7" s="4">
        <v>24</v>
      </c>
      <c r="H7" s="13">
        <f>IF(F7="возврат",IF(D7="спец",(IF(G7="кеш",W7,(IF(G7=6,$W$3,1000)))),0)+IF(D7="Бронз",(IF(G7="кеш",$Z$2,IF(G7=6,$Z$3,IF(G7=12,$Z$4,IF(G7=18,$Z$5,IF(G7=24,$Z$6,0)))))),0)+IF(D7="сильвер",(IF(G7="кеш",$AC$2,IF(G7=6,$AC$3,IF(G7=12,$AC$4,IF(G7=18,$AC$5,IF(G7=24,$AC$6,0)))))),0)+IF(D7="Голд",(IF(G7="кеш",$AF$2,IF(G7=6,$AF$3,IF(G7=12,$AF$4,IF(G7=18,$AF$5,IF(G7=24,$AF$6,0)))))),0)+IF(D7="Диамант",(IF(G7="кеш",$AI$2,IF(G7=6,$AI$3,IF(G7=12,$AI$4,IF(G7=18,AI10,IF(G7=24,$AI$6,0)))))),0),0)</f>
        <v>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6" t="s">
        <v>36</v>
      </c>
      <c r="W7" s="1">
        <v>200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s="12" customFormat="1" x14ac:dyDescent="0.25">
      <c r="A8" s="4">
        <v>7</v>
      </c>
      <c r="B8" s="9">
        <v>41821</v>
      </c>
      <c r="C8" s="13" t="s">
        <v>37</v>
      </c>
      <c r="D8" s="13" t="s">
        <v>13</v>
      </c>
      <c r="E8" s="13" t="s">
        <v>38</v>
      </c>
      <c r="F8" s="4" t="s">
        <v>17</v>
      </c>
      <c r="G8" s="4">
        <v>24</v>
      </c>
      <c r="H8" s="13">
        <f>IF(F8="возврат",IF(D8="спец",(IF(G8="кеш",W8,(IF(G8=6,$W$3,1000)))),0)+IF(D8="Бронз",(IF(G8="кеш",$Z$2,IF(G8=6,$Z$3,IF(G8=12,$Z$4,IF(G8=18,$Z$5,IF(G8=24,$Z$6,0)))))),0)+IF(D8="сильвер",(IF(G8="кеш",$AC$2,IF(G8=6,$AC$3,IF(G8=12,$AC$4,IF(G8=18,$AC$5,IF(G8=24,$AC$6,0)))))),0)+IF(D8="Голд",(IF(G8="кеш",$AF$2,IF(G8=6,$AF$3,IF(G8=12,$AF$4,IF(G8=18,$AF$5,IF(G8=24,$AF$6,0)))))),0)+IF(D8="Диамант",(IF(G8="кеш",$AI$2,IF(G8=6,$AI$3,IF(G8=12,$AI$4,IF(G8=18,AI11,IF(G8=24,$AI$6,0)))))),0),0)</f>
        <v>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s="12" customFormat="1" x14ac:dyDescent="0.25">
      <c r="A9" s="4">
        <v>8</v>
      </c>
      <c r="B9" s="9">
        <v>41821</v>
      </c>
      <c r="C9" s="13" t="s">
        <v>39</v>
      </c>
      <c r="D9" s="13" t="s">
        <v>15</v>
      </c>
      <c r="E9" s="13" t="s">
        <v>40</v>
      </c>
      <c r="F9" s="4" t="s">
        <v>17</v>
      </c>
      <c r="G9" s="4">
        <v>24</v>
      </c>
      <c r="H9" s="13">
        <f>IF(F9="возврат",IF(D9="спец",(IF(G9="кеш",W9,(IF(G9=6,$W$3,1000)))),0)+IF(D9="Бронз",(IF(G9="кеш",$Z$2,IF(G9=6,$Z$3,IF(G9=12,$Z$4,IF(G9=18,$Z$5,IF(G9=24,$Z$6,0)))))),0)+IF(D9="сильвер",(IF(G9="кеш",$AC$2,IF(G9=6,$AC$3,IF(G9=12,$AC$4,IF(G9=18,$AC$5,IF(G9=24,$AC$6,0)))))),0)+IF(D9="Голд",(IF(G9="кеш",$AF$2,IF(G9=6,$AF$3,IF(G9=12,$AF$4,IF(G9=18,$AF$5,IF(G9=24,$AF$6,0)))))),0)+IF(D9="Диамант",(IF(G9="кеш",$AI$2,IF(G9=6,$AI$3,IF(G9=12,$AI$4,IF(G9=18,AI12,IF(G9=24,$AI$6,0)))))),0),0)</f>
        <v>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s="12" customFormat="1" x14ac:dyDescent="0.25">
      <c r="A10" s="8">
        <v>407</v>
      </c>
      <c r="B10" s="3">
        <v>41835</v>
      </c>
      <c r="C10" s="5" t="s">
        <v>41</v>
      </c>
      <c r="D10" s="5" t="s">
        <v>15</v>
      </c>
      <c r="E10" s="5" t="s">
        <v>42</v>
      </c>
      <c r="F10" s="8" t="s">
        <v>43</v>
      </c>
      <c r="G10" s="8">
        <v>24</v>
      </c>
      <c r="H10" s="13">
        <f>IF(F10="возврат",IF(D10="спец",(IF(G10="кеш",W10,(IF(G10=6,$W$3,1000)))),0)+IF(D10="Бронз",(IF(G10="кеш",$Z$2,IF(G10=6,$Z$3,IF(G10=12,$Z$4,IF(G10=18,$Z$5,IF(G10=24,$Z$6,0)))))),0)+IF(D10="сильвер",(IF(G10="кеш",$AC$2,IF(G10=6,$AC$3,IF(G10=12,$AC$4,IF(G10=18,$AC$5,IF(G10=24,$AC$6,0)))))),0)+IF(D10="Голд",(IF(G10="кеш",$AF$2,IF(G10=6,$AF$3,IF(G10=12,$AF$4,IF(G10=18,$AF$5,IF(G10=24,$AF$6,0)))))),0)+IF(D10="Диамант",(IF(G10="кеш",$AI$2,IF(G10=6,$AI$3,IF(G10=12,$AI$4,IF(G10=18,AI13,IF(G10=24,$AI$6,0)))))),0),0)</f>
        <v>1000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s="12" customFormat="1" x14ac:dyDescent="0.25">
      <c r="A11" s="4">
        <v>10</v>
      </c>
      <c r="B11" s="9">
        <v>41821</v>
      </c>
      <c r="C11" s="13" t="s">
        <v>44</v>
      </c>
      <c r="D11" s="13" t="s">
        <v>13</v>
      </c>
      <c r="E11" s="13" t="s">
        <v>45</v>
      </c>
      <c r="F11" s="4" t="s">
        <v>17</v>
      </c>
      <c r="G11" s="4">
        <v>24</v>
      </c>
      <c r="H11" s="13">
        <f>IF(F11="возврат",IF(D11="спец",(IF(G11="кеш",W11,(IF(G11=6,$W$3,1000)))),0)+IF(D11="Бронз",(IF(G11="кеш",$Z$2,IF(G11=6,$Z$3,IF(G11=12,$Z$4,IF(G11=18,$Z$5,IF(G11=24,$Z$6,0)))))),0)+IF(D11="сильвер",(IF(G11="кеш",$AC$2,IF(G11=6,$AC$3,IF(G11=12,$AC$4,IF(G11=18,$AC$5,IF(G11=24,$AC$6,0)))))),0)+IF(D11="Голд",(IF(G11="кеш",$AF$2,IF(G11=6,$AF$3,IF(G11=12,$AF$4,IF(G11=18,$AF$5,IF(G11=24,$AF$6,0)))))),0)+IF(D11="Диамант",(IF(G11="кеш",$AI$2,IF(G11=6,$AI$3,IF(G11=12,$AI$4,IF(G11=18,AI14,IF(G11=24,$AI$6,0)))))),0),0)</f>
        <v>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s="12" customFormat="1" x14ac:dyDescent="0.25">
      <c r="A12" s="4">
        <v>11</v>
      </c>
      <c r="B12" s="9">
        <v>41821</v>
      </c>
      <c r="C12" s="13" t="s">
        <v>46</v>
      </c>
      <c r="D12" s="13" t="s">
        <v>12</v>
      </c>
      <c r="E12" s="13" t="s">
        <v>47</v>
      </c>
      <c r="F12" s="4" t="s">
        <v>17</v>
      </c>
      <c r="G12" s="4">
        <v>24</v>
      </c>
      <c r="H12" s="13">
        <f>IF(F12="возврат",IF(D12="спец",(IF(G12="кеш",W12,(IF(G12=6,$W$3,1000)))),0)+IF(D12="Бронз",(IF(G12="кеш",$Z$2,IF(G12=6,$Z$3,IF(G12=12,$Z$4,IF(G12=18,$Z$5,IF(G12=24,$Z$6,0)))))),0)+IF(D12="сильвер",(IF(G12="кеш",$AC$2,IF(G12=6,$AC$3,IF(G12=12,$AC$4,IF(G12=18,$AC$5,IF(G12=24,$AC$6,0)))))),0)+IF(D12="Голд",(IF(G12="кеш",$AF$2,IF(G12=6,$AF$3,IF(G12=12,$AF$4,IF(G12=18,$AF$5,IF(G12=24,$AF$6,0)))))),0)+IF(D12="Диамант",(IF(G12="кеш",$AI$2,IF(G12=6,$AI$3,IF(G12=12,$AI$4,IF(G12=18,AI15,IF(G12=24,$AI$6,0)))))),0),0)</f>
        <v>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s="12" customFormat="1" x14ac:dyDescent="0.25">
      <c r="A13" s="4">
        <v>12</v>
      </c>
      <c r="B13" s="9">
        <v>41821</v>
      </c>
      <c r="C13" s="13" t="s">
        <v>37</v>
      </c>
      <c r="D13" s="13" t="s">
        <v>13</v>
      </c>
      <c r="E13" s="13" t="s">
        <v>48</v>
      </c>
      <c r="F13" s="4" t="s">
        <v>17</v>
      </c>
      <c r="G13" s="4">
        <v>24</v>
      </c>
      <c r="H13" s="13">
        <f>IF(F13="возврат",IF(D13="спец",(IF(G13="кеш",W13,(IF(G13=6,$W$3,1000)))),0)+IF(D13="Бронз",(IF(G13="кеш",$Z$2,IF(G13=6,$Z$3,IF(G13=12,$Z$4,IF(G13=18,$Z$5,IF(G13=24,$Z$6,0)))))),0)+IF(D13="сильвер",(IF(G13="кеш",$AC$2,IF(G13=6,$AC$3,IF(G13=12,$AC$4,IF(G13=18,$AC$5,IF(G13=24,$AC$6,0)))))),0)+IF(D13="Голд",(IF(G13="кеш",$AF$2,IF(G13=6,$AF$3,IF(G13=12,$AF$4,IF(G13=18,$AF$5,IF(G13=24,$AF$6,0)))))),0)+IF(D13="Диамант",(IF(G13="кеш",$AI$2,IF(G13=6,$AI$3,IF(G13=12,$AI$4,IF(G13=18,AI16,IF(G13=24,$AI$6,0)))))),0),0)</f>
        <v>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s="12" customFormat="1" x14ac:dyDescent="0.25">
      <c r="A14" s="4">
        <v>13</v>
      </c>
      <c r="B14" s="9">
        <v>41821</v>
      </c>
      <c r="C14" s="13" t="s">
        <v>49</v>
      </c>
      <c r="D14" s="13" t="s">
        <v>15</v>
      </c>
      <c r="E14" s="13" t="s">
        <v>50</v>
      </c>
      <c r="F14" s="4" t="s">
        <v>17</v>
      </c>
      <c r="G14" s="4">
        <v>24</v>
      </c>
      <c r="H14" s="13">
        <f>IF(F14="возврат",IF(D14="спец",(IF(G14="кеш",W14,(IF(G14=6,$W$3,1000)))),0)+IF(D14="Бронз",(IF(G14="кеш",$Z$2,IF(G14=6,$Z$3,IF(G14=12,$Z$4,IF(G14=18,$Z$5,IF(G14=24,$Z$6,0)))))),0)+IF(D14="сильвер",(IF(G14="кеш",$AC$2,IF(G14=6,$AC$3,IF(G14=12,$AC$4,IF(G14=18,$AC$5,IF(G14=24,$AC$6,0)))))),0)+IF(D14="Голд",(IF(G14="кеш",$AF$2,IF(G14=6,$AF$3,IF(G14=12,$AF$4,IF(G14=18,$AF$5,IF(G14=24,$AF$6,0)))))),0)+IF(D14="Диамант",(IF(G14="кеш",$AI$2,IF(G14=6,$AI$3,IF(G14=12,$AI$4,IF(G14=18,AI17,IF(G14=24,$AI$6,0)))))),0),0)</f>
        <v>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s="12" customFormat="1" x14ac:dyDescent="0.25">
      <c r="A15" s="4">
        <v>14</v>
      </c>
      <c r="B15" s="9">
        <v>41821</v>
      </c>
      <c r="C15" s="13" t="s">
        <v>49</v>
      </c>
      <c r="D15" s="13" t="s">
        <v>15</v>
      </c>
      <c r="E15" s="13" t="s">
        <v>50</v>
      </c>
      <c r="F15" s="4" t="s">
        <v>17</v>
      </c>
      <c r="G15" s="4">
        <v>24</v>
      </c>
      <c r="H15" s="13">
        <f>IF(F15="возврат",IF(D15="спец",(IF(G15="кеш",W15,(IF(G15=6,$W$3,1000)))),0)+IF(D15="Бронз",(IF(G15="кеш",$Z$2,IF(G15=6,$Z$3,IF(G15=12,$Z$4,IF(G15=18,$Z$5,IF(G15=24,$Z$6,0)))))),0)+IF(D15="сильвер",(IF(G15="кеш",$AC$2,IF(G15=6,$AC$3,IF(G15=12,$AC$4,IF(G15=18,$AC$5,IF(G15=24,$AC$6,0)))))),0)+IF(D15="Голд",(IF(G15="кеш",$AF$2,IF(G15=6,$AF$3,IF(G15=12,$AF$4,IF(G15=18,$AF$5,IF(G15=24,$AF$6,0)))))),0)+IF(D15="Диамант",(IF(G15="кеш",$AI$2,IF(G15=6,$AI$3,IF(G15=12,$AI$4,IF(G15=18,AI18,IF(G15=24,$AI$6,0)))))),0),0)</f>
        <v>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s="12" customFormat="1" x14ac:dyDescent="0.25">
      <c r="A16" s="4">
        <v>15</v>
      </c>
      <c r="B16" s="9">
        <v>41821</v>
      </c>
      <c r="C16" s="13" t="s">
        <v>44</v>
      </c>
      <c r="D16" s="13" t="s">
        <v>13</v>
      </c>
      <c r="E16" s="13" t="s">
        <v>51</v>
      </c>
      <c r="F16" s="4" t="s">
        <v>17</v>
      </c>
      <c r="G16" s="4">
        <v>24</v>
      </c>
      <c r="H16" s="13">
        <f>IF(F16="возврат",IF(D16="спец",(IF(G16="кеш",W16,(IF(G16=6,$W$3,1000)))),0)+IF(D16="Бронз",(IF(G16="кеш",$Z$2,IF(G16=6,$Z$3,IF(G16=12,$Z$4,IF(G16=18,$Z$5,IF(G16=24,$Z$6,0)))))),0)+IF(D16="сильвер",(IF(G16="кеш",$AC$2,IF(G16=6,$AC$3,IF(G16=12,$AC$4,IF(G16=18,$AC$5,IF(G16=24,$AC$6,0)))))),0)+IF(D16="Голд",(IF(G16="кеш",$AF$2,IF(G16=6,$AF$3,IF(G16=12,$AF$4,IF(G16=18,$AF$5,IF(G16=24,$AF$6,0)))))),0)+IF(D16="Диамант",(IF(G16="кеш",$AI$2,IF(G16=6,$AI$3,IF(G16=12,$AI$4,IF(G16=18,AI19,IF(G16=24,$AI$6,0)))))),0),0)</f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8" s="12" customFormat="1" x14ac:dyDescent="0.25">
      <c r="A17" s="4">
        <v>16</v>
      </c>
      <c r="B17" s="9">
        <v>41821</v>
      </c>
      <c r="C17" s="13" t="s">
        <v>44</v>
      </c>
      <c r="D17" s="13" t="s">
        <v>13</v>
      </c>
      <c r="E17" s="13" t="s">
        <v>51</v>
      </c>
      <c r="F17" s="4" t="s">
        <v>17</v>
      </c>
      <c r="G17" s="4">
        <v>24</v>
      </c>
      <c r="H17" s="13">
        <f>IF(F17="возврат",IF(D17="спец",(IF(G17="кеш",W17,(IF(G17=6,$W$3,1000)))),0)+IF(D17="Бронз",(IF(G17="кеш",$Z$2,IF(G17=6,$Z$3,IF(G17=12,$Z$4,IF(G17=18,$Z$5,IF(G17=24,$Z$6,0)))))),0)+IF(D17="сильвер",(IF(G17="кеш",$AC$2,IF(G17=6,$AC$3,IF(G17=12,$AC$4,IF(G17=18,$AC$5,IF(G17=24,$AC$6,0)))))),0)+IF(D17="Голд",(IF(G17="кеш",$AF$2,IF(G17=6,$AF$3,IF(G17=12,$AF$4,IF(G17=18,$AF$5,IF(G17=24,$AF$6,0)))))),0)+IF(D17="Диамант",(IF(G17="кеш",$AI$2,IF(G17=6,$AI$3,IF(G17=12,$AI$4,IF(G17=18,AI20,IF(G17=24,$AI$6,0)))))),0),0)</f>
        <v>0</v>
      </c>
    </row>
    <row r="18" spans="1:8" s="12" customFormat="1" x14ac:dyDescent="0.25">
      <c r="A18" s="4">
        <v>17</v>
      </c>
      <c r="B18" s="9">
        <v>41821</v>
      </c>
      <c r="C18" s="13" t="s">
        <v>52</v>
      </c>
      <c r="D18" s="13" t="s">
        <v>13</v>
      </c>
      <c r="E18" s="13" t="s">
        <v>53</v>
      </c>
      <c r="F18" s="4" t="s">
        <v>17</v>
      </c>
      <c r="G18" s="4">
        <v>24</v>
      </c>
      <c r="H18" s="13">
        <f>IF(F18="возврат",IF(D18="спец",(IF(G18="кеш",W18,(IF(G18=6,$W$3,1000)))),0)+IF(D18="Бронз",(IF(G18="кеш",$Z$2,IF(G18=6,$Z$3,IF(G18=12,$Z$4,IF(G18=18,$Z$5,IF(G18=24,$Z$6,0)))))),0)+IF(D18="сильвер",(IF(G18="кеш",$AC$2,IF(G18=6,$AC$3,IF(G18=12,$AC$4,IF(G18=18,$AC$5,IF(G18=24,$AC$6,0)))))),0)+IF(D18="Голд",(IF(G18="кеш",$AF$2,IF(G18=6,$AF$3,IF(G18=12,$AF$4,IF(G18=18,$AF$5,IF(G18=24,$AF$6,0)))))),0)+IF(D18="Диамант",(IF(G18="кеш",$AI$2,IF(G18=6,$AI$3,IF(G18=12,$AI$4,IF(G18=18,AI21,IF(G18=24,$AI$6,0)))))),0),0)</f>
        <v>0</v>
      </c>
    </row>
    <row r="19" spans="1:8" s="12" customFormat="1" x14ac:dyDescent="0.25">
      <c r="A19" s="8">
        <v>317</v>
      </c>
      <c r="B19" s="3">
        <v>41831</v>
      </c>
      <c r="C19" s="5" t="s">
        <v>44</v>
      </c>
      <c r="D19" s="5" t="s">
        <v>13</v>
      </c>
      <c r="E19" s="5" t="s">
        <v>54</v>
      </c>
      <c r="F19" s="8" t="s">
        <v>43</v>
      </c>
      <c r="G19" s="8">
        <v>24</v>
      </c>
      <c r="H19" s="13">
        <f>IF(F19="возврат",IF(D19="спец",(IF(G19="кеш",W19,(IF(G19=6,$W$3,1000)))),0)+IF(D19="Бронз",(IF(G19="кеш",$Z$2,IF(G19=6,$Z$3,IF(G19=12,$Z$4,IF(G19=18,$Z$5,IF(G19=24,$Z$6,0)))))),0)+IF(D19="сильвер",(IF(G19="кеш",$AC$2,IF(G19=6,$AC$3,IF(G19=12,$AC$4,IF(G19=18,$AC$5,IF(G19=24,$AC$6,0)))))),0)+IF(D19="Голд",(IF(G19="кеш",$AF$2,IF(G19=6,$AF$3,IF(G19=12,$AF$4,IF(G19=18,$AF$5,IF(G19=24,$AF$6,0)))))),0)+IF(D19="Диамант",(IF(G19="кеш",$AI$2,IF(G19=6,$AI$3,IF(G19=12,$AI$4,IF(G19=18,AI22,IF(G19=24,$AI$6,0)))))),0),0)</f>
        <v>3500</v>
      </c>
    </row>
    <row r="20" spans="1:8" s="12" customFormat="1" x14ac:dyDescent="0.25">
      <c r="A20" s="4">
        <v>19</v>
      </c>
      <c r="B20" s="9">
        <v>41821</v>
      </c>
      <c r="C20" s="13" t="s">
        <v>55</v>
      </c>
      <c r="D20" s="13" t="s">
        <v>10</v>
      </c>
      <c r="E20" s="13" t="s">
        <v>56</v>
      </c>
      <c r="F20" s="4" t="s">
        <v>17</v>
      </c>
      <c r="G20" s="4">
        <v>24</v>
      </c>
      <c r="H20" s="13">
        <f>IF(F20="возврат",IF(D20="спец",(IF(G20="кеш",W20,(IF(G20=6,$W$3,1000)))),0)+IF(D20="Бронз",(IF(G20="кеш",$Z$2,IF(G20=6,$Z$3,IF(G20=12,$Z$4,IF(G20=18,$Z$5,IF(G20=24,$Z$6,0)))))),0)+IF(D20="сильвер",(IF(G20="кеш",$AC$2,IF(G20=6,$AC$3,IF(G20=12,$AC$4,IF(G20=18,$AC$5,IF(G20=24,$AC$6,0)))))),0)+IF(D20="Голд",(IF(G20="кеш",$AF$2,IF(G20=6,$AF$3,IF(G20=12,$AF$4,IF(G20=18,$AF$5,IF(G20=24,$AF$6,0)))))),0)+IF(D20="Диамант",(IF(G20="кеш",$AI$2,IF(G20=6,$AI$3,IF(G20=12,$AI$4,IF(G20=18,AI23,IF(G20=24,$AI$6,0)))))),0),0)</f>
        <v>0</v>
      </c>
    </row>
    <row r="21" spans="1:8" s="12" customFormat="1" x14ac:dyDescent="0.25">
      <c r="A21" s="4">
        <v>20</v>
      </c>
      <c r="B21" s="9">
        <v>41821</v>
      </c>
      <c r="C21" s="13" t="s">
        <v>55</v>
      </c>
      <c r="D21" s="13" t="s">
        <v>10</v>
      </c>
      <c r="E21" s="13" t="s">
        <v>56</v>
      </c>
      <c r="F21" s="4" t="s">
        <v>17</v>
      </c>
      <c r="G21" s="4">
        <v>24</v>
      </c>
      <c r="H21" s="13">
        <f>IF(F21="возврат",IF(D21="спец",(IF(G21="кеш",W21,(IF(G21=6,$W$3,1000)))),0)+IF(D21="Бронз",(IF(G21="кеш",$Z$2,IF(G21=6,$Z$3,IF(G21=12,$Z$4,IF(G21=18,$Z$5,IF(G21=24,$Z$6,0)))))),0)+IF(D21="сильвер",(IF(G21="кеш",$AC$2,IF(G21=6,$AC$3,IF(G21=12,$AC$4,IF(G21=18,$AC$5,IF(G21=24,$AC$6,0)))))),0)+IF(D21="Голд",(IF(G21="кеш",$AF$2,IF(G21=6,$AF$3,IF(G21=12,$AF$4,IF(G21=18,$AF$5,IF(G21=24,$AF$6,0)))))),0)+IF(D21="Диамант",(IF(G21="кеш",$AI$2,IF(G21=6,$AI$3,IF(G21=12,$AI$4,IF(G21=18,AI24,IF(G21=24,$AI$6,0)))))),0),0)</f>
        <v>0</v>
      </c>
    </row>
    <row r="22" spans="1:8" s="12" customFormat="1" x14ac:dyDescent="0.25">
      <c r="A22" s="4">
        <v>21</v>
      </c>
      <c r="B22" s="9">
        <v>41821</v>
      </c>
      <c r="C22" s="13" t="s">
        <v>57</v>
      </c>
      <c r="D22" s="13" t="s">
        <v>21</v>
      </c>
      <c r="E22" s="13" t="s">
        <v>58</v>
      </c>
      <c r="F22" s="4" t="s">
        <v>17</v>
      </c>
      <c r="G22" s="4">
        <v>24</v>
      </c>
      <c r="H22" s="13">
        <f>IF(F22="возврат",IF(D22="спец",(IF(G22="кеш",W22,(IF(G22=6,$W$3,1000)))),0)+IF(D22="Бронз",(IF(G22="кеш",$Z$2,IF(G22=6,$Z$3,IF(G22=12,$Z$4,IF(G22=18,$Z$5,IF(G22=24,$Z$6,0)))))),0)+IF(D22="сильвер",(IF(G22="кеш",$AC$2,IF(G22=6,$AC$3,IF(G22=12,$AC$4,IF(G22=18,$AC$5,IF(G22=24,$AC$6,0)))))),0)+IF(D22="Голд",(IF(G22="кеш",$AF$2,IF(G22=6,$AF$3,IF(G22=12,$AF$4,IF(G22=18,$AF$5,IF(G22=24,$AF$6,0)))))),0)+IF(D22="Диамант",(IF(G22="кеш",$AI$2,IF(G22=6,$AI$3,IF(G22=12,$AI$4,IF(G22=18,AI25,IF(G22=24,$AI$6,0)))))),0),0)</f>
        <v>0</v>
      </c>
    </row>
    <row r="23" spans="1:8" s="12" customFormat="1" x14ac:dyDescent="0.25">
      <c r="A23" s="4">
        <v>22</v>
      </c>
      <c r="B23" s="9">
        <v>41821</v>
      </c>
      <c r="C23" s="13" t="s">
        <v>57</v>
      </c>
      <c r="D23" s="13" t="s">
        <v>21</v>
      </c>
      <c r="E23" s="13" t="s">
        <v>58</v>
      </c>
      <c r="F23" s="4" t="s">
        <v>17</v>
      </c>
      <c r="G23" s="4">
        <v>24</v>
      </c>
      <c r="H23" s="13">
        <f>IF(F23="возврат",IF(D23="спец",(IF(G23="кеш",W23,(IF(G23=6,$W$3,1000)))),0)+IF(D23="Бронз",(IF(G23="кеш",$Z$2,IF(G23=6,$Z$3,IF(G23=12,$Z$4,IF(G23=18,$Z$5,IF(G23=24,$Z$6,0)))))),0)+IF(D23="сильвер",(IF(G23="кеш",$AC$2,IF(G23=6,$AC$3,IF(G23=12,$AC$4,IF(G23=18,$AC$5,IF(G23=24,$AC$6,0)))))),0)+IF(D23="Голд",(IF(G23="кеш",$AF$2,IF(G23=6,$AF$3,IF(G23=12,$AF$4,IF(G23=18,$AF$5,IF(G23=24,$AF$6,0)))))),0)+IF(D23="Диамант",(IF(G23="кеш",$AI$2,IF(G23=6,$AI$3,IF(G23=12,$AI$4,IF(G23=18,AI26,IF(G23=24,$AI$6,0)))))),0),0)</f>
        <v>0</v>
      </c>
    </row>
    <row r="24" spans="1:8" s="12" customFormat="1" x14ac:dyDescent="0.25">
      <c r="A24" s="4">
        <v>23</v>
      </c>
      <c r="B24" s="9">
        <v>41822</v>
      </c>
      <c r="C24" s="13" t="s">
        <v>28</v>
      </c>
      <c r="D24" s="13" t="s">
        <v>12</v>
      </c>
      <c r="E24" s="13" t="s">
        <v>59</v>
      </c>
      <c r="F24" s="4" t="s">
        <v>17</v>
      </c>
      <c r="G24" s="4">
        <v>24</v>
      </c>
      <c r="H24" s="13">
        <f>IF(F24="возврат",IF(D24="спец",(IF(G24="кеш",W24,(IF(G24=6,$W$3,1000)))),0)+IF(D24="Бронз",(IF(G24="кеш",$Z$2,IF(G24=6,$Z$3,IF(G24=12,$Z$4,IF(G24=18,$Z$5,IF(G24=24,$Z$6,0)))))),0)+IF(D24="сильвер",(IF(G24="кеш",$AC$2,IF(G24=6,$AC$3,IF(G24=12,$AC$4,IF(G24=18,$AC$5,IF(G24=24,$AC$6,0)))))),0)+IF(D24="Голд",(IF(G24="кеш",$AF$2,IF(G24=6,$AF$3,IF(G24=12,$AF$4,IF(G24=18,$AF$5,IF(G24=24,$AF$6,0)))))),0)+IF(D24="Диамант",(IF(G24="кеш",$AI$2,IF(G24=6,$AI$3,IF(G24=12,$AI$4,IF(G24=18,AI27,IF(G24=24,$AI$6,0)))))),0),0)</f>
        <v>0</v>
      </c>
    </row>
    <row r="25" spans="1:8" s="12" customFormat="1" x14ac:dyDescent="0.25">
      <c r="A25" s="4">
        <v>24</v>
      </c>
      <c r="B25" s="9">
        <v>41822</v>
      </c>
      <c r="C25" s="13" t="s">
        <v>28</v>
      </c>
      <c r="D25" s="13" t="s">
        <v>12</v>
      </c>
      <c r="E25" s="13" t="s">
        <v>59</v>
      </c>
      <c r="F25" s="4" t="s">
        <v>17</v>
      </c>
      <c r="G25" s="4">
        <v>24</v>
      </c>
      <c r="H25" s="13">
        <f>IF(F25="возврат",IF(D25="спец",(IF(G25="кеш",W25,(IF(G25=6,$W$3,1000)))),0)+IF(D25="Бронз",(IF(G25="кеш",$Z$2,IF(G25=6,$Z$3,IF(G25=12,$Z$4,IF(G25=18,$Z$5,IF(G25=24,$Z$6,0)))))),0)+IF(D25="сильвер",(IF(G25="кеш",$AC$2,IF(G25=6,$AC$3,IF(G25=12,$AC$4,IF(G25=18,$AC$5,IF(G25=24,$AC$6,0)))))),0)+IF(D25="Голд",(IF(G25="кеш",$AF$2,IF(G25=6,$AF$3,IF(G25=12,$AF$4,IF(G25=18,$AF$5,IF(G25=24,$AF$6,0)))))),0)+IF(D25="Диамант",(IF(G25="кеш",$AI$2,IF(G25=6,$AI$3,IF(G25=12,$AI$4,IF(G25=18,AI28,IF(G25=24,$AI$6,0)))))),0),0)</f>
        <v>0</v>
      </c>
    </row>
    <row r="26" spans="1:8" s="12" customFormat="1" x14ac:dyDescent="0.25">
      <c r="A26" s="4">
        <v>25</v>
      </c>
      <c r="B26" s="9">
        <v>41822</v>
      </c>
      <c r="C26" s="13" t="s">
        <v>60</v>
      </c>
      <c r="D26" s="13" t="s">
        <v>12</v>
      </c>
      <c r="E26" s="13" t="s">
        <v>61</v>
      </c>
      <c r="F26" s="4" t="s">
        <v>17</v>
      </c>
      <c r="G26" s="4">
        <v>24</v>
      </c>
      <c r="H26" s="13">
        <f>IF(F26="возврат",IF(D26="спец",(IF(G26="кеш",W26,(IF(G26=6,$W$3,1000)))),0)+IF(D26="Бронз",(IF(G26="кеш",$Z$2,IF(G26=6,$Z$3,IF(G26=12,$Z$4,IF(G26=18,$Z$5,IF(G26=24,$Z$6,0)))))),0)+IF(D26="сильвер",(IF(G26="кеш",$AC$2,IF(G26=6,$AC$3,IF(G26=12,$AC$4,IF(G26=18,$AC$5,IF(G26=24,$AC$6,0)))))),0)+IF(D26="Голд",(IF(G26="кеш",$AF$2,IF(G26=6,$AF$3,IF(G26=12,$AF$4,IF(G26=18,$AF$5,IF(G26=24,$AF$6,0)))))),0)+IF(D26="Диамант",(IF(G26="кеш",$AI$2,IF(G26=6,$AI$3,IF(G26=12,$AI$4,IF(G26=18,AI29,IF(G26=24,$AI$6,0)))))),0),0)</f>
        <v>0</v>
      </c>
    </row>
    <row r="27" spans="1:8" s="12" customFormat="1" x14ac:dyDescent="0.25">
      <c r="A27" s="4">
        <v>26</v>
      </c>
      <c r="B27" s="9">
        <v>41822</v>
      </c>
      <c r="C27" s="13" t="s">
        <v>62</v>
      </c>
      <c r="D27" s="13" t="s">
        <v>12</v>
      </c>
      <c r="E27" s="13" t="s">
        <v>63</v>
      </c>
      <c r="F27" s="4" t="s">
        <v>17</v>
      </c>
      <c r="G27" s="4">
        <v>24</v>
      </c>
      <c r="H27" s="13">
        <f>IF(F27="возврат",IF(D27="спец",(IF(G27="кеш",W27,(IF(G27=6,$W$3,1000)))),0)+IF(D27="Бронз",(IF(G27="кеш",$Z$2,IF(G27=6,$Z$3,IF(G27=12,$Z$4,IF(G27=18,$Z$5,IF(G27=24,$Z$6,0)))))),0)+IF(D27="сильвер",(IF(G27="кеш",$AC$2,IF(G27=6,$AC$3,IF(G27=12,$AC$4,IF(G27=18,$AC$5,IF(G27=24,$AC$6,0)))))),0)+IF(D27="Голд",(IF(G27="кеш",$AF$2,IF(G27=6,$AF$3,IF(G27=12,$AF$4,IF(G27=18,$AF$5,IF(G27=24,$AF$6,0)))))),0)+IF(D27="Диамант",(IF(G27="кеш",$AI$2,IF(G27=6,$AI$3,IF(G27=12,$AI$4,IF(G27=18,AI30,IF(G27=24,$AI$6,0)))))),0),0)</f>
        <v>0</v>
      </c>
    </row>
    <row r="28" spans="1:8" s="12" customFormat="1" x14ac:dyDescent="0.25">
      <c r="A28" s="4">
        <v>27</v>
      </c>
      <c r="B28" s="9">
        <v>41822</v>
      </c>
      <c r="C28" s="13" t="s">
        <v>62</v>
      </c>
      <c r="D28" s="13" t="s">
        <v>12</v>
      </c>
      <c r="E28" s="13" t="s">
        <v>63</v>
      </c>
      <c r="F28" s="4" t="s">
        <v>17</v>
      </c>
      <c r="G28" s="4">
        <v>24</v>
      </c>
      <c r="H28" s="13">
        <f>IF(F28="возврат",IF(D28="спец",(IF(G28="кеш",W28,(IF(G28=6,$W$3,1000)))),0)+IF(D28="Бронз",(IF(G28="кеш",$Z$2,IF(G28=6,$Z$3,IF(G28=12,$Z$4,IF(G28=18,$Z$5,IF(G28=24,$Z$6,0)))))),0)+IF(D28="сильвер",(IF(G28="кеш",$AC$2,IF(G28=6,$AC$3,IF(G28=12,$AC$4,IF(G28=18,$AC$5,IF(G28=24,$AC$6,0)))))),0)+IF(D28="Голд",(IF(G28="кеш",$AF$2,IF(G28=6,$AF$3,IF(G28=12,$AF$4,IF(G28=18,$AF$5,IF(G28=24,$AF$6,0)))))),0)+IF(D28="Диамант",(IF(G28="кеш",$AI$2,IF(G28=6,$AI$3,IF(G28=12,$AI$4,IF(G28=18,AI31,IF(G28=24,$AI$6,0)))))),0),0)</f>
        <v>0</v>
      </c>
    </row>
    <row r="29" spans="1:8" s="12" customFormat="1" x14ac:dyDescent="0.25">
      <c r="A29" s="4">
        <v>28</v>
      </c>
      <c r="B29" s="9">
        <v>41822</v>
      </c>
      <c r="C29" s="13" t="s">
        <v>64</v>
      </c>
      <c r="D29" s="13" t="s">
        <v>15</v>
      </c>
      <c r="E29" s="13" t="s">
        <v>65</v>
      </c>
      <c r="F29" s="4" t="s">
        <v>17</v>
      </c>
      <c r="G29" s="4">
        <v>18</v>
      </c>
      <c r="H29" s="13">
        <f>IF(F29="возврат",IF(D29="спец",(IF(G29="кеш",W29,(IF(G29=6,$W$3,1000)))),0)+IF(D29="Бронз",(IF(G29="кеш",$Z$2,IF(G29=6,$Z$3,IF(G29=12,$Z$4,IF(G29=18,$Z$5,IF(G29=24,$Z$6,0)))))),0)+IF(D29="сильвер",(IF(G29="кеш",$AC$2,IF(G29=6,$AC$3,IF(G29=12,$AC$4,IF(G29=18,$AC$5,IF(G29=24,$AC$6,0)))))),0)+IF(D29="Голд",(IF(G29="кеш",$AF$2,IF(G29=6,$AF$3,IF(G29=12,$AF$4,IF(G29=18,$AF$5,IF(G29=24,$AF$6,0)))))),0)+IF(D29="Диамант",(IF(G29="кеш",$AI$2,IF(G29=6,$AI$3,IF(G29=12,$AI$4,IF(G29=18,AI32,IF(G29=24,$AI$6,0)))))),0),0)</f>
        <v>0</v>
      </c>
    </row>
    <row r="30" spans="1:8" s="12" customFormat="1" x14ac:dyDescent="0.25">
      <c r="A30" s="4">
        <v>29</v>
      </c>
      <c r="B30" s="9">
        <v>41822</v>
      </c>
      <c r="C30" s="13" t="s">
        <v>57</v>
      </c>
      <c r="D30" s="13" t="s">
        <v>21</v>
      </c>
      <c r="E30" s="13" t="s">
        <v>66</v>
      </c>
      <c r="F30" s="4" t="s">
        <v>17</v>
      </c>
      <c r="G30" s="4">
        <v>18</v>
      </c>
      <c r="H30" s="13">
        <f>IF(F30="возврат",IF(D30="спец",(IF(G30="кеш",W30,(IF(G30=6,$W$3,1000)))),0)+IF(D30="Бронз",(IF(G30="кеш",$Z$2,IF(G30=6,$Z$3,IF(G30=12,$Z$4,IF(G30=18,$Z$5,IF(G30=24,$Z$6,0)))))),0)+IF(D30="сильвер",(IF(G30="кеш",$AC$2,IF(G30=6,$AC$3,IF(G30=12,$AC$4,IF(G30=18,$AC$5,IF(G30=24,$AC$6,0)))))),0)+IF(D30="Голд",(IF(G30="кеш",$AF$2,IF(G30=6,$AF$3,IF(G30=12,$AF$4,IF(G30=18,$AF$5,IF(G30=24,$AF$6,0)))))),0)+IF(D30="Диамант",(IF(G30="кеш",$AI$2,IF(G30=6,$AI$3,IF(G30=12,$AI$4,IF(G30=18,AI33,IF(G30=24,$AI$6,0)))))),0),0)</f>
        <v>0</v>
      </c>
    </row>
    <row r="31" spans="1:8" s="12" customFormat="1" x14ac:dyDescent="0.25">
      <c r="A31" s="4">
        <v>30</v>
      </c>
      <c r="B31" s="9">
        <v>41822</v>
      </c>
      <c r="C31" s="13" t="s">
        <v>67</v>
      </c>
      <c r="D31" s="13" t="s">
        <v>12</v>
      </c>
      <c r="E31" s="13" t="s">
        <v>68</v>
      </c>
      <c r="F31" s="4" t="s">
        <v>17</v>
      </c>
      <c r="G31" s="4">
        <v>24</v>
      </c>
      <c r="H31" s="13">
        <f>IF(F31="возврат",IF(D31="спец",(IF(G31="кеш",W31,(IF(G31=6,$W$3,1000)))),0)+IF(D31="Бронз",(IF(G31="кеш",$Z$2,IF(G31=6,$Z$3,IF(G31=12,$Z$4,IF(G31=18,$Z$5,IF(G31=24,$Z$6,0)))))),0)+IF(D31="сильвер",(IF(G31="кеш",$AC$2,IF(G31=6,$AC$3,IF(G31=12,$AC$4,IF(G31=18,$AC$5,IF(G31=24,$AC$6,0)))))),0)+IF(D31="Голд",(IF(G31="кеш",$AF$2,IF(G31=6,$AF$3,IF(G31=12,$AF$4,IF(G31=18,$AF$5,IF(G31=24,$AF$6,0)))))),0)+IF(D31="Диамант",(IF(G31="кеш",$AI$2,IF(G31=6,$AI$3,IF(G31=12,$AI$4,IF(G31=18,AI34,IF(G31=24,$AI$6,0)))))),0),0)</f>
        <v>0</v>
      </c>
    </row>
    <row r="32" spans="1:8" s="12" customFormat="1" x14ac:dyDescent="0.25">
      <c r="A32" s="4">
        <v>31</v>
      </c>
      <c r="B32" s="9">
        <v>41822</v>
      </c>
      <c r="C32" s="13" t="s">
        <v>20</v>
      </c>
      <c r="D32" s="13" t="s">
        <v>21</v>
      </c>
      <c r="E32" s="13" t="s">
        <v>69</v>
      </c>
      <c r="F32" s="4" t="s">
        <v>17</v>
      </c>
      <c r="G32" s="4">
        <v>18</v>
      </c>
      <c r="H32" s="13">
        <f>IF(F32="возврат",IF(D32="спец",(IF(G32="кеш",W32,(IF(G32=6,$W$3,1000)))),0)+IF(D32="Бронз",(IF(G32="кеш",$Z$2,IF(G32=6,$Z$3,IF(G32=12,$Z$4,IF(G32=18,$Z$5,IF(G32=24,$Z$6,0)))))),0)+IF(D32="сильвер",(IF(G32="кеш",$AC$2,IF(G32=6,$AC$3,IF(G32=12,$AC$4,IF(G32=18,$AC$5,IF(G32=24,$AC$6,0)))))),0)+IF(D32="Голд",(IF(G32="кеш",$AF$2,IF(G32=6,$AF$3,IF(G32=12,$AF$4,IF(G32=18,$AF$5,IF(G32=24,$AF$6,0)))))),0)+IF(D32="Диамант",(IF(G32="кеш",$AI$2,IF(G32=6,$AI$3,IF(G32=12,$AI$4,IF(G32=18,AI35,IF(G32=24,$AI$6,0)))))),0),0)</f>
        <v>0</v>
      </c>
    </row>
    <row r="33" spans="1:8" s="12" customFormat="1" x14ac:dyDescent="0.25">
      <c r="A33" s="4">
        <v>32</v>
      </c>
      <c r="B33" s="9">
        <v>41822</v>
      </c>
      <c r="C33" s="13" t="s">
        <v>20</v>
      </c>
      <c r="D33" s="13" t="s">
        <v>21</v>
      </c>
      <c r="E33" s="13" t="s">
        <v>69</v>
      </c>
      <c r="F33" s="4" t="s">
        <v>17</v>
      </c>
      <c r="G33" s="4">
        <v>18</v>
      </c>
      <c r="H33" s="13">
        <f>IF(F33="возврат",IF(D33="спец",(IF(G33="кеш",W33,(IF(G33=6,$W$3,1000)))),0)+IF(D33="Бронз",(IF(G33="кеш",$Z$2,IF(G33=6,$Z$3,IF(G33=12,$Z$4,IF(G33=18,$Z$5,IF(G33=24,$Z$6,0)))))),0)+IF(D33="сильвер",(IF(G33="кеш",$AC$2,IF(G33=6,$AC$3,IF(G33=12,$AC$4,IF(G33=18,$AC$5,IF(G33=24,$AC$6,0)))))),0)+IF(D33="Голд",(IF(G33="кеш",$AF$2,IF(G33=6,$AF$3,IF(G33=12,$AF$4,IF(G33=18,$AF$5,IF(G33=24,$AF$6,0)))))),0)+IF(D33="Диамант",(IF(G33="кеш",$AI$2,IF(G33=6,$AI$3,IF(G33=12,$AI$4,IF(G33=18,AI36,IF(G33=24,$AI$6,0)))))),0),0)</f>
        <v>0</v>
      </c>
    </row>
    <row r="34" spans="1:8" s="12" customFormat="1" x14ac:dyDescent="0.25">
      <c r="A34" s="4">
        <v>33</v>
      </c>
      <c r="B34" s="9">
        <v>41822</v>
      </c>
      <c r="C34" s="13" t="s">
        <v>52</v>
      </c>
      <c r="D34" s="13" t="s">
        <v>13</v>
      </c>
      <c r="E34" s="13" t="s">
        <v>70</v>
      </c>
      <c r="F34" s="4" t="s">
        <v>17</v>
      </c>
      <c r="G34" s="4">
        <v>18</v>
      </c>
      <c r="H34" s="13">
        <f>IF(F34="возврат",IF(D34="спец",(IF(G34="кеш",W34,(IF(G34=6,$W$3,1000)))),0)+IF(D34="Бронз",(IF(G34="кеш",$Z$2,IF(G34=6,$Z$3,IF(G34=12,$Z$4,IF(G34=18,$Z$5,IF(G34=24,$Z$6,0)))))),0)+IF(D34="сильвер",(IF(G34="кеш",$AC$2,IF(G34=6,$AC$3,IF(G34=12,$AC$4,IF(G34=18,$AC$5,IF(G34=24,$AC$6,0)))))),0)+IF(D34="Голд",(IF(G34="кеш",$AF$2,IF(G34=6,$AF$3,IF(G34=12,$AF$4,IF(G34=18,$AF$5,IF(G34=24,$AF$6,0)))))),0)+IF(D34="Диамант",(IF(G34="кеш",$AI$2,IF(G34=6,$AI$3,IF(G34=12,$AI$4,IF(G34=18,AI37,IF(G34=24,$AI$6,0)))))),0)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"/>
  <sheetViews>
    <sheetView workbookViewId="0">
      <selection activeCell="H5" sqref="H5"/>
    </sheetView>
  </sheetViews>
  <sheetFormatPr defaultRowHeight="15" x14ac:dyDescent="0.25"/>
  <cols>
    <col min="2" max="2" width="11" bestFit="1" customWidth="1"/>
  </cols>
  <sheetData>
    <row r="1" spans="2:8" s="11" customFormat="1" x14ac:dyDescent="0.25">
      <c r="C1" s="10" t="s">
        <v>71</v>
      </c>
      <c r="D1" s="10"/>
      <c r="E1" s="10"/>
      <c r="F1" s="10"/>
      <c r="G1" s="10"/>
    </row>
    <row r="2" spans="2:8" x14ac:dyDescent="0.25">
      <c r="B2" t="s">
        <v>2</v>
      </c>
      <c r="C2" t="s">
        <v>72</v>
      </c>
      <c r="D2">
        <v>6</v>
      </c>
      <c r="E2">
        <v>12</v>
      </c>
      <c r="F2">
        <v>18</v>
      </c>
      <c r="G2">
        <v>24</v>
      </c>
      <c r="H2" t="s">
        <v>73</v>
      </c>
    </row>
    <row r="3" spans="2:8" x14ac:dyDescent="0.25">
      <c r="B3" t="str">
        <f>'Исходные данные'!C10</f>
        <v>Брылякова</v>
      </c>
      <c r="G3">
        <v>1</v>
      </c>
      <c r="H3">
        <v>1000</v>
      </c>
    </row>
    <row r="4" spans="2:8" x14ac:dyDescent="0.25">
      <c r="B4" s="5" t="s">
        <v>44</v>
      </c>
      <c r="G4">
        <v>1</v>
      </c>
      <c r="H4">
        <v>3500</v>
      </c>
    </row>
  </sheetData>
  <mergeCells count="1">
    <mergeCell ref="C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Исходные данные</vt:lpstr>
      <vt:lpstr>Результат</vt:lpstr>
      <vt:lpstr>Лист3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2014-08-15T09:04:26Z</dcterms:created>
  <dcterms:modified xsi:type="dcterms:W3CDTF">2014-08-15T09:09:08Z</dcterms:modified>
</cp:coreProperties>
</file>