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esktop\"/>
    </mc:Choice>
  </mc:AlternateContent>
  <bookViews>
    <workbookView xWindow="0" yWindow="45" windowWidth="15480" windowHeight="11640"/>
  </bookViews>
  <sheets>
    <sheet name="ВАРИАНТ 1" sheetId="3" r:id="rId1"/>
    <sheet name="ВАРИАНТ 2" sheetId="4" r:id="rId2"/>
  </sheets>
  <calcPr calcId="152511" calcMode="manual" calcOnSave="0"/>
</workbook>
</file>

<file path=xl/calcChain.xml><?xml version="1.0" encoding="utf-8"?>
<calcChain xmlns="http://schemas.openxmlformats.org/spreadsheetml/2006/main">
  <c r="D2" i="3" l="1" a="1"/>
  <c r="D2" i="3" s="1"/>
  <c r="E2" i="3"/>
  <c r="D3" i="3" a="1"/>
  <c r="D3" i="3" s="1"/>
  <c r="E3" i="3"/>
  <c r="D4" i="3" a="1"/>
  <c r="D4" i="3" s="1"/>
  <c r="E4" i="3"/>
  <c r="D5" i="3" a="1"/>
  <c r="D5" i="3" s="1"/>
  <c r="E5" i="3"/>
  <c r="D6" i="3" a="1"/>
  <c r="D6" i="3" s="1"/>
  <c r="E6" i="3"/>
  <c r="D7" i="3" a="1"/>
  <c r="D7" i="3" s="1"/>
  <c r="E7" i="3"/>
  <c r="D8" i="3" a="1"/>
  <c r="D8" i="3" s="1"/>
  <c r="E8" i="3"/>
  <c r="D9" i="3" a="1"/>
  <c r="D9" i="3" s="1"/>
  <c r="E9" i="3"/>
  <c r="D10" i="3" a="1"/>
  <c r="D10" i="3" s="1"/>
  <c r="E10" i="3"/>
  <c r="D11" i="3" a="1"/>
  <c r="D11" i="3" s="1"/>
  <c r="E11" i="3"/>
  <c r="D12" i="3" a="1"/>
  <c r="D12" i="3" s="1"/>
  <c r="E12" i="3"/>
  <c r="D13" i="3" a="1"/>
  <c r="D13" i="3" s="1"/>
  <c r="E13" i="3"/>
  <c r="D14" i="3" a="1"/>
  <c r="D14" i="3" s="1"/>
  <c r="E14" i="3"/>
  <c r="D15" i="3" a="1"/>
  <c r="D15" i="3" s="1"/>
  <c r="E15" i="3"/>
  <c r="D16" i="3" a="1"/>
  <c r="D16" i="3" s="1"/>
  <c r="E16" i="3"/>
  <c r="D17" i="3" a="1"/>
  <c r="D17" i="3" s="1"/>
  <c r="E17" i="3"/>
  <c r="D18" i="3" a="1"/>
  <c r="D18" i="3" s="1"/>
  <c r="E18" i="3"/>
  <c r="D19" i="3" a="1"/>
  <c r="D19" i="3" s="1"/>
  <c r="E19" i="3"/>
  <c r="D20" i="3" a="1"/>
  <c r="D20" i="3" s="1"/>
  <c r="E20" i="3"/>
  <c r="D21" i="3" a="1"/>
  <c r="D21" i="3" s="1"/>
  <c r="E21" i="3"/>
  <c r="D22" i="3" a="1"/>
  <c r="D22" i="3" s="1"/>
  <c r="E22" i="3"/>
  <c r="D23" i="3" a="1"/>
  <c r="D23" i="3" s="1"/>
  <c r="E23" i="3"/>
  <c r="D24" i="3" a="1"/>
  <c r="D24" i="3" s="1"/>
  <c r="E24" i="3"/>
  <c r="D25" i="3" a="1"/>
  <c r="D25" i="3" s="1"/>
  <c r="E25" i="3"/>
  <c r="D26" i="3" a="1"/>
  <c r="D26" i="3" s="1"/>
  <c r="E26" i="3"/>
  <c r="D27" i="3" a="1"/>
  <c r="D27" i="3" s="1"/>
  <c r="E27" i="3"/>
  <c r="D28" i="3" a="1"/>
  <c r="D28" i="3" s="1"/>
  <c r="E28" i="3"/>
  <c r="D29" i="3" a="1"/>
  <c r="D29" i="3" s="1"/>
  <c r="E29" i="3"/>
  <c r="D30" i="3" a="1"/>
  <c r="D30" i="3" s="1"/>
  <c r="E30" i="3"/>
  <c r="D31" i="3" a="1"/>
  <c r="D31" i="3" s="1"/>
  <c r="E31" i="3"/>
  <c r="D32" i="3" a="1"/>
  <c r="D32" i="3" s="1"/>
  <c r="E32" i="3"/>
  <c r="D33" i="3" a="1"/>
  <c r="D33" i="3" s="1"/>
  <c r="E33" i="3"/>
  <c r="D34" i="3" a="1"/>
  <c r="D34" i="3" s="1"/>
  <c r="E34" i="3"/>
  <c r="D35" i="3" a="1"/>
  <c r="D35" i="3" s="1"/>
  <c r="E35" i="3"/>
  <c r="D36" i="3" a="1"/>
  <c r="D36" i="3" s="1"/>
  <c r="E36" i="3"/>
  <c r="D37" i="3" a="1"/>
  <c r="D37" i="3" s="1"/>
  <c r="E37" i="3"/>
  <c r="D38" i="3" a="1"/>
  <c r="D38" i="3" s="1"/>
  <c r="E38" i="3"/>
  <c r="D39" i="3" a="1"/>
  <c r="D39" i="3" s="1"/>
  <c r="E39" i="3"/>
  <c r="D40" i="3" a="1"/>
  <c r="D40" i="3" s="1"/>
  <c r="E40" i="3"/>
  <c r="D2" i="4" a="1"/>
  <c r="D2" i="4" s="1"/>
  <c r="E2" i="4"/>
  <c r="D3" i="4" a="1"/>
  <c r="D3" i="4" s="1"/>
  <c r="E3" i="4"/>
  <c r="D4" i="4" a="1"/>
  <c r="D4" i="4" s="1"/>
  <c r="E4" i="4"/>
  <c r="D5" i="4" a="1"/>
  <c r="D5" i="4" s="1"/>
  <c r="E5" i="4"/>
  <c r="D6" i="4" a="1"/>
  <c r="D6" i="4" s="1"/>
  <c r="E6" i="4"/>
  <c r="D7" i="4" a="1"/>
  <c r="D7" i="4" s="1"/>
  <c r="E7" i="4"/>
  <c r="D8" i="4" a="1"/>
  <c r="D8" i="4" s="1"/>
  <c r="E8" i="4"/>
  <c r="D9" i="4" a="1"/>
  <c r="D9" i="4" s="1"/>
  <c r="E9" i="4"/>
  <c r="D10" i="4" a="1"/>
  <c r="D10" i="4" s="1"/>
  <c r="E10" i="4"/>
  <c r="D11" i="4" a="1"/>
  <c r="D11" i="4" s="1"/>
  <c r="E11" i="4"/>
  <c r="D12" i="4" a="1"/>
  <c r="D12" i="4" s="1"/>
  <c r="E12" i="4"/>
  <c r="D13" i="4" a="1"/>
  <c r="D13" i="4" s="1"/>
  <c r="E13" i="4"/>
  <c r="D14" i="4" a="1"/>
  <c r="D14" i="4" s="1"/>
  <c r="E14" i="4"/>
  <c r="D15" i="4" a="1"/>
  <c r="D15" i="4" s="1"/>
  <c r="E15" i="4"/>
  <c r="D16" i="4" a="1"/>
  <c r="D16" i="4" s="1"/>
  <c r="E16" i="4"/>
  <c r="D17" i="4" a="1"/>
  <c r="D17" i="4" s="1"/>
  <c r="E17" i="4"/>
  <c r="D18" i="4" a="1"/>
  <c r="D18" i="4" s="1"/>
  <c r="E18" i="4"/>
  <c r="D19" i="4" a="1"/>
  <c r="D19" i="4" s="1"/>
  <c r="E19" i="4"/>
  <c r="D20" i="4" a="1"/>
  <c r="D20" i="4" s="1"/>
  <c r="E20" i="4"/>
  <c r="D21" i="4" a="1"/>
  <c r="D21" i="4" s="1"/>
  <c r="E21" i="4"/>
  <c r="D22" i="4" a="1"/>
  <c r="D22" i="4" s="1"/>
  <c r="E22" i="4"/>
  <c r="D23" i="4" a="1"/>
  <c r="D23" i="4" s="1"/>
  <c r="E23" i="4"/>
  <c r="D24" i="4" a="1"/>
  <c r="D24" i="4" s="1"/>
  <c r="E24" i="4"/>
  <c r="D25" i="4" a="1"/>
  <c r="D25" i="4" s="1"/>
  <c r="E25" i="4"/>
  <c r="D26" i="4" a="1"/>
  <c r="D26" i="4" s="1"/>
  <c r="E26" i="4"/>
  <c r="D27" i="4" a="1"/>
  <c r="D27" i="4" s="1"/>
  <c r="E27" i="4"/>
  <c r="D28" i="4" a="1"/>
  <c r="D28" i="4" s="1"/>
  <c r="E28" i="4"/>
  <c r="D29" i="4" a="1"/>
  <c r="D29" i="4" s="1"/>
  <c r="E29" i="4"/>
  <c r="D30" i="4" a="1"/>
  <c r="D30" i="4" s="1"/>
  <c r="E30" i="4"/>
  <c r="D31" i="4" a="1"/>
  <c r="D31" i="4" s="1"/>
  <c r="E31" i="4"/>
  <c r="D32" i="4" a="1"/>
  <c r="D32" i="4" s="1"/>
  <c r="E32" i="4"/>
  <c r="D33" i="4" a="1"/>
  <c r="D33" i="4" s="1"/>
  <c r="E33" i="4"/>
  <c r="D34" i="4" a="1"/>
  <c r="D34" i="4" s="1"/>
  <c r="E34" i="4"/>
  <c r="D35" i="4" a="1"/>
  <c r="D35" i="4" s="1"/>
  <c r="E35" i="4"/>
  <c r="D36" i="4" a="1"/>
  <c r="D36" i="4" s="1"/>
  <c r="E36" i="4"/>
  <c r="D37" i="4" a="1"/>
  <c r="D37" i="4" s="1"/>
  <c r="E37" i="4"/>
  <c r="D38" i="4" a="1"/>
  <c r="D38" i="4" s="1"/>
  <c r="E38" i="4"/>
  <c r="D39" i="4" a="1"/>
  <c r="D39" i="4" s="1"/>
  <c r="E39" i="4"/>
  <c r="D40" i="4" a="1"/>
  <c r="D40" i="4" s="1"/>
  <c r="E40" i="4"/>
  <c r="D1" i="4" a="1"/>
  <c r="D1" i="4" s="1"/>
  <c r="E1" i="4"/>
  <c r="D1" i="3"/>
  <c r="F40" i="3" l="1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<sst xmlns="http://schemas.openxmlformats.org/spreadsheetml/2006/main" count="240" uniqueCount="104">
  <si>
    <t>942-083</t>
  </si>
  <si>
    <t>942-084</t>
  </si>
  <si>
    <t>942-085</t>
  </si>
  <si>
    <t>942-089</t>
  </si>
  <si>
    <t>901-001</t>
  </si>
  <si>
    <t>901-002</t>
  </si>
  <si>
    <t>901-003</t>
  </si>
  <si>
    <t>901-004</t>
  </si>
  <si>
    <t>901-005</t>
  </si>
  <si>
    <t>901-006</t>
  </si>
  <si>
    <t>901-007</t>
  </si>
  <si>
    <t>901-008</t>
  </si>
  <si>
    <t>901-009</t>
  </si>
  <si>
    <t>901-010</t>
  </si>
  <si>
    <t>901-011</t>
  </si>
  <si>
    <t>901-012</t>
  </si>
  <si>
    <t>901-013</t>
  </si>
  <si>
    <t>901-014</t>
  </si>
  <si>
    <t>901-016</t>
  </si>
  <si>
    <t>901-017</t>
  </si>
  <si>
    <t>901-019</t>
  </si>
  <si>
    <t>901-020</t>
  </si>
  <si>
    <t>901-021</t>
  </si>
  <si>
    <t>901-022</t>
  </si>
  <si>
    <t>901-023</t>
  </si>
  <si>
    <t>901-027</t>
  </si>
  <si>
    <t>901-048</t>
  </si>
  <si>
    <t>901-049</t>
  </si>
  <si>
    <t>901-050</t>
  </si>
  <si>
    <t>00000-00063</t>
  </si>
  <si>
    <t>00000-00065</t>
  </si>
  <si>
    <t>00000-00066</t>
  </si>
  <si>
    <t>10000-00032</t>
  </si>
  <si>
    <t>10000-00034</t>
  </si>
  <si>
    <t>10000-00036</t>
  </si>
  <si>
    <t>10000-00037</t>
  </si>
  <si>
    <t>10000-00038</t>
  </si>
  <si>
    <t>10000-00040</t>
  </si>
  <si>
    <t>10000-00042</t>
  </si>
  <si>
    <t>10000-00043</t>
  </si>
  <si>
    <t>10000-00044</t>
  </si>
  <si>
    <t>10000-00045</t>
  </si>
  <si>
    <t>10000-00046</t>
  </si>
  <si>
    <t>10000-00048</t>
  </si>
  <si>
    <t>10000-00049</t>
  </si>
  <si>
    <t>10000-00051</t>
  </si>
  <si>
    <t>10000-00052</t>
  </si>
  <si>
    <t>10000-00058</t>
  </si>
  <si>
    <t>10000-00059</t>
  </si>
  <si>
    <t>00000-00009</t>
  </si>
  <si>
    <t>00000-00012</t>
  </si>
  <si>
    <t>00000-00013</t>
  </si>
  <si>
    <t>00000-00018</t>
  </si>
  <si>
    <t>00000-00019</t>
  </si>
  <si>
    <t>00000-00020</t>
  </si>
  <si>
    <t>00000-00026</t>
  </si>
  <si>
    <t>00000-00030</t>
  </si>
  <si>
    <t>00000-00034</t>
  </si>
  <si>
    <t>00000-00038</t>
  </si>
  <si>
    <t>00000-00040</t>
  </si>
  <si>
    <t>00000-00041</t>
  </si>
  <si>
    <t>00000-00042</t>
  </si>
  <si>
    <t>00000-00043</t>
  </si>
  <si>
    <t>00000-00044</t>
  </si>
  <si>
    <t>00000-00045</t>
  </si>
  <si>
    <t>00000-00050</t>
  </si>
  <si>
    <t>00000-00051</t>
  </si>
  <si>
    <t>00000-00052</t>
  </si>
  <si>
    <t>10000-00060</t>
  </si>
  <si>
    <t xml:space="preserve">Ротор           </t>
  </si>
  <si>
    <t xml:space="preserve">Кабель аккумулятора   </t>
  </si>
  <si>
    <t xml:space="preserve">Муфта </t>
  </si>
  <si>
    <t xml:space="preserve">Комплект шлангов     </t>
  </si>
  <si>
    <t xml:space="preserve">Выхлопной коллектор </t>
  </si>
  <si>
    <t xml:space="preserve">Трубка   </t>
  </si>
  <si>
    <t>Голова масляного фильтра</t>
  </si>
  <si>
    <t xml:space="preserve">Топливоподкачивающий насос       </t>
  </si>
  <si>
    <t xml:space="preserve">Кольцо стартера    </t>
  </si>
  <si>
    <t xml:space="preserve">Топливный фильтр  </t>
  </si>
  <si>
    <t xml:space="preserve">Комплект           </t>
  </si>
  <si>
    <t xml:space="preserve">Шланг (метров)   </t>
  </si>
  <si>
    <t xml:space="preserve">Комплект для моторизации    </t>
  </si>
  <si>
    <t xml:space="preserve">Расширительный бачок      </t>
  </si>
  <si>
    <t xml:space="preserve">Трубка       </t>
  </si>
  <si>
    <t xml:space="preserve">Кабель           </t>
  </si>
  <si>
    <t xml:space="preserve">Комплект прокладок </t>
  </si>
  <si>
    <t xml:space="preserve">Стартер   </t>
  </si>
  <si>
    <t xml:space="preserve">Руководство          </t>
  </si>
  <si>
    <t xml:space="preserve">Руководство по ремонту </t>
  </si>
  <si>
    <t xml:space="preserve">Распределитель    </t>
  </si>
  <si>
    <t xml:space="preserve">Запчасть   </t>
  </si>
  <si>
    <t xml:space="preserve">Лампа           </t>
  </si>
  <si>
    <t xml:space="preserve">Датчик      </t>
  </si>
  <si>
    <t xml:space="preserve">Бирка           </t>
  </si>
  <si>
    <t xml:space="preserve">ТНВД  </t>
  </si>
  <si>
    <t xml:space="preserve">Масляная трубка       </t>
  </si>
  <si>
    <t xml:space="preserve">Топливная трубка  </t>
  </si>
  <si>
    <t xml:space="preserve">Ремень вентилятора      </t>
  </si>
  <si>
    <t xml:space="preserve">Датчик         </t>
  </si>
  <si>
    <t xml:space="preserve">Заклёпка        </t>
  </si>
  <si>
    <t xml:space="preserve">Реле           </t>
  </si>
  <si>
    <t xml:space="preserve">Форсунка        </t>
  </si>
  <si>
    <t xml:space="preserve">Болт крепления шланга     </t>
  </si>
  <si>
    <t xml:space="preserve">Кронштейн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</si>
</sst>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left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E28" sqref="E28"/>
    </sheetView>
  </sheetViews>
  <sheetFormatPr defaultRowHeight="12.75" x14ac:dyDescent="0.2"/>
  <cols>
    <col min="1" max="1" width="12" customWidth="1"/>
    <col min="2" max="2" width="14.28515625" customWidth="1"/>
    <col min="4" max="4" width="19.42578125" customWidth="1"/>
    <col min="8" max="8" width="16.85546875" customWidth="1"/>
    <col min="9" max="9" width="28.42578125" customWidth="1"/>
  </cols>
  <sheetData>
    <row r="1" spans="1:11" s="1" customFormat="1" x14ac:dyDescent="0.2">
      <c r="A1" s="1" t="s">
        <v>0</v>
      </c>
      <c r="D1" s="5" t="e">
        <f>INDEX(H1:K40,MATCH(A1,$H$1:$H$40,0),{1.23})</f>
        <v>#N/A</v>
      </c>
      <c r="E1" s="5"/>
      <c r="F1" s="5"/>
      <c r="H1" s="2" t="s">
        <v>55</v>
      </c>
      <c r="I1" s="2" t="s">
        <v>69</v>
      </c>
      <c r="J1" s="3">
        <v>1</v>
      </c>
      <c r="K1" s="4">
        <v>295.20999999999998</v>
      </c>
    </row>
    <row r="2" spans="1:11" s="1" customFormat="1" x14ac:dyDescent="0.2">
      <c r="A2" s="1" t="s">
        <v>1</v>
      </c>
      <c r="D2" s="5" t="str">
        <f t="array" ref="D2:F2">IFERROR(VLOOKUP(A2,#REF!,{2,3,4},0),"")</f>
        <v/>
      </c>
      <c r="E2" s="5" t="str">
        <v/>
      </c>
      <c r="F2" s="5" t="str">
        <v/>
      </c>
      <c r="H2" s="2" t="s">
        <v>49</v>
      </c>
      <c r="I2" s="2" t="s">
        <v>70</v>
      </c>
      <c r="J2" s="3">
        <v>1</v>
      </c>
      <c r="K2" s="4">
        <v>28.52</v>
      </c>
    </row>
    <row r="3" spans="1:11" s="1" customFormat="1" x14ac:dyDescent="0.2">
      <c r="A3" s="1" t="s">
        <v>2</v>
      </c>
      <c r="D3" s="5" t="str">
        <f t="array" ref="D3:F3">IFERROR(VLOOKUP(A3,#REF!,{2,3,4},0),"")</f>
        <v/>
      </c>
      <c r="E3" s="5" t="str">
        <v/>
      </c>
      <c r="F3" s="5" t="str">
        <v/>
      </c>
      <c r="H3" s="2" t="s">
        <v>50</v>
      </c>
      <c r="I3" s="2" t="s">
        <v>71</v>
      </c>
      <c r="J3" s="3">
        <v>1</v>
      </c>
      <c r="K3" s="4">
        <v>283.7</v>
      </c>
    </row>
    <row r="4" spans="1:11" s="1" customFormat="1" x14ac:dyDescent="0.2">
      <c r="A4" s="1" t="s">
        <v>3</v>
      </c>
      <c r="D4" s="5" t="str">
        <f t="array" ref="D4:F4">IFERROR(VLOOKUP(A4,#REF!,{2,3,4},0),"")</f>
        <v/>
      </c>
      <c r="E4" s="5" t="str">
        <v/>
      </c>
      <c r="F4" s="5" t="str">
        <v/>
      </c>
      <c r="H4" s="2" t="s">
        <v>51</v>
      </c>
      <c r="I4" s="2" t="s">
        <v>72</v>
      </c>
      <c r="J4" s="3">
        <v>1</v>
      </c>
      <c r="K4" s="4">
        <v>94.76</v>
      </c>
    </row>
    <row r="5" spans="1:11" s="1" customFormat="1" x14ac:dyDescent="0.2">
      <c r="A5" s="1" t="s">
        <v>4</v>
      </c>
      <c r="D5" s="5" t="str">
        <f t="array" ref="D5:F5">IFERROR(VLOOKUP(A5,#REF!,{2,3,4},0),"")</f>
        <v/>
      </c>
      <c r="E5" s="5" t="str">
        <v/>
      </c>
      <c r="F5" s="5" t="str">
        <v/>
      </c>
      <c r="H5" s="2" t="s">
        <v>52</v>
      </c>
      <c r="I5" s="2" t="s">
        <v>73</v>
      </c>
      <c r="J5" s="3">
        <v>1</v>
      </c>
      <c r="K5" s="4">
        <v>47.6</v>
      </c>
    </row>
    <row r="6" spans="1:11" s="1" customFormat="1" x14ac:dyDescent="0.2">
      <c r="A6" s="1" t="s">
        <v>5</v>
      </c>
      <c r="D6" s="5" t="str">
        <f t="array" ref="D6:F6">IFERROR(VLOOKUP(A6,#REF!,{2,3,4},0),"")</f>
        <v/>
      </c>
      <c r="E6" s="5" t="str">
        <v/>
      </c>
      <c r="F6" s="5" t="str">
        <v/>
      </c>
      <c r="H6" s="2" t="s">
        <v>53</v>
      </c>
      <c r="I6" s="2" t="s">
        <v>74</v>
      </c>
      <c r="J6" s="3">
        <v>1</v>
      </c>
      <c r="K6" s="4">
        <v>1.1200000000000001</v>
      </c>
    </row>
    <row r="7" spans="1:11" s="1" customFormat="1" x14ac:dyDescent="0.2">
      <c r="A7" s="1" t="s">
        <v>6</v>
      </c>
      <c r="D7" s="5" t="str">
        <f t="array" ref="D7:F7">IFERROR(VLOOKUP(A7,#REF!,{2,3,4},0),"")</f>
        <v/>
      </c>
      <c r="E7" s="5" t="str">
        <v/>
      </c>
      <c r="F7" s="5" t="str">
        <v/>
      </c>
      <c r="H7" s="2" t="s">
        <v>54</v>
      </c>
      <c r="I7" s="2" t="s">
        <v>75</v>
      </c>
      <c r="J7" s="3">
        <v>1</v>
      </c>
      <c r="K7" s="4">
        <v>172.03</v>
      </c>
    </row>
    <row r="8" spans="1:11" s="1" customFormat="1" x14ac:dyDescent="0.2">
      <c r="A8" s="1" t="s">
        <v>7</v>
      </c>
      <c r="D8" s="5" t="str">
        <f t="array" ref="D8:F8">IFERROR(VLOOKUP(A8,#REF!,{2,3,4},0),"")</f>
        <v/>
      </c>
      <c r="E8" s="5" t="str">
        <v/>
      </c>
      <c r="F8" s="5" t="str">
        <v/>
      </c>
      <c r="H8" s="2" t="s">
        <v>56</v>
      </c>
      <c r="I8" s="2" t="s">
        <v>76</v>
      </c>
      <c r="J8" s="3">
        <v>1</v>
      </c>
      <c r="K8" s="4">
        <v>15.69</v>
      </c>
    </row>
    <row r="9" spans="1:11" s="1" customFormat="1" x14ac:dyDescent="0.2">
      <c r="A9" s="1" t="s">
        <v>8</v>
      </c>
      <c r="D9" s="5" t="str">
        <f t="array" ref="D9:F9">IFERROR(VLOOKUP(A9,#REF!,{2,3,4},0),"")</f>
        <v/>
      </c>
      <c r="E9" s="5" t="str">
        <v/>
      </c>
      <c r="F9" s="5" t="str">
        <v/>
      </c>
      <c r="H9" s="2" t="s">
        <v>57</v>
      </c>
      <c r="I9" s="2" t="s">
        <v>77</v>
      </c>
      <c r="J9" s="3">
        <v>1</v>
      </c>
      <c r="K9" s="4">
        <v>46.45</v>
      </c>
    </row>
    <row r="10" spans="1:11" s="1" customFormat="1" x14ac:dyDescent="0.2">
      <c r="A10" s="1" t="s">
        <v>9</v>
      </c>
      <c r="D10" s="5" t="str">
        <f t="array" ref="D10:F10">IFERROR(VLOOKUP(A10,#REF!,{2,3,4},0),"")</f>
        <v/>
      </c>
      <c r="E10" s="5" t="str">
        <v/>
      </c>
      <c r="F10" s="5" t="str">
        <v/>
      </c>
      <c r="H10" s="2" t="s">
        <v>58</v>
      </c>
      <c r="I10" s="2" t="s">
        <v>78</v>
      </c>
      <c r="J10" s="3">
        <v>1</v>
      </c>
      <c r="K10" s="4">
        <v>17.86</v>
      </c>
    </row>
    <row r="11" spans="1:11" s="1" customFormat="1" x14ac:dyDescent="0.2">
      <c r="A11" s="1" t="s">
        <v>10</v>
      </c>
      <c r="D11" s="5" t="str">
        <f t="array" ref="D11:F11">IFERROR(VLOOKUP(A11,#REF!,{2,3,4},0),"")</f>
        <v/>
      </c>
      <c r="E11" s="5" t="str">
        <v/>
      </c>
      <c r="F11" s="5" t="str">
        <v/>
      </c>
      <c r="H11" s="2" t="s">
        <v>59</v>
      </c>
      <c r="I11" s="2" t="s">
        <v>79</v>
      </c>
      <c r="J11" s="3">
        <v>1</v>
      </c>
      <c r="K11" s="4">
        <v>32.19</v>
      </c>
    </row>
    <row r="12" spans="1:11" s="1" customFormat="1" x14ac:dyDescent="0.2">
      <c r="A12" s="1" t="s">
        <v>11</v>
      </c>
      <c r="D12" s="5" t="str">
        <f t="array" ref="D12:F12">IFERROR(VLOOKUP(A12,#REF!,{2,3,4},0),"")</f>
        <v/>
      </c>
      <c r="E12" s="5" t="str">
        <v/>
      </c>
      <c r="F12" s="5" t="str">
        <v/>
      </c>
      <c r="H12" s="2" t="s">
        <v>60</v>
      </c>
      <c r="I12" s="2" t="s">
        <v>80</v>
      </c>
      <c r="J12" s="3">
        <v>1</v>
      </c>
      <c r="K12" s="4">
        <v>7.49</v>
      </c>
    </row>
    <row r="13" spans="1:11" s="1" customFormat="1" x14ac:dyDescent="0.2">
      <c r="A13" s="1" t="s">
        <v>12</v>
      </c>
      <c r="D13" s="5" t="str">
        <f t="array" ref="D13:F13">IFERROR(VLOOKUP(A13,#REF!,{2,3,4},0),"")</f>
        <v/>
      </c>
      <c r="E13" s="5" t="str">
        <v/>
      </c>
      <c r="F13" s="5" t="str">
        <v/>
      </c>
      <c r="H13" s="2" t="s">
        <v>61</v>
      </c>
      <c r="I13" s="2" t="s">
        <v>81</v>
      </c>
      <c r="J13" s="3">
        <v>1</v>
      </c>
      <c r="K13" s="4">
        <v>308.8</v>
      </c>
    </row>
    <row r="14" spans="1:11" s="1" customFormat="1" x14ac:dyDescent="0.2">
      <c r="A14" s="1" t="s">
        <v>13</v>
      </c>
      <c r="D14" s="5" t="str">
        <f t="array" ref="D14:F14">IFERROR(VLOOKUP(A14,#REF!,{2,3,4},0),"")</f>
        <v/>
      </c>
      <c r="E14" s="5" t="str">
        <v/>
      </c>
      <c r="F14" s="5" t="str">
        <v/>
      </c>
      <c r="H14" s="2" t="s">
        <v>62</v>
      </c>
      <c r="I14" s="2" t="s">
        <v>82</v>
      </c>
      <c r="J14" s="3">
        <v>1</v>
      </c>
      <c r="K14" s="4">
        <v>589.01</v>
      </c>
    </row>
    <row r="15" spans="1:11" s="1" customFormat="1" x14ac:dyDescent="0.2">
      <c r="A15" s="1" t="s">
        <v>14</v>
      </c>
      <c r="D15" s="5" t="str">
        <f t="array" ref="D15:F15">IFERROR(VLOOKUP(A15,#REF!,{2,3,4},0),"")</f>
        <v/>
      </c>
      <c r="E15" s="5" t="str">
        <v/>
      </c>
      <c r="F15" s="5" t="str">
        <v/>
      </c>
      <c r="H15" s="2" t="s">
        <v>63</v>
      </c>
      <c r="I15" s="2" t="s">
        <v>83</v>
      </c>
      <c r="J15" s="3">
        <v>1</v>
      </c>
      <c r="K15" s="4">
        <v>103.66</v>
      </c>
    </row>
    <row r="16" spans="1:11" s="1" customFormat="1" x14ac:dyDescent="0.2">
      <c r="A16" s="1" t="s">
        <v>15</v>
      </c>
      <c r="D16" s="5" t="str">
        <f t="array" ref="D16:F16">IFERROR(VLOOKUP(A16,#REF!,{2,3,4},0),"")</f>
        <v/>
      </c>
      <c r="E16" s="5" t="str">
        <v/>
      </c>
      <c r="F16" s="5" t="str">
        <v/>
      </c>
      <c r="H16" s="2" t="s">
        <v>64</v>
      </c>
      <c r="I16" s="2" t="s">
        <v>84</v>
      </c>
      <c r="J16" s="3">
        <v>1</v>
      </c>
      <c r="K16" s="4">
        <v>16.22</v>
      </c>
    </row>
    <row r="17" spans="1:11" s="1" customFormat="1" x14ac:dyDescent="0.2">
      <c r="A17" s="1" t="s">
        <v>16</v>
      </c>
      <c r="D17" s="5" t="str">
        <f t="array" ref="D17:F17">IFERROR(VLOOKUP(A17,#REF!,{2,3,4},0),"")</f>
        <v/>
      </c>
      <c r="E17" s="5" t="str">
        <v/>
      </c>
      <c r="F17" s="5" t="str">
        <v/>
      </c>
      <c r="H17" s="2" t="s">
        <v>65</v>
      </c>
      <c r="I17" s="2" t="s">
        <v>85</v>
      </c>
      <c r="J17" s="3">
        <v>1</v>
      </c>
      <c r="K17" s="4">
        <v>44.35</v>
      </c>
    </row>
    <row r="18" spans="1:11" s="1" customFormat="1" x14ac:dyDescent="0.2">
      <c r="A18" s="1" t="s">
        <v>17</v>
      </c>
      <c r="D18" s="5" t="str">
        <f t="array" ref="D18:F18">IFERROR(VLOOKUP(A18,#REF!,{2,3,4},0),"")</f>
        <v/>
      </c>
      <c r="E18" s="5" t="str">
        <v/>
      </c>
      <c r="F18" s="5" t="str">
        <v/>
      </c>
      <c r="H18" s="2" t="s">
        <v>66</v>
      </c>
      <c r="I18" s="2" t="s">
        <v>86</v>
      </c>
      <c r="J18" s="3">
        <v>1</v>
      </c>
      <c r="K18" s="4">
        <v>138.16</v>
      </c>
    </row>
    <row r="19" spans="1:11" s="1" customFormat="1" x14ac:dyDescent="0.2">
      <c r="A19" s="1" t="s">
        <v>18</v>
      </c>
      <c r="D19" s="5" t="str">
        <f t="array" ref="D19:F19">IFERROR(VLOOKUP(A19,#REF!,{2,3,4},0),"")</f>
        <v/>
      </c>
      <c r="E19" s="5" t="str">
        <v/>
      </c>
      <c r="F19" s="5" t="str">
        <v/>
      </c>
      <c r="H19" s="2" t="s">
        <v>67</v>
      </c>
      <c r="I19" s="2" t="s">
        <v>85</v>
      </c>
      <c r="J19" s="3">
        <v>1</v>
      </c>
      <c r="K19" s="4">
        <v>56.64</v>
      </c>
    </row>
    <row r="20" spans="1:11" s="1" customFormat="1" x14ac:dyDescent="0.2">
      <c r="A20" s="1" t="s">
        <v>19</v>
      </c>
      <c r="D20" s="5" t="str">
        <f t="array" ref="D20:F20">IFERROR(VLOOKUP(A20,#REF!,{2,3,4},0),"")</f>
        <v/>
      </c>
      <c r="E20" s="5" t="str">
        <v/>
      </c>
      <c r="F20" s="5" t="str">
        <v/>
      </c>
      <c r="H20" s="2" t="s">
        <v>29</v>
      </c>
      <c r="I20" s="2" t="s">
        <v>87</v>
      </c>
      <c r="J20" s="3">
        <v>1</v>
      </c>
      <c r="K20" s="4">
        <v>22.23</v>
      </c>
    </row>
    <row r="21" spans="1:11" s="1" customFormat="1" x14ac:dyDescent="0.2">
      <c r="A21" s="1" t="s">
        <v>20</v>
      </c>
      <c r="D21" s="5" t="str">
        <f t="array" ref="D21:F21">IFERROR(VLOOKUP(A21,#REF!,{2,3,4},0),"")</f>
        <v/>
      </c>
      <c r="E21" s="5" t="str">
        <v/>
      </c>
      <c r="F21" s="5" t="str">
        <v/>
      </c>
      <c r="H21" s="2" t="s">
        <v>30</v>
      </c>
      <c r="I21" s="2" t="s">
        <v>88</v>
      </c>
      <c r="J21" s="3">
        <v>1</v>
      </c>
      <c r="K21" s="4">
        <v>105.3</v>
      </c>
    </row>
    <row r="22" spans="1:11" s="1" customFormat="1" x14ac:dyDescent="0.2">
      <c r="A22" s="1" t="s">
        <v>21</v>
      </c>
      <c r="D22" s="5" t="str">
        <f t="array" ref="D22:F22">IFERROR(VLOOKUP(A22,#REF!,{2,3,4},0),"")</f>
        <v/>
      </c>
      <c r="E22" s="5" t="str">
        <v/>
      </c>
      <c r="F22" s="5" t="str">
        <v/>
      </c>
      <c r="H22" s="2" t="s">
        <v>31</v>
      </c>
      <c r="I22" s="2" t="s">
        <v>89</v>
      </c>
      <c r="J22" s="3">
        <v>1</v>
      </c>
      <c r="K22" s="4">
        <v>213.71</v>
      </c>
    </row>
    <row r="23" spans="1:11" s="1" customFormat="1" x14ac:dyDescent="0.2">
      <c r="A23" s="1" t="s">
        <v>22</v>
      </c>
      <c r="D23" s="5" t="str">
        <f t="array" ref="D23:F23">IFERROR(VLOOKUP(A23,#REF!,{2,3,4},0),"")</f>
        <v/>
      </c>
      <c r="E23" s="5" t="str">
        <v/>
      </c>
      <c r="F23" s="5" t="str">
        <v/>
      </c>
      <c r="H23" s="2" t="s">
        <v>32</v>
      </c>
      <c r="I23" s="2" t="s">
        <v>90</v>
      </c>
      <c r="J23" s="3">
        <v>1</v>
      </c>
      <c r="K23" s="4">
        <v>17.12</v>
      </c>
    </row>
    <row r="24" spans="1:11" s="1" customFormat="1" x14ac:dyDescent="0.2">
      <c r="A24" s="1" t="s">
        <v>23</v>
      </c>
      <c r="D24" s="5" t="str">
        <f t="array" ref="D24:F24">IFERROR(VLOOKUP(A24,#REF!,{2,3,4},0),"")</f>
        <v/>
      </c>
      <c r="E24" s="5" t="str">
        <v/>
      </c>
      <c r="F24" s="5" t="str">
        <v/>
      </c>
      <c r="H24" s="2" t="s">
        <v>33</v>
      </c>
      <c r="I24" s="2" t="s">
        <v>91</v>
      </c>
      <c r="J24" s="3">
        <v>1</v>
      </c>
      <c r="K24" s="4">
        <v>13.43</v>
      </c>
    </row>
    <row r="25" spans="1:11" s="1" customFormat="1" x14ac:dyDescent="0.2">
      <c r="A25" s="1" t="s">
        <v>24</v>
      </c>
      <c r="D25" s="5" t="str">
        <f t="array" ref="D25:F25">IFERROR(VLOOKUP(A25,#REF!,{2,3,4},0),"")</f>
        <v/>
      </c>
      <c r="E25" s="5" t="str">
        <v/>
      </c>
      <c r="F25" s="5" t="str">
        <v/>
      </c>
      <c r="H25" s="2" t="s">
        <v>34</v>
      </c>
      <c r="I25" s="2" t="s">
        <v>92</v>
      </c>
      <c r="J25" s="3">
        <v>1</v>
      </c>
      <c r="K25" s="4">
        <v>53.66</v>
      </c>
    </row>
    <row r="26" spans="1:11" s="1" customFormat="1" x14ac:dyDescent="0.2">
      <c r="A26" s="1" t="s">
        <v>25</v>
      </c>
      <c r="D26" s="5" t="str">
        <f t="array" ref="D26:F26">IFERROR(VLOOKUP(A26,#REF!,{2,3,4},0),"")</f>
        <v/>
      </c>
      <c r="E26" s="5" t="str">
        <v/>
      </c>
      <c r="F26" s="5" t="str">
        <v/>
      </c>
      <c r="H26" s="2" t="s">
        <v>35</v>
      </c>
      <c r="I26" s="2" t="s">
        <v>93</v>
      </c>
      <c r="J26" s="3">
        <v>1</v>
      </c>
      <c r="K26" s="4">
        <v>2.39</v>
      </c>
    </row>
    <row r="27" spans="1:11" s="1" customFormat="1" x14ac:dyDescent="0.2">
      <c r="A27" s="2" t="s">
        <v>53</v>
      </c>
      <c r="D27" s="5" t="str">
        <f t="array" ref="D27:F27">IFERROR(VLOOKUP(A27,H1:K40,{2,3,4},0),"")</f>
        <v xml:space="preserve">Трубка   </v>
      </c>
      <c r="E27" s="5">
        <v>1</v>
      </c>
      <c r="F27" s="5">
        <v>1.1200000000000001</v>
      </c>
      <c r="H27" s="2" t="s">
        <v>36</v>
      </c>
      <c r="I27" s="2" t="s">
        <v>93</v>
      </c>
      <c r="J27" s="3">
        <v>1</v>
      </c>
      <c r="K27" s="4">
        <v>2.39</v>
      </c>
    </row>
    <row r="28" spans="1:11" s="1" customFormat="1" x14ac:dyDescent="0.2">
      <c r="A28" s="2" t="s">
        <v>54</v>
      </c>
      <c r="D28" s="5" t="str">
        <f t="array" ref="D28:F28">IFERROR(VLOOKUP(A28,H2:K41,{2,3,4},0),"")</f>
        <v>Голова масляного фильтра</v>
      </c>
      <c r="E28" s="5">
        <v>1</v>
      </c>
      <c r="F28" s="5">
        <v>172.03</v>
      </c>
      <c r="H28" s="2" t="s">
        <v>37</v>
      </c>
      <c r="I28" s="2" t="s">
        <v>94</v>
      </c>
      <c r="J28" s="3">
        <v>1</v>
      </c>
      <c r="K28" s="4">
        <v>771.04</v>
      </c>
    </row>
    <row r="29" spans="1:11" s="1" customFormat="1" x14ac:dyDescent="0.2">
      <c r="A29" s="2" t="s">
        <v>56</v>
      </c>
      <c r="D29" s="5" t="str">
        <f t="array" ref="D29:F29">IFERROR(VLOOKUP(A29,H3:K42,{2,3,4},0),"")</f>
        <v xml:space="preserve">Топливоподкачивающий насос       </v>
      </c>
      <c r="E29" s="5">
        <v>1</v>
      </c>
      <c r="F29" s="5">
        <v>15.69</v>
      </c>
      <c r="H29" s="2" t="s">
        <v>38</v>
      </c>
      <c r="I29" s="2" t="s">
        <v>95</v>
      </c>
      <c r="J29" s="3">
        <v>1</v>
      </c>
      <c r="K29" s="4">
        <v>275.58999999999997</v>
      </c>
    </row>
    <row r="30" spans="1:11" s="1" customFormat="1" x14ac:dyDescent="0.2">
      <c r="A30" s="2" t="s">
        <v>57</v>
      </c>
      <c r="D30" s="5" t="str">
        <f t="array" ref="D30:F30">IFERROR(VLOOKUP(A30,H4:K43,{2,3,4},0),"")</f>
        <v xml:space="preserve">Кольцо стартера    </v>
      </c>
      <c r="E30" s="5">
        <v>1</v>
      </c>
      <c r="F30" s="5">
        <v>46.45</v>
      </c>
      <c r="H30" s="2" t="s">
        <v>39</v>
      </c>
      <c r="I30" s="2" t="s">
        <v>96</v>
      </c>
      <c r="J30" s="3">
        <v>1</v>
      </c>
      <c r="K30" s="4">
        <v>74.150000000000006</v>
      </c>
    </row>
    <row r="31" spans="1:11" s="1" customFormat="1" x14ac:dyDescent="0.2">
      <c r="A31" s="2" t="s">
        <v>58</v>
      </c>
      <c r="D31" s="5" t="str">
        <f t="array" ref="D31:F31">IFERROR(VLOOKUP(A31,H5:K44,{2,3,4},0),"")</f>
        <v xml:space="preserve">Топливный фильтр  </v>
      </c>
      <c r="E31" s="5">
        <v>1</v>
      </c>
      <c r="F31" s="5">
        <v>17.86</v>
      </c>
      <c r="H31" s="2" t="s">
        <v>40</v>
      </c>
      <c r="I31" s="2" t="s">
        <v>97</v>
      </c>
      <c r="J31" s="3">
        <v>1</v>
      </c>
      <c r="K31" s="4">
        <v>49.95</v>
      </c>
    </row>
    <row r="32" spans="1:11" s="1" customFormat="1" x14ac:dyDescent="0.2">
      <c r="A32" s="2" t="s">
        <v>59</v>
      </c>
      <c r="D32" s="5" t="str">
        <f t="array" ref="D32:F32">IFERROR(VLOOKUP(A32,H6:K45,{2,3,4},0),"")</f>
        <v xml:space="preserve">Комплект           </v>
      </c>
      <c r="E32" s="5">
        <v>1</v>
      </c>
      <c r="F32" s="5">
        <v>32.19</v>
      </c>
      <c r="H32" s="2" t="s">
        <v>41</v>
      </c>
      <c r="I32" s="2" t="s">
        <v>98</v>
      </c>
      <c r="J32" s="3">
        <v>1</v>
      </c>
      <c r="K32" s="4">
        <v>11.12</v>
      </c>
    </row>
    <row r="33" spans="1:11" s="1" customFormat="1" x14ac:dyDescent="0.2">
      <c r="A33" s="2" t="s">
        <v>60</v>
      </c>
      <c r="D33" s="5" t="str">
        <f t="array" ref="D33:F33">IFERROR(VLOOKUP(A33,H7:K46,{2,3,4},0),"")</f>
        <v xml:space="preserve">Шланг (метров)   </v>
      </c>
      <c r="E33" s="5">
        <v>1</v>
      </c>
      <c r="F33" s="5">
        <v>7.49</v>
      </c>
      <c r="H33" s="2" t="s">
        <v>42</v>
      </c>
      <c r="I33" s="2" t="s">
        <v>99</v>
      </c>
      <c r="J33" s="3">
        <v>10</v>
      </c>
      <c r="K33" s="4">
        <v>1.31</v>
      </c>
    </row>
    <row r="34" spans="1:11" s="1" customFormat="1" x14ac:dyDescent="0.2">
      <c r="A34" s="2" t="s">
        <v>61</v>
      </c>
      <c r="D34" s="5" t="str">
        <f t="array" ref="D34:F34">IFERROR(VLOOKUP(A34,H8:K47,{2,3,4},0),"")</f>
        <v xml:space="preserve">Комплект для моторизации    </v>
      </c>
      <c r="E34" s="5">
        <v>1</v>
      </c>
      <c r="F34" s="5">
        <v>308.8</v>
      </c>
      <c r="H34" s="2" t="s">
        <v>43</v>
      </c>
      <c r="I34" s="2" t="s">
        <v>100</v>
      </c>
      <c r="J34" s="3">
        <v>1</v>
      </c>
      <c r="K34" s="4">
        <v>36.99</v>
      </c>
    </row>
    <row r="35" spans="1:11" s="1" customFormat="1" x14ac:dyDescent="0.2">
      <c r="A35" s="2" t="s">
        <v>62</v>
      </c>
      <c r="D35" s="5" t="str">
        <f t="array" ref="D35:F35">IFERROR(VLOOKUP(A35,H9:K48,{2,3,4},0),"")</f>
        <v xml:space="preserve">Расширительный бачок      </v>
      </c>
      <c r="E35" s="5">
        <v>1</v>
      </c>
      <c r="F35" s="5">
        <v>589.01</v>
      </c>
      <c r="H35" s="2" t="s">
        <v>44</v>
      </c>
      <c r="I35" s="2" t="s">
        <v>78</v>
      </c>
      <c r="J35" s="3">
        <v>1</v>
      </c>
      <c r="K35" s="4">
        <v>7.55</v>
      </c>
    </row>
    <row r="36" spans="1:11" s="1" customFormat="1" x14ac:dyDescent="0.2">
      <c r="A36" s="2" t="s">
        <v>63</v>
      </c>
      <c r="D36" s="5" t="str">
        <f t="array" ref="D36:F36">IFERROR(VLOOKUP(A36,H10:K49,{2,3,4},0),"")</f>
        <v xml:space="preserve">Трубка       </v>
      </c>
      <c r="E36" s="5">
        <v>1</v>
      </c>
      <c r="F36" s="5">
        <v>103.66</v>
      </c>
      <c r="H36" s="2" t="s">
        <v>45</v>
      </c>
      <c r="I36" s="2" t="s">
        <v>101</v>
      </c>
      <c r="J36" s="3">
        <v>1</v>
      </c>
      <c r="K36" s="4">
        <v>50.56</v>
      </c>
    </row>
    <row r="37" spans="1:11" s="1" customFormat="1" x14ac:dyDescent="0.2">
      <c r="A37" s="2" t="s">
        <v>64</v>
      </c>
      <c r="D37" s="5" t="str">
        <f t="array" ref="D37:F37">IFERROR(VLOOKUP(A37,H11:K50,{2,3,4},0),"")</f>
        <v xml:space="preserve">Кабель           </v>
      </c>
      <c r="E37" s="5">
        <v>1</v>
      </c>
      <c r="F37" s="5">
        <v>16.22</v>
      </c>
      <c r="H37" s="2" t="s">
        <v>46</v>
      </c>
      <c r="I37" s="2" t="s">
        <v>102</v>
      </c>
      <c r="J37" s="3">
        <v>1</v>
      </c>
      <c r="K37" s="4">
        <v>1.52</v>
      </c>
    </row>
    <row r="38" spans="1:11" s="1" customFormat="1" x14ac:dyDescent="0.2">
      <c r="A38" s="1" t="s">
        <v>26</v>
      </c>
      <c r="D38" s="5" t="str">
        <f t="array" ref="D38:F38">IFERROR(VLOOKUP(A38,H12:K51,{2,3,4},0),"")</f>
        <v/>
      </c>
      <c r="E38" s="5" t="str">
        <v/>
      </c>
      <c r="F38" s="5" t="str">
        <v/>
      </c>
      <c r="H38" s="2" t="s">
        <v>47</v>
      </c>
      <c r="I38" s="2" t="s">
        <v>85</v>
      </c>
      <c r="J38" s="3">
        <v>1</v>
      </c>
      <c r="K38" s="4">
        <v>60.19</v>
      </c>
    </row>
    <row r="39" spans="1:11" s="1" customFormat="1" x14ac:dyDescent="0.2">
      <c r="A39" s="1" t="s">
        <v>27</v>
      </c>
      <c r="D39" s="5" t="str">
        <f t="array" ref="D39:F39">IFERROR(VLOOKUP(A39,H13:K52,{2,3,4},0),"")</f>
        <v/>
      </c>
      <c r="E39" s="5" t="str">
        <v/>
      </c>
      <c r="F39" s="5" t="str">
        <v/>
      </c>
      <c r="H39" s="2" t="s">
        <v>48</v>
      </c>
      <c r="I39" s="2" t="s">
        <v>103</v>
      </c>
      <c r="J39" s="3">
        <v>1</v>
      </c>
      <c r="K39" s="4">
        <v>1.52</v>
      </c>
    </row>
    <row r="40" spans="1:11" s="1" customFormat="1" x14ac:dyDescent="0.2">
      <c r="A40" s="1" t="s">
        <v>28</v>
      </c>
      <c r="D40" s="5" t="str">
        <f t="array" ref="D40:F40">IFERROR(VLOOKUP(A40,H14:K53,{2,3,4},0),"")</f>
        <v/>
      </c>
      <c r="E40" s="5" t="str">
        <v/>
      </c>
      <c r="F40" s="5" t="str">
        <v/>
      </c>
      <c r="H40" s="2" t="s">
        <v>68</v>
      </c>
      <c r="I40" s="2" t="s">
        <v>103</v>
      </c>
      <c r="J40" s="3">
        <v>1</v>
      </c>
      <c r="K40" s="4">
        <v>1.52</v>
      </c>
    </row>
  </sheetData>
  <conditionalFormatting sqref="H1:H40 A1:A4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E29" sqref="E29"/>
    </sheetView>
  </sheetViews>
  <sheetFormatPr defaultRowHeight="12.75" x14ac:dyDescent="0.2"/>
  <cols>
    <col min="1" max="1" width="12" customWidth="1"/>
    <col min="2" max="2" width="14.28515625" customWidth="1"/>
    <col min="4" max="4" width="29.28515625" customWidth="1"/>
    <col min="5" max="5" width="4.85546875" customWidth="1"/>
    <col min="8" max="8" width="16.85546875" customWidth="1"/>
    <col min="9" max="9" width="28.42578125" customWidth="1"/>
  </cols>
  <sheetData>
    <row r="1" spans="1:11" s="1" customFormat="1" x14ac:dyDescent="0.2">
      <c r="A1" s="1" t="s">
        <v>0</v>
      </c>
      <c r="D1" s="5" t="str">
        <f t="array" ref="D1:F1">IFERROR(INDEX($H$1:$K$40,MATCH(A1,$H$1:$H$40,0),{2,3,4}),"")</f>
        <v/>
      </c>
      <c r="E1" s="5" t="str">
        <v/>
      </c>
      <c r="F1" s="5" t="str">
        <v/>
      </c>
      <c r="H1" s="2" t="s">
        <v>55</v>
      </c>
      <c r="I1" s="2" t="s">
        <v>69</v>
      </c>
      <c r="J1" s="3">
        <v>1</v>
      </c>
      <c r="K1" s="4">
        <v>295.20999999999998</v>
      </c>
    </row>
    <row r="2" spans="1:11" s="1" customFormat="1" x14ac:dyDescent="0.2">
      <c r="A2" s="1" t="s">
        <v>1</v>
      </c>
      <c r="D2" s="5" t="str">
        <f t="array" ref="D2:F2">IFERROR(INDEX($H$1:$K$40,MATCH(A2,$H$1:$H$40,0),{2,3,4}),"")</f>
        <v/>
      </c>
      <c r="E2" s="5" t="str">
        <v/>
      </c>
      <c r="F2" s="5" t="str">
        <v/>
      </c>
      <c r="H2" s="2" t="s">
        <v>49</v>
      </c>
      <c r="I2" s="2" t="s">
        <v>70</v>
      </c>
      <c r="J2" s="3">
        <v>1</v>
      </c>
      <c r="K2" s="4">
        <v>28.52</v>
      </c>
    </row>
    <row r="3" spans="1:11" s="1" customFormat="1" x14ac:dyDescent="0.2">
      <c r="A3" s="1" t="s">
        <v>2</v>
      </c>
      <c r="D3" s="5" t="str">
        <f t="array" ref="D3:F3">IFERROR(INDEX($H$1:$K$40,MATCH(A3,$H$1:$H$40,0),{2,3,4}),"")</f>
        <v/>
      </c>
      <c r="E3" s="5" t="str">
        <v/>
      </c>
      <c r="F3" s="5" t="str">
        <v/>
      </c>
      <c r="H3" s="2" t="s">
        <v>50</v>
      </c>
      <c r="I3" s="2" t="s">
        <v>71</v>
      </c>
      <c r="J3" s="3">
        <v>1</v>
      </c>
      <c r="K3" s="4">
        <v>283.7</v>
      </c>
    </row>
    <row r="4" spans="1:11" s="1" customFormat="1" x14ac:dyDescent="0.2">
      <c r="A4" s="1" t="s">
        <v>3</v>
      </c>
      <c r="D4" s="5" t="str">
        <f t="array" ref="D4:F4">IFERROR(INDEX($H$1:$K$40,MATCH(A4,$H$1:$H$40,0),{2,3,4}),"")</f>
        <v/>
      </c>
      <c r="E4" s="5" t="str">
        <v/>
      </c>
      <c r="F4" s="5" t="str">
        <v/>
      </c>
      <c r="H4" s="2" t="s">
        <v>51</v>
      </c>
      <c r="I4" s="2" t="s">
        <v>72</v>
      </c>
      <c r="J4" s="3">
        <v>1</v>
      </c>
      <c r="K4" s="4">
        <v>94.76</v>
      </c>
    </row>
    <row r="5" spans="1:11" s="1" customFormat="1" x14ac:dyDescent="0.2">
      <c r="A5" s="1" t="s">
        <v>4</v>
      </c>
      <c r="D5" s="5" t="str">
        <f t="array" ref="D5:F5">IFERROR(INDEX($H$1:$K$40,MATCH(A5,$H$1:$H$40,0),{2,3,4}),"")</f>
        <v/>
      </c>
      <c r="E5" s="5" t="str">
        <v/>
      </c>
      <c r="F5" s="5" t="str">
        <v/>
      </c>
      <c r="H5" s="2" t="s">
        <v>52</v>
      </c>
      <c r="I5" s="2" t="s">
        <v>73</v>
      </c>
      <c r="J5" s="3">
        <v>1</v>
      </c>
      <c r="K5" s="4">
        <v>47.6</v>
      </c>
    </row>
    <row r="6" spans="1:11" s="1" customFormat="1" x14ac:dyDescent="0.2">
      <c r="A6" s="1" t="s">
        <v>5</v>
      </c>
      <c r="D6" s="5" t="str">
        <f t="array" ref="D6:F6">IFERROR(INDEX($H$1:$K$40,MATCH(A6,$H$1:$H$40,0),{2,3,4}),"")</f>
        <v/>
      </c>
      <c r="E6" s="5" t="str">
        <v/>
      </c>
      <c r="F6" s="5" t="str">
        <v/>
      </c>
      <c r="H6" s="2" t="s">
        <v>53</v>
      </c>
      <c r="I6" s="2" t="s">
        <v>74</v>
      </c>
      <c r="J6" s="3">
        <v>1</v>
      </c>
      <c r="K6" s="4">
        <v>1.1200000000000001</v>
      </c>
    </row>
    <row r="7" spans="1:11" s="1" customFormat="1" x14ac:dyDescent="0.2">
      <c r="A7" s="1" t="s">
        <v>6</v>
      </c>
      <c r="D7" s="5" t="str">
        <f t="array" ref="D7:F7">IFERROR(INDEX($H$1:$K$40,MATCH(A7,$H$1:$H$40,0),{2,3,4}),"")</f>
        <v/>
      </c>
      <c r="E7" s="5" t="str">
        <v/>
      </c>
      <c r="F7" s="5" t="str">
        <v/>
      </c>
      <c r="H7" s="2" t="s">
        <v>54</v>
      </c>
      <c r="I7" s="2" t="s">
        <v>75</v>
      </c>
      <c r="J7" s="3">
        <v>1</v>
      </c>
      <c r="K7" s="4">
        <v>172.03</v>
      </c>
    </row>
    <row r="8" spans="1:11" s="1" customFormat="1" x14ac:dyDescent="0.2">
      <c r="A8" s="1" t="s">
        <v>7</v>
      </c>
      <c r="D8" s="5" t="str">
        <f t="array" ref="D8:F8">IFERROR(INDEX($H$1:$K$40,MATCH(A8,$H$1:$H$40,0),{2,3,4}),"")</f>
        <v/>
      </c>
      <c r="E8" s="5" t="str">
        <v/>
      </c>
      <c r="F8" s="5" t="str">
        <v/>
      </c>
      <c r="H8" s="2" t="s">
        <v>56</v>
      </c>
      <c r="I8" s="2" t="s">
        <v>76</v>
      </c>
      <c r="J8" s="3">
        <v>1</v>
      </c>
      <c r="K8" s="4">
        <v>15.69</v>
      </c>
    </row>
    <row r="9" spans="1:11" s="1" customFormat="1" x14ac:dyDescent="0.2">
      <c r="A9" s="1" t="s">
        <v>8</v>
      </c>
      <c r="D9" s="5" t="str">
        <f t="array" ref="D9:F9">IFERROR(INDEX($H$1:$K$40,MATCH(A9,$H$1:$H$40,0),{2,3,4}),"")</f>
        <v/>
      </c>
      <c r="E9" s="5" t="str">
        <v/>
      </c>
      <c r="F9" s="5" t="str">
        <v/>
      </c>
      <c r="H9" s="2" t="s">
        <v>57</v>
      </c>
      <c r="I9" s="2" t="s">
        <v>77</v>
      </c>
      <c r="J9" s="3">
        <v>1</v>
      </c>
      <c r="K9" s="4">
        <v>46.45</v>
      </c>
    </row>
    <row r="10" spans="1:11" s="1" customFormat="1" x14ac:dyDescent="0.2">
      <c r="A10" s="1" t="s">
        <v>9</v>
      </c>
      <c r="D10" s="5" t="str">
        <f t="array" ref="D10:F10">IFERROR(INDEX($H$1:$K$40,MATCH(A10,$H$1:$H$40,0),{2,3,4}),"")</f>
        <v/>
      </c>
      <c r="E10" s="5" t="str">
        <v/>
      </c>
      <c r="F10" s="5" t="str">
        <v/>
      </c>
      <c r="H10" s="2" t="s">
        <v>58</v>
      </c>
      <c r="I10" s="2" t="s">
        <v>78</v>
      </c>
      <c r="J10" s="3">
        <v>1</v>
      </c>
      <c r="K10" s="4">
        <v>17.86</v>
      </c>
    </row>
    <row r="11" spans="1:11" s="1" customFormat="1" x14ac:dyDescent="0.2">
      <c r="A11" s="1" t="s">
        <v>10</v>
      </c>
      <c r="D11" s="5" t="str">
        <f t="array" ref="D11:F11">IFERROR(INDEX($H$1:$K$40,MATCH(A11,$H$1:$H$40,0),{2,3,4}),"")</f>
        <v/>
      </c>
      <c r="E11" s="5" t="str">
        <v/>
      </c>
      <c r="F11" s="5" t="str">
        <v/>
      </c>
      <c r="H11" s="2" t="s">
        <v>59</v>
      </c>
      <c r="I11" s="2" t="s">
        <v>79</v>
      </c>
      <c r="J11" s="3">
        <v>1</v>
      </c>
      <c r="K11" s="4">
        <v>32.19</v>
      </c>
    </row>
    <row r="12" spans="1:11" s="1" customFormat="1" x14ac:dyDescent="0.2">
      <c r="A12" s="1" t="s">
        <v>11</v>
      </c>
      <c r="D12" s="5" t="str">
        <f t="array" ref="D12:F12">IFERROR(INDEX($H$1:$K$40,MATCH(A12,$H$1:$H$40,0),{2,3,4}),"")</f>
        <v/>
      </c>
      <c r="E12" s="5" t="str">
        <v/>
      </c>
      <c r="F12" s="5" t="str">
        <v/>
      </c>
      <c r="H12" s="2" t="s">
        <v>60</v>
      </c>
      <c r="I12" s="2" t="s">
        <v>80</v>
      </c>
      <c r="J12" s="3">
        <v>1</v>
      </c>
      <c r="K12" s="4">
        <v>7.49</v>
      </c>
    </row>
    <row r="13" spans="1:11" s="1" customFormat="1" x14ac:dyDescent="0.2">
      <c r="A13" s="1" t="s">
        <v>12</v>
      </c>
      <c r="D13" s="5" t="str">
        <f t="array" ref="D13:F13">IFERROR(INDEX($H$1:$K$40,MATCH(A13,$H$1:$H$40,0),{2,3,4}),"")</f>
        <v/>
      </c>
      <c r="E13" s="5" t="str">
        <v/>
      </c>
      <c r="F13" s="5" t="str">
        <v/>
      </c>
      <c r="H13" s="2" t="s">
        <v>61</v>
      </c>
      <c r="I13" s="2" t="s">
        <v>81</v>
      </c>
      <c r="J13" s="3">
        <v>1</v>
      </c>
      <c r="K13" s="4">
        <v>308.8</v>
      </c>
    </row>
    <row r="14" spans="1:11" s="1" customFormat="1" x14ac:dyDescent="0.2">
      <c r="A14" s="1" t="s">
        <v>13</v>
      </c>
      <c r="D14" s="5" t="str">
        <f t="array" ref="D14:F14">IFERROR(INDEX($H$1:$K$40,MATCH(A14,$H$1:$H$40,0),{2,3,4}),"")</f>
        <v/>
      </c>
      <c r="E14" s="5" t="str">
        <v/>
      </c>
      <c r="F14" s="5" t="str">
        <v/>
      </c>
      <c r="H14" s="2" t="s">
        <v>62</v>
      </c>
      <c r="I14" s="2" t="s">
        <v>82</v>
      </c>
      <c r="J14" s="3">
        <v>1</v>
      </c>
      <c r="K14" s="4">
        <v>589.01</v>
      </c>
    </row>
    <row r="15" spans="1:11" s="1" customFormat="1" x14ac:dyDescent="0.2">
      <c r="A15" s="1" t="s">
        <v>14</v>
      </c>
      <c r="D15" s="5" t="str">
        <f t="array" ref="D15:F15">IFERROR(INDEX($H$1:$K$40,MATCH(A15,$H$1:$H$40,0),{2,3,4}),"")</f>
        <v/>
      </c>
      <c r="E15" s="5" t="str">
        <v/>
      </c>
      <c r="F15" s="5" t="str">
        <v/>
      </c>
      <c r="H15" s="2" t="s">
        <v>63</v>
      </c>
      <c r="I15" s="2" t="s">
        <v>83</v>
      </c>
      <c r="J15" s="3">
        <v>1</v>
      </c>
      <c r="K15" s="4">
        <v>103.66</v>
      </c>
    </row>
    <row r="16" spans="1:11" s="1" customFormat="1" x14ac:dyDescent="0.2">
      <c r="A16" s="1" t="s">
        <v>15</v>
      </c>
      <c r="D16" s="5" t="str">
        <f t="array" ref="D16:F16">IFERROR(INDEX($H$1:$K$40,MATCH(A16,$H$1:$H$40,0),{2,3,4}),"")</f>
        <v/>
      </c>
      <c r="E16" s="5" t="str">
        <v/>
      </c>
      <c r="F16" s="5" t="str">
        <v/>
      </c>
      <c r="H16" s="2" t="s">
        <v>64</v>
      </c>
      <c r="I16" s="2" t="s">
        <v>84</v>
      </c>
      <c r="J16" s="3">
        <v>1</v>
      </c>
      <c r="K16" s="4">
        <v>16.22</v>
      </c>
    </row>
    <row r="17" spans="1:11" s="1" customFormat="1" x14ac:dyDescent="0.2">
      <c r="A17" s="1" t="s">
        <v>16</v>
      </c>
      <c r="D17" s="5" t="str">
        <f t="array" ref="D17:F17">IFERROR(INDEX($H$1:$K$40,MATCH(A17,$H$1:$H$40,0),{2,3,4}),"")</f>
        <v/>
      </c>
      <c r="E17" s="5" t="str">
        <v/>
      </c>
      <c r="F17" s="5" t="str">
        <v/>
      </c>
      <c r="H17" s="2" t="s">
        <v>65</v>
      </c>
      <c r="I17" s="2" t="s">
        <v>85</v>
      </c>
      <c r="J17" s="3">
        <v>1</v>
      </c>
      <c r="K17" s="4">
        <v>44.35</v>
      </c>
    </row>
    <row r="18" spans="1:11" s="1" customFormat="1" x14ac:dyDescent="0.2">
      <c r="A18" s="1" t="s">
        <v>17</v>
      </c>
      <c r="D18" s="5" t="str">
        <f t="array" ref="D18:F18">IFERROR(INDEX($H$1:$K$40,MATCH(A18,$H$1:$H$40,0),{2,3,4}),"")</f>
        <v/>
      </c>
      <c r="E18" s="5" t="str">
        <v/>
      </c>
      <c r="F18" s="5" t="str">
        <v/>
      </c>
      <c r="H18" s="2" t="s">
        <v>66</v>
      </c>
      <c r="I18" s="2" t="s">
        <v>86</v>
      </c>
      <c r="J18" s="3">
        <v>1</v>
      </c>
      <c r="K18" s="4">
        <v>138.16</v>
      </c>
    </row>
    <row r="19" spans="1:11" s="1" customFormat="1" x14ac:dyDescent="0.2">
      <c r="A19" s="1" t="s">
        <v>18</v>
      </c>
      <c r="D19" s="5" t="str">
        <f t="array" ref="D19:F19">IFERROR(INDEX($H$1:$K$40,MATCH(A19,$H$1:$H$40,0),{2,3,4}),"")</f>
        <v/>
      </c>
      <c r="E19" s="5" t="str">
        <v/>
      </c>
      <c r="F19" s="5" t="str">
        <v/>
      </c>
      <c r="H19" s="2" t="s">
        <v>67</v>
      </c>
      <c r="I19" s="2" t="s">
        <v>85</v>
      </c>
      <c r="J19" s="3">
        <v>1</v>
      </c>
      <c r="K19" s="4">
        <v>56.64</v>
      </c>
    </row>
    <row r="20" spans="1:11" s="1" customFormat="1" x14ac:dyDescent="0.2">
      <c r="A20" s="1" t="s">
        <v>19</v>
      </c>
      <c r="D20" s="5" t="str">
        <f t="array" ref="D20:F20">IFERROR(INDEX($H$1:$K$40,MATCH(A20,$H$1:$H$40,0),{2,3,4}),"")</f>
        <v/>
      </c>
      <c r="E20" s="5" t="str">
        <v/>
      </c>
      <c r="F20" s="5" t="str">
        <v/>
      </c>
      <c r="H20" s="2" t="s">
        <v>29</v>
      </c>
      <c r="I20" s="2" t="s">
        <v>87</v>
      </c>
      <c r="J20" s="3">
        <v>1</v>
      </c>
      <c r="K20" s="4">
        <v>22.23</v>
      </c>
    </row>
    <row r="21" spans="1:11" s="1" customFormat="1" x14ac:dyDescent="0.2">
      <c r="A21" s="1" t="s">
        <v>20</v>
      </c>
      <c r="D21" s="5" t="str">
        <f t="array" ref="D21:F21">IFERROR(INDEX($H$1:$K$40,MATCH(A21,$H$1:$H$40,0),{2,3,4}),"")</f>
        <v/>
      </c>
      <c r="E21" s="5" t="str">
        <v/>
      </c>
      <c r="F21" s="5" t="str">
        <v/>
      </c>
      <c r="H21" s="2" t="s">
        <v>30</v>
      </c>
      <c r="I21" s="2" t="s">
        <v>88</v>
      </c>
      <c r="J21" s="3">
        <v>1</v>
      </c>
      <c r="K21" s="4">
        <v>105.3</v>
      </c>
    </row>
    <row r="22" spans="1:11" s="1" customFormat="1" x14ac:dyDescent="0.2">
      <c r="A22" s="1" t="s">
        <v>21</v>
      </c>
      <c r="D22" s="5" t="str">
        <f t="array" ref="D22:F22">IFERROR(INDEX($H$1:$K$40,MATCH(A22,$H$1:$H$40,0),{2,3,4}),"")</f>
        <v/>
      </c>
      <c r="E22" s="5" t="str">
        <v/>
      </c>
      <c r="F22" s="5" t="str">
        <v/>
      </c>
      <c r="H22" s="2" t="s">
        <v>31</v>
      </c>
      <c r="I22" s="2" t="s">
        <v>89</v>
      </c>
      <c r="J22" s="3">
        <v>1</v>
      </c>
      <c r="K22" s="4">
        <v>213.71</v>
      </c>
    </row>
    <row r="23" spans="1:11" s="1" customFormat="1" x14ac:dyDescent="0.2">
      <c r="A23" s="1" t="s">
        <v>22</v>
      </c>
      <c r="D23" s="5" t="str">
        <f t="array" ref="D23:F23">IFERROR(INDEX($H$1:$K$40,MATCH(A23,$H$1:$H$40,0),{2,3,4}),"")</f>
        <v/>
      </c>
      <c r="E23" s="5" t="str">
        <v/>
      </c>
      <c r="F23" s="5" t="str">
        <v/>
      </c>
      <c r="H23" s="2" t="s">
        <v>32</v>
      </c>
      <c r="I23" s="2" t="s">
        <v>90</v>
      </c>
      <c r="J23" s="3">
        <v>1</v>
      </c>
      <c r="K23" s="4">
        <v>17.12</v>
      </c>
    </row>
    <row r="24" spans="1:11" s="1" customFormat="1" x14ac:dyDescent="0.2">
      <c r="A24" s="1" t="s">
        <v>23</v>
      </c>
      <c r="D24" s="5" t="str">
        <f t="array" ref="D24:F24">IFERROR(INDEX($H$1:$K$40,MATCH(A24,$H$1:$H$40,0),{2,3,4}),"")</f>
        <v/>
      </c>
      <c r="E24" s="5" t="str">
        <v/>
      </c>
      <c r="F24" s="5" t="str">
        <v/>
      </c>
      <c r="H24" s="2" t="s">
        <v>33</v>
      </c>
      <c r="I24" s="2" t="s">
        <v>91</v>
      </c>
      <c r="J24" s="3">
        <v>1</v>
      </c>
      <c r="K24" s="4">
        <v>13.43</v>
      </c>
    </row>
    <row r="25" spans="1:11" s="1" customFormat="1" x14ac:dyDescent="0.2">
      <c r="A25" s="1" t="s">
        <v>24</v>
      </c>
      <c r="D25" s="5" t="str">
        <f t="array" ref="D25:F25">IFERROR(INDEX($H$1:$K$40,MATCH(A25,$H$1:$H$40,0),{2,3,4}),"")</f>
        <v/>
      </c>
      <c r="E25" s="5" t="str">
        <v/>
      </c>
      <c r="F25" s="5" t="str">
        <v/>
      </c>
      <c r="H25" s="2" t="s">
        <v>34</v>
      </c>
      <c r="I25" s="2" t="s">
        <v>92</v>
      </c>
      <c r="J25" s="3">
        <v>1</v>
      </c>
      <c r="K25" s="4">
        <v>53.66</v>
      </c>
    </row>
    <row r="26" spans="1:11" s="1" customFormat="1" x14ac:dyDescent="0.2">
      <c r="A26" s="1" t="s">
        <v>25</v>
      </c>
      <c r="D26" s="5" t="str">
        <f t="array" ref="D26:F26">IFERROR(INDEX($H$1:$K$40,MATCH(A26,$H$1:$H$40,0),{2,3,4}),"")</f>
        <v/>
      </c>
      <c r="E26" s="5" t="str">
        <v/>
      </c>
      <c r="F26" s="5" t="str">
        <v/>
      </c>
      <c r="H26" s="2" t="s">
        <v>35</v>
      </c>
      <c r="I26" s="2" t="s">
        <v>93</v>
      </c>
      <c r="J26" s="3">
        <v>1</v>
      </c>
      <c r="K26" s="4">
        <v>2.39</v>
      </c>
    </row>
    <row r="27" spans="1:11" s="1" customFormat="1" x14ac:dyDescent="0.2">
      <c r="A27" s="2" t="s">
        <v>53</v>
      </c>
      <c r="D27" s="5" t="str">
        <f t="array" ref="D27:F27">IFERROR(INDEX($H$1:$K$40,MATCH(A27,$H$1:$H$40,0),{2,3,4}),"")</f>
        <v xml:space="preserve">Трубка   </v>
      </c>
      <c r="E27" s="5">
        <v>1</v>
      </c>
      <c r="F27" s="5">
        <v>1.1200000000000001</v>
      </c>
      <c r="H27" s="2" t="s">
        <v>36</v>
      </c>
      <c r="I27" s="2" t="s">
        <v>93</v>
      </c>
      <c r="J27" s="3">
        <v>1</v>
      </c>
      <c r="K27" s="4">
        <v>2.39</v>
      </c>
    </row>
    <row r="28" spans="1:11" s="1" customFormat="1" x14ac:dyDescent="0.2">
      <c r="A28" s="2" t="s">
        <v>54</v>
      </c>
      <c r="D28" s="5" t="str">
        <f t="array" ref="D28:F28">IFERROR(INDEX($H$1:$K$40,MATCH(A28,$H$1:$H$40,0),{2,3,4}),"")</f>
        <v>Голова масляного фильтра</v>
      </c>
      <c r="E28" s="5">
        <v>1</v>
      </c>
      <c r="F28" s="5">
        <v>172.03</v>
      </c>
      <c r="H28" s="2" t="s">
        <v>37</v>
      </c>
      <c r="I28" s="2" t="s">
        <v>94</v>
      </c>
      <c r="J28" s="3">
        <v>1</v>
      </c>
      <c r="K28" s="4">
        <v>771.04</v>
      </c>
    </row>
    <row r="29" spans="1:11" s="1" customFormat="1" x14ac:dyDescent="0.2">
      <c r="A29" s="2" t="s">
        <v>56</v>
      </c>
      <c r="D29" s="5" t="str">
        <f t="array" ref="D29:F29">IFERROR(INDEX($H$1:$K$40,MATCH(A29,$H$1:$H$40,0),{2,3,4}),"")</f>
        <v xml:space="preserve">Топливоподкачивающий насос       </v>
      </c>
      <c r="E29" s="5">
        <v>1</v>
      </c>
      <c r="F29" s="5">
        <v>15.69</v>
      </c>
      <c r="H29" s="2" t="s">
        <v>38</v>
      </c>
      <c r="I29" s="2" t="s">
        <v>95</v>
      </c>
      <c r="J29" s="3">
        <v>1</v>
      </c>
      <c r="K29" s="4">
        <v>275.58999999999997</v>
      </c>
    </row>
    <row r="30" spans="1:11" s="1" customFormat="1" x14ac:dyDescent="0.2">
      <c r="A30" s="2" t="s">
        <v>57</v>
      </c>
      <c r="D30" s="5" t="str">
        <f t="array" ref="D30:F30">IFERROR(INDEX($H$1:$K$40,MATCH(A30,$H$1:$H$40,0),{2,3,4}),"")</f>
        <v xml:space="preserve">Кольцо стартера    </v>
      </c>
      <c r="E30" s="5">
        <v>1</v>
      </c>
      <c r="F30" s="5">
        <v>46.45</v>
      </c>
      <c r="H30" s="2" t="s">
        <v>39</v>
      </c>
      <c r="I30" s="2" t="s">
        <v>96</v>
      </c>
      <c r="J30" s="3">
        <v>1</v>
      </c>
      <c r="K30" s="4">
        <v>74.150000000000006</v>
      </c>
    </row>
    <row r="31" spans="1:11" s="1" customFormat="1" x14ac:dyDescent="0.2">
      <c r="A31" s="2" t="s">
        <v>58</v>
      </c>
      <c r="D31" s="5" t="str">
        <f t="array" ref="D31:F31">IFERROR(INDEX($H$1:$K$40,MATCH(A31,$H$1:$H$40,0),{2,3,4}),"")</f>
        <v xml:space="preserve">Топливный фильтр  </v>
      </c>
      <c r="E31" s="5">
        <v>1</v>
      </c>
      <c r="F31" s="5">
        <v>17.86</v>
      </c>
      <c r="H31" s="2" t="s">
        <v>40</v>
      </c>
      <c r="I31" s="2" t="s">
        <v>97</v>
      </c>
      <c r="J31" s="3">
        <v>1</v>
      </c>
      <c r="K31" s="4">
        <v>49.95</v>
      </c>
    </row>
    <row r="32" spans="1:11" s="1" customFormat="1" x14ac:dyDescent="0.2">
      <c r="A32" s="2" t="s">
        <v>59</v>
      </c>
      <c r="D32" s="5" t="str">
        <f t="array" ref="D32:F32">IFERROR(INDEX($H$1:$K$40,MATCH(A32,$H$1:$H$40,0),{2,3,4}),"")</f>
        <v xml:space="preserve">Комплект           </v>
      </c>
      <c r="E32" s="5">
        <v>1</v>
      </c>
      <c r="F32" s="5">
        <v>32.19</v>
      </c>
      <c r="H32" s="2" t="s">
        <v>41</v>
      </c>
      <c r="I32" s="2" t="s">
        <v>98</v>
      </c>
      <c r="J32" s="3">
        <v>1</v>
      </c>
      <c r="K32" s="4">
        <v>11.12</v>
      </c>
    </row>
    <row r="33" spans="1:11" s="1" customFormat="1" x14ac:dyDescent="0.2">
      <c r="A33" s="2" t="s">
        <v>60</v>
      </c>
      <c r="D33" s="5" t="str">
        <f t="array" ref="D33:F33">IFERROR(INDEX($H$1:$K$40,MATCH(A33,$H$1:$H$40,0),{2,3,4}),"")</f>
        <v xml:space="preserve">Шланг (метров)   </v>
      </c>
      <c r="E33" s="5">
        <v>1</v>
      </c>
      <c r="F33" s="5">
        <v>7.49</v>
      </c>
      <c r="H33" s="2" t="s">
        <v>42</v>
      </c>
      <c r="I33" s="2" t="s">
        <v>99</v>
      </c>
      <c r="J33" s="3">
        <v>10</v>
      </c>
      <c r="K33" s="4">
        <v>1.31</v>
      </c>
    </row>
    <row r="34" spans="1:11" s="1" customFormat="1" x14ac:dyDescent="0.2">
      <c r="A34" s="2" t="s">
        <v>61</v>
      </c>
      <c r="D34" s="5" t="str">
        <f t="array" ref="D34:F34">IFERROR(INDEX($H$1:$K$40,MATCH(A34,$H$1:$H$40,0),{2,3,4}),"")</f>
        <v xml:space="preserve">Комплект для моторизации    </v>
      </c>
      <c r="E34" s="5">
        <v>1</v>
      </c>
      <c r="F34" s="5">
        <v>308.8</v>
      </c>
      <c r="H34" s="2" t="s">
        <v>43</v>
      </c>
      <c r="I34" s="2" t="s">
        <v>100</v>
      </c>
      <c r="J34" s="3">
        <v>1</v>
      </c>
      <c r="K34" s="4">
        <v>36.99</v>
      </c>
    </row>
    <row r="35" spans="1:11" s="1" customFormat="1" x14ac:dyDescent="0.2">
      <c r="A35" s="2" t="s">
        <v>62</v>
      </c>
      <c r="D35" s="5" t="str">
        <f t="array" ref="D35:F35">IFERROR(INDEX($H$1:$K$40,MATCH(A35,$H$1:$H$40,0),{2,3,4}),"")</f>
        <v xml:space="preserve">Расширительный бачок      </v>
      </c>
      <c r="E35" s="5">
        <v>1</v>
      </c>
      <c r="F35" s="5">
        <v>589.01</v>
      </c>
      <c r="H35" s="2" t="s">
        <v>44</v>
      </c>
      <c r="I35" s="2" t="s">
        <v>78</v>
      </c>
      <c r="J35" s="3">
        <v>1</v>
      </c>
      <c r="K35" s="4">
        <v>7.55</v>
      </c>
    </row>
    <row r="36" spans="1:11" s="1" customFormat="1" x14ac:dyDescent="0.2">
      <c r="A36" s="2" t="s">
        <v>63</v>
      </c>
      <c r="D36" s="5" t="str">
        <f t="array" ref="D36:F36">IFERROR(INDEX($H$1:$K$40,MATCH(A36,$H$1:$H$40,0),{2,3,4}),"")</f>
        <v xml:space="preserve">Трубка       </v>
      </c>
      <c r="E36" s="5">
        <v>1</v>
      </c>
      <c r="F36" s="5">
        <v>103.66</v>
      </c>
      <c r="H36" s="2" t="s">
        <v>45</v>
      </c>
      <c r="I36" s="2" t="s">
        <v>101</v>
      </c>
      <c r="J36" s="3">
        <v>1</v>
      </c>
      <c r="K36" s="4">
        <v>50.56</v>
      </c>
    </row>
    <row r="37" spans="1:11" s="1" customFormat="1" x14ac:dyDescent="0.2">
      <c r="A37" s="2" t="s">
        <v>64</v>
      </c>
      <c r="D37" s="5" t="str">
        <f t="array" ref="D37:F37">IFERROR(INDEX($H$1:$K$40,MATCH(A37,$H$1:$H$40,0),{2,3,4}),"")</f>
        <v xml:space="preserve">Кабель           </v>
      </c>
      <c r="E37" s="5">
        <v>1</v>
      </c>
      <c r="F37" s="5">
        <v>16.22</v>
      </c>
      <c r="H37" s="2" t="s">
        <v>46</v>
      </c>
      <c r="I37" s="2" t="s">
        <v>102</v>
      </c>
      <c r="J37" s="3">
        <v>1</v>
      </c>
      <c r="K37" s="4">
        <v>1.52</v>
      </c>
    </row>
    <row r="38" spans="1:11" s="1" customFormat="1" x14ac:dyDescent="0.2">
      <c r="A38" s="1" t="s">
        <v>26</v>
      </c>
      <c r="D38" s="5" t="str">
        <f t="array" ref="D38:F38">IFERROR(INDEX($H$1:$K$40,MATCH(A38,$H$1:$H$40,0),{2,3,4}),"")</f>
        <v/>
      </c>
      <c r="E38" s="5" t="str">
        <v/>
      </c>
      <c r="F38" s="5" t="str">
        <v/>
      </c>
      <c r="H38" s="2" t="s">
        <v>47</v>
      </c>
      <c r="I38" s="2" t="s">
        <v>85</v>
      </c>
      <c r="J38" s="3">
        <v>1</v>
      </c>
      <c r="K38" s="4">
        <v>60.19</v>
      </c>
    </row>
    <row r="39" spans="1:11" s="1" customFormat="1" x14ac:dyDescent="0.2">
      <c r="A39" s="1" t="s">
        <v>27</v>
      </c>
      <c r="D39" s="5" t="str">
        <f t="array" ref="D39:F39">IFERROR(INDEX($H$1:$K$40,MATCH(A39,$H$1:$H$40,0),{2,3,4}),"")</f>
        <v/>
      </c>
      <c r="E39" s="5" t="str">
        <v/>
      </c>
      <c r="F39" s="5" t="str">
        <v/>
      </c>
      <c r="H39" s="2" t="s">
        <v>48</v>
      </c>
      <c r="I39" s="2" t="s">
        <v>103</v>
      </c>
      <c r="J39" s="3">
        <v>1</v>
      </c>
      <c r="K39" s="4">
        <v>1.52</v>
      </c>
    </row>
    <row r="40" spans="1:11" s="1" customFormat="1" x14ac:dyDescent="0.2">
      <c r="A40" s="1" t="s">
        <v>28</v>
      </c>
      <c r="D40" s="5" t="str">
        <f t="array" ref="D40:F40">IFERROR(INDEX($H$1:$K$40,MATCH(A40,$H$1:$H$40,0),{2,3,4}),"")</f>
        <v/>
      </c>
      <c r="E40" s="5" t="str">
        <v/>
      </c>
      <c r="F40" s="5" t="str">
        <v/>
      </c>
      <c r="H40" s="2" t="s">
        <v>68</v>
      </c>
      <c r="I40" s="2" t="s">
        <v>103</v>
      </c>
      <c r="J40" s="3">
        <v>1</v>
      </c>
      <c r="K40" s="4">
        <v>1.52</v>
      </c>
    </row>
  </sheetData>
  <conditionalFormatting sqref="H1:H40 A1:A4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B6FE1E38D2742889C9A763615AAB9" ma:contentTypeVersion="6" ma:contentTypeDescription="Create a new document." ma:contentTypeScope="" ma:versionID="8a6f5d0b1eda229e3a4f62f74334e935">
  <xsd:schema xmlns:xsd="http://www.w3.org/2001/XMLSchema" xmlns:p="http://schemas.microsoft.com/office/2006/metadata/properties" xmlns:ns1="http://schemas.microsoft.com/sharepoint/v3" xmlns:ns2="b5f3c275-7e4b-4336-b9ad-e07972a612b3" xmlns:ns3="a1c463c4-6496-4844-982e-429ccd2525a4" targetNamespace="http://schemas.microsoft.com/office/2006/metadata/properties" ma:root="true" ma:fieldsID="c1f795ae0d503fad39e463aff502b743" ns1:_="" ns2:_="" ns3:_="">
    <xsd:import namespace="http://schemas.microsoft.com/sharepoint/v3"/>
    <xsd:import namespace="b5f3c275-7e4b-4336-b9ad-e07972a612b3"/>
    <xsd:import namespace="a1c463c4-6496-4844-982e-429ccd2525a4"/>
    <xsd:element name="properties">
      <xsd:complexType>
        <xsd:sequence>
          <xsd:element name="documentManagement">
            <xsd:complexType>
              <xsd:all>
                <xsd:element ref="ns2:IPG"/>
                <xsd:element ref="ns1:TccCheckboxes" minOccurs="0"/>
                <xsd:element ref="ns1:EngineeringModel" minOccurs="0"/>
                <xsd:element ref="ns1:Keyword" minOccurs="0"/>
                <xsd:element ref="ns1:NPIProject" minOccurs="0"/>
                <xsd:element ref="ns1:ProductFamily" minOccurs="0"/>
                <xsd:element ref="ns3:TccDocLibTrack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TccCheckboxes" ma:index="9" nillable="true" ma:displayName="Select / Unselect All" ma:hidden="true" ma:internalName="TccCheckboxes" ma:readOnly="true">
      <xsd:simpleType>
        <xsd:restriction base="dms:Unknown"/>
      </xsd:simpleType>
    </xsd:element>
    <xsd:element name="EngineeringModel" ma:index="10" nillable="true" ma:displayName="Engineering Model" ma:internalName="EngineeringModel" ma:readOnly="false">
      <xsd:simpleType>
        <xsd:restriction base="dms:Text"/>
      </xsd:simpleType>
    </xsd:element>
    <xsd:element name="Keyword" ma:index="11" nillable="true" ma:displayName="Keyword" ma:internalName="Keyword" ma:readOnly="false">
      <xsd:simpleType>
        <xsd:restriction base="dms:Text"/>
      </xsd:simpleType>
    </xsd:element>
    <xsd:element name="NPIProject" ma:index="12" nillable="true" ma:displayName="NPI Project" ma:internalName="NPI_x0020_Project" ma:readOnly="false">
      <xsd:simpleType>
        <xsd:restriction base="dms:Text"/>
      </xsd:simpleType>
    </xsd:element>
    <xsd:element name="ProductFamily" ma:index="13" nillable="true" ma:displayName="Product Family" ma:internalName="ProductFamily" ma:readOnly="false">
      <xsd:simpleType>
        <xsd:restriction base="dms:Choice">
          <xsd:enumeration value="AFTERTREATMENT"/>
          <xsd:enumeration value="ARTICULATED TRUCKS"/>
          <xsd:enumeration value="BACKHOE LOADERS - CENTER PIVOT"/>
          <xsd:enumeration value="BACKHOE LOADERS - SIDE SHIFT"/>
          <xsd:enumeration value="COMPACT WHEEL LOADERS (902-914"/>
          <xsd:enumeration value="COOLING"/>
          <xsd:enumeration value="CRDC DESIGN CENTER"/>
          <xsd:enumeration value="CXDC DESIGN CENTER"/>
          <xsd:enumeration value="D5/D6 M&amp;N MEDIUM TRACK-TYPE TR"/>
          <xsd:enumeration value="DEFENSE PRODUCTS"/>
          <xsd:enumeration value="ELECTRIC POWER ENGINES"/>
          <xsd:enumeration value="ELECTRONIC AND ELECTRICAL"/>
          <xsd:enumeration value="ENGINE AND INSTALLATION"/>
          <xsd:enumeration value="EXTERNAL COMPONENTS REMAN"/>
          <xsd:enumeration value="FLUIDS, FILTERS, KITS"/>
          <xsd:enumeration value="FORESTRY PRODUCTS"/>
          <xsd:enumeration value="FUEL SYSTEM"/>
          <xsd:enumeration value="HYDRAULICS"/>
          <xsd:enumeration value="INDUSTRIAL ENGINES"/>
          <xsd:enumeration value="INTERNAL COMPONENTS REMAN"/>
          <xsd:enumeration value="LARGE HYDRAULIC EXCAVATORS (33"/>
          <xsd:enumeration value="LARGE MINING TRUCKS (785-797)"/>
          <xsd:enumeration value="LARGE TRACK-TYPE TRACTORS (D9-"/>
          <xsd:enumeration value="LARGE WHEEL LOADERS (988-994)"/>
          <xsd:enumeration value="LOWER POWER TRAIN (AURORA)"/>
          <xsd:enumeration value="MACHINE ENGINE"/>
          <xsd:enumeration value="MARINE ENGINES"/>
          <xsd:enumeration value="MEDIUM HYDRAULIC EXCAVATORS (3"/>
          <xsd:enumeration value="MEDIUM TRACK-TYPE TRACTORS (D6"/>
          <xsd:enumeration value="MEDIUM WHEEL LOADERS (938-980)"/>
          <xsd:enumeration value="MINI HYDRAULIC EXCAVATORS (301"/>
          <xsd:enumeration value="MOTOR GRADERS"/>
          <xsd:enumeration value="MULTIPLE INTEGRATED SYSTEMS"/>
          <xsd:enumeration value="NON-CAT BRANDED - FG WILSON"/>
          <xsd:enumeration value="NON-CAT BRANDED - OTHER"/>
          <xsd:enumeration value="NON-CAT BRANDED - PERKINS"/>
          <xsd:enumeration value="NON-CAT BRANDED - SEM"/>
          <xsd:enumeration value="OEM SOLUTIONS"/>
          <xsd:enumeration value="OPERATOR ENVIRONMENT"/>
          <xsd:enumeration value="OTHER PRODUCTS"/>
          <xsd:enumeration value="PAVING PRODUCTS"/>
          <xsd:enumeration value="PETROLEUM ENGINES"/>
          <xsd:enumeration value="PIPELAYERS (561-589)"/>
          <xsd:enumeration value="PROGRESS RAIL"/>
          <xsd:enumeration value="QUARRY &amp; CONSTRUCTION TRUCKS ("/>
          <xsd:enumeration value="SEM"/>
          <xsd:enumeration value="SKID STEER LOADERS &amp; MULTI-TER"/>
          <xsd:enumeration value="SMALL HYDRAULIC EXCAVATORS (31"/>
          <xsd:enumeration value="SMALL TRACK TYPE TRACTORS &amp; LO"/>
          <xsd:enumeration value="SMALL WHEEL LOADERS (924-930)"/>
          <xsd:enumeration value="SPECIALTY PRODUCTS"/>
          <xsd:enumeration value="TELEHANDLERS"/>
          <xsd:enumeration value="TRACK-TYPE LOADERS (953-973)"/>
          <xsd:enumeration value="TRANSMISSION"/>
          <xsd:enumeration value="TRUCK ENGINES"/>
          <xsd:enumeration value="TUNNELING PRODUCTS"/>
          <xsd:enumeration value="UNDERCARRIAGE"/>
          <xsd:enumeration value="UNDERGROUND MINING PRODUCTS"/>
          <xsd:enumeration value="WHEEL TRACTOR SCRAPERS"/>
          <xsd:enumeration value="WHEELED EXCAVATORS"/>
          <xsd:enumeration value="WORK TOOLS"/>
        </xsd:restriction>
      </xsd:simpleType>
    </xsd:element>
  </xsd:schema>
  <xsd:schema xmlns:xsd="http://www.w3.org/2001/XMLSchema" xmlns:dms="http://schemas.microsoft.com/office/2006/documentManagement/types" targetNamespace="b5f3c275-7e4b-4336-b9ad-e07972a612b3" elementFormDefault="qualified">
    <xsd:import namespace="http://schemas.microsoft.com/office/2006/documentManagement/types"/>
    <xsd:element name="IPG" ma:index="8" ma:displayName="IPG" ma:default="Confidential Yellow" ma:description="No confidential Red data allowed" ma:format="Dropdown" ma:internalName="IPG">
      <xsd:simpleType>
        <xsd:restriction base="dms:Choice">
          <xsd:enumeration value="Confidential Yellow"/>
          <xsd:enumeration value="Confidential Green"/>
        </xsd:restriction>
      </xsd:simpleType>
    </xsd:element>
  </xsd:schema>
  <xsd:schema xmlns:xsd="http://www.w3.org/2001/XMLSchema" xmlns:dms="http://schemas.microsoft.com/office/2006/documentManagement/types" targetNamespace="a1c463c4-6496-4844-982e-429ccd2525a4" elementFormDefault="qualified">
    <xsd:import namespace="http://schemas.microsoft.com/office/2006/documentManagement/types"/>
    <xsd:element name="TccDocLibTracker" ma:index="14" nillable="true" ma:displayName="TccDocLibTracker" ma:hidden="true" ma:internalName="TccDocLibTrack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EngineeringModel xmlns="http://schemas.microsoft.com/sharepoint/v3" xsi:nil="true"/>
    <ProductFamily xmlns="http://schemas.microsoft.com/sharepoint/v3" xsi:nil="true"/>
    <NPIProject xmlns="http://schemas.microsoft.com/sharepoint/v3" xsi:nil="true"/>
    <IPG xmlns="b5f3c275-7e4b-4336-b9ad-e07972a612b3">Confidential Yellow</IPG>
    <Keyword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0C6AE-BC6F-481E-80BA-1D6DE6A15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f3c275-7e4b-4336-b9ad-e07972a612b3"/>
    <ds:schemaRef ds:uri="a1c463c4-6496-4844-982e-429ccd2525a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F22A5B1-6AF4-43B4-B0C1-8AE1682BABE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D145C99-FA0A-440E-87D6-986CD16F64C2}">
  <ds:schemaRefs>
    <ds:schemaRef ds:uri="http://schemas.microsoft.com/office/2006/metadata/properties"/>
    <ds:schemaRef ds:uri="http://schemas.microsoft.com/sharepoint/v3"/>
    <ds:schemaRef ds:uri="b5f3c275-7e4b-4336-b9ad-e07972a612b3"/>
  </ds:schemaRefs>
</ds:datastoreItem>
</file>

<file path=customXml/itemProps4.xml><?xml version="1.0" encoding="utf-8"?>
<ds:datastoreItem xmlns:ds="http://schemas.openxmlformats.org/officeDocument/2006/customXml" ds:itemID="{FEFBC785-C981-48FE-A092-8DB3A2FC7D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Company>Caterpillar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rstrapp</dc:creator>
  <cp:lastModifiedBy>Ярослав</cp:lastModifiedBy>
  <dcterms:created xsi:type="dcterms:W3CDTF">2011-07-25T09:08:52Z</dcterms:created>
  <dcterms:modified xsi:type="dcterms:W3CDTF">2014-08-13T07:13:58Z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