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3" sheetId="3" r:id="rId2"/>
    <sheet name="Лист2" sheetId="2" r:id="rId3"/>
  </sheets>
  <definedNames>
    <definedName name="_xlnm.Print_Area" localSheetId="1">Лист3!$A$1:$C$27</definedName>
  </definedNames>
  <calcPr calcId="152511"/>
</workbook>
</file>

<file path=xl/calcChain.xml><?xml version="1.0" encoding="utf-8"?>
<calcChain xmlns="http://schemas.openxmlformats.org/spreadsheetml/2006/main">
  <c r="F3" i="3" l="1"/>
  <c r="F4" i="3"/>
  <c r="F5" i="3"/>
  <c r="F6" i="3"/>
  <c r="F2" i="3"/>
  <c r="F7" i="3"/>
  <c r="F8" i="3"/>
  <c r="F9" i="3"/>
  <c r="F10" i="3"/>
  <c r="F11" i="3"/>
  <c r="F12" i="3"/>
  <c r="D6" i="2" l="1"/>
  <c r="D7" i="2"/>
  <c r="D8" i="2"/>
  <c r="D9" i="2"/>
</calcChain>
</file>

<file path=xl/sharedStrings.xml><?xml version="1.0" encoding="utf-8"?>
<sst xmlns="http://schemas.openxmlformats.org/spreadsheetml/2006/main" count="274" uniqueCount="193">
  <si>
    <t>6 Экономический расчет</t>
  </si>
  <si>
    <t>6.1 Расчет единовременных капитальных затрат на реконструкцию</t>
  </si>
  <si>
    <t xml:space="preserve">Реконструкция технологических установок связана со значительными капитальными вложениями. В общем случае они определяются по формуле </t>
  </si>
  <si>
    <r>
      <t xml:space="preserve">                                     ΔК = К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 xml:space="preserve"> + К</t>
    </r>
    <r>
      <rPr>
        <vertAlign val="subscript"/>
        <sz val="14"/>
        <color theme="1"/>
        <rFont val="Times New Roman"/>
        <family val="1"/>
        <charset val="204"/>
      </rPr>
      <t>м</t>
    </r>
    <r>
      <rPr>
        <sz val="14"/>
        <color theme="1"/>
        <rFont val="Times New Roman"/>
        <family val="1"/>
        <charset val="204"/>
      </rPr>
      <t xml:space="preserve"> + К</t>
    </r>
    <r>
      <rPr>
        <vertAlign val="subscript"/>
        <sz val="14"/>
        <color theme="1"/>
        <rFont val="Times New Roman"/>
        <family val="1"/>
        <charset val="204"/>
      </rPr>
      <t>д</t>
    </r>
    <r>
      <rPr>
        <sz val="14"/>
        <color theme="1"/>
        <rFont val="Times New Roman"/>
        <family val="1"/>
        <charset val="204"/>
      </rPr>
      <t>,</t>
    </r>
  </si>
  <si>
    <t>где ΔК - дополнительные капитальные затраты на реконструкцию установки;</t>
  </si>
  <si>
    <r>
      <t>К</t>
    </r>
    <r>
      <rPr>
        <vertAlign val="subscript"/>
        <sz val="14"/>
        <color theme="1"/>
        <rFont val="Times New Roman"/>
        <family val="1"/>
        <charset val="204"/>
      </rPr>
      <t>об</t>
    </r>
    <r>
      <rPr>
        <sz val="14"/>
        <color theme="1"/>
        <rFont val="Times New Roman"/>
        <family val="1"/>
        <charset val="204"/>
      </rPr>
      <t xml:space="preserve"> - затраты на приобретение нового оборудования;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</si>
  <si>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м</t>
    </r>
    <r>
      <rPr>
        <sz val="14"/>
        <color theme="1"/>
        <rFont val="Times New Roman"/>
        <family val="1"/>
        <charset val="204"/>
      </rPr>
      <t xml:space="preserve"> - затраты на монтаж нового оборудования;</t>
    </r>
  </si>
  <si>
    <r>
      <t>К</t>
    </r>
    <r>
      <rPr>
        <vertAlign val="subscript"/>
        <sz val="14"/>
        <color theme="1"/>
        <rFont val="Times New Roman"/>
        <family val="1"/>
        <charset val="204"/>
      </rPr>
      <t>д</t>
    </r>
    <r>
      <rPr>
        <sz val="14"/>
        <color theme="1"/>
        <rFont val="Times New Roman"/>
        <family val="1"/>
        <charset val="204"/>
      </rPr>
      <t xml:space="preserve"> - затраты на демонтаж оборудования, подлежащего замене.</t>
    </r>
  </si>
  <si>
    <t>Расчет стоимости аппаратов приведен в таблице 6.1.</t>
  </si>
  <si>
    <t>Таблица 6.1- Стоимость аппаратов</t>
  </si>
  <si>
    <t>Аппарат</t>
  </si>
  <si>
    <t>Ед. измер</t>
  </si>
  <si>
    <t>Коли- чество</t>
  </si>
  <si>
    <t>Цена,</t>
  </si>
  <si>
    <t>тыс. руб</t>
  </si>
  <si>
    <t>Сумма, тыс. руб</t>
  </si>
  <si>
    <t>Реактор d=2,6 м, h=8 м, материал 12 ХМ</t>
  </si>
  <si>
    <t>шт</t>
  </si>
  <si>
    <t>Труба, металл Ст. 20</t>
  </si>
  <si>
    <t>пм</t>
  </si>
  <si>
    <t>Транспортные расходы, 5 %</t>
  </si>
  <si>
    <t>Затраты на монтаж, 20 %</t>
  </si>
  <si>
    <t>Затраты на демонтаж, 20 %</t>
  </si>
  <si>
    <t>Итого</t>
  </si>
  <si>
    <t>6.2 Определение источника образования экономического эффекта</t>
  </si>
  <si>
    <r>
      <t>В данном проекте на установке гидроочистки осуществляется замена реактора на более совершенный аксиально-радиальный с малым перепадом давления, катализатора АКМ, ТНК, ГО-15Н, КЗС-15 на катализатор ГО-70 в количестве 51,85 м</t>
    </r>
    <r>
      <rPr>
        <vertAlign val="superscript"/>
        <sz val="14"/>
        <color theme="1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(п.2.5.2), что снижает содержание серы в сырье до сотых долей. За счет использования эффективного и более дешевого катализатора ГО-70 снижаются и затраты на его приобретение. За счет использования нового аксиально-радиального реактора, катализатора сокращается расход топлива в реакторную трубчатую печь П-2 на 27,23 % (п. 2.6) и увеличивается межрегенерационный пробег установки с 310 до 328 дней (п.2.5.1).</t>
    </r>
  </si>
  <si>
    <t xml:space="preserve">6.3 Расчет производственной мощности и производственной программы </t>
  </si>
  <si>
    <t>В ходе реконструкции изменяется количество рабочих дней в режиме реакции с 310 на 328 дней.</t>
  </si>
  <si>
    <t xml:space="preserve">Мощность установки определим по формуле </t>
  </si>
  <si>
    <t xml:space="preserve">                                                 </t>
  </si>
  <si>
    <t>,                                                      (6.2)</t>
  </si>
  <si>
    <t>где П - производительность установки, т/сут;</t>
  </si>
  <si>
    <t>t - время работы установки в режиме реакции,</t>
  </si>
  <si>
    <t>.</t>
  </si>
  <si>
    <t>Производственная программа установки по форме представляет материальный баланс установки с указанием количества взятых и полученных нефтепродуктов, технологических потерь, процентов отбора целевых продуктов от исходного сырья (таблица 6.2).</t>
  </si>
  <si>
    <t>Таблица 6.2 - Материальный баланс установки</t>
  </si>
  <si>
    <t>Наименование</t>
  </si>
  <si>
    <t>до реконструкции</t>
  </si>
  <si>
    <t>после реконструкции</t>
  </si>
  <si>
    <t>т/год</t>
  </si>
  <si>
    <t>%</t>
  </si>
  <si>
    <t>Взято:</t>
  </si>
  <si>
    <t>Керосиновая фракция</t>
  </si>
  <si>
    <t>Итого:</t>
  </si>
  <si>
    <t>ВСГ</t>
  </si>
  <si>
    <r>
      <t>в том числе 100% H</t>
    </r>
    <r>
      <rPr>
        <vertAlign val="subscript"/>
        <sz val="14"/>
        <color theme="1"/>
        <rFont val="Times New Roman"/>
        <family val="1"/>
        <charset val="204"/>
      </rPr>
      <t>2</t>
    </r>
  </si>
  <si>
    <t>Всего:</t>
  </si>
  <si>
    <t>Получено:</t>
  </si>
  <si>
    <t>Очищенный керосин</t>
  </si>
  <si>
    <t>Сероводород</t>
  </si>
  <si>
    <t>Продолжение таблицы 6.2</t>
  </si>
  <si>
    <t>Газ</t>
  </si>
  <si>
    <t>Бензин</t>
  </si>
  <si>
    <t>Потери</t>
  </si>
  <si>
    <t xml:space="preserve">6.4 Расчет себестоимости продукции </t>
  </si>
  <si>
    <t>Расчет себестоимости единицы продукции до реконструкции производится путем  составления калькуляции себестоимости, которая сводится в таблицу 6.3.</t>
  </si>
  <si>
    <t>Таблица 6.3 - Калькуляция себестоимости  продукции до реконструкции</t>
  </si>
  <si>
    <r>
      <t>Н</t>
    </r>
    <r>
      <rPr>
        <vertAlign val="subscript"/>
        <sz val="14"/>
        <color theme="1"/>
        <rFont val="Times New Roman"/>
        <family val="1"/>
        <charset val="204"/>
      </rPr>
      <t>расх</t>
    </r>
  </si>
  <si>
    <t>Q</t>
  </si>
  <si>
    <t>руб.</t>
  </si>
  <si>
    <t>Сумма,</t>
  </si>
  <si>
    <t>тыс. руб.</t>
  </si>
  <si>
    <t>1 Сырьё и материалы</t>
  </si>
  <si>
    <t>Компонент керосина АВТ</t>
  </si>
  <si>
    <t>2 Вспомогательные</t>
  </si>
  <si>
    <t>материалы</t>
  </si>
  <si>
    <t>а) МЭА</t>
  </si>
  <si>
    <r>
      <t>3,67·10</t>
    </r>
    <r>
      <rPr>
        <vertAlign val="superscript"/>
        <sz val="14"/>
        <color theme="1"/>
        <rFont val="Times New Roman"/>
        <family val="1"/>
        <charset val="204"/>
      </rPr>
      <t>-5</t>
    </r>
  </si>
  <si>
    <t>б) катализатор АКМ</t>
  </si>
  <si>
    <r>
      <t>1,77·10</t>
    </r>
    <r>
      <rPr>
        <vertAlign val="superscript"/>
        <sz val="14"/>
        <color theme="1"/>
        <rFont val="Times New Roman"/>
        <family val="1"/>
        <charset val="204"/>
      </rPr>
      <t>-6</t>
    </r>
  </si>
  <si>
    <t>в) катализатор ТНК</t>
  </si>
  <si>
    <t>7,25·10-7</t>
  </si>
  <si>
    <t>г) катализатор ГО-15Н</t>
  </si>
  <si>
    <t>3,00·10-6</t>
  </si>
  <si>
    <t>д) катализатор КЗС-15</t>
  </si>
  <si>
    <t>1,72·10-7</t>
  </si>
  <si>
    <t xml:space="preserve">3 ТЭР </t>
  </si>
  <si>
    <t>Топливо</t>
  </si>
  <si>
    <t>Продолжение таблицы 6.3</t>
  </si>
  <si>
    <t xml:space="preserve">Пар </t>
  </si>
  <si>
    <t>Вода</t>
  </si>
  <si>
    <t>Электроэнергия</t>
  </si>
  <si>
    <t>Сжатый воздух</t>
  </si>
  <si>
    <t>Азот</t>
  </si>
  <si>
    <t xml:space="preserve">4 Условно-постоянные затраты </t>
  </si>
  <si>
    <t xml:space="preserve">Заработная плата                      </t>
  </si>
  <si>
    <t>Социальное страхование</t>
  </si>
  <si>
    <t>Капитальный ремонт</t>
  </si>
  <si>
    <t>Амортизация</t>
  </si>
  <si>
    <t>Текущий ремонт</t>
  </si>
  <si>
    <t>Внутризаводские перекачки</t>
  </si>
  <si>
    <t>Цеховые расходы</t>
  </si>
  <si>
    <t>Расходы на техобслуживание</t>
  </si>
  <si>
    <t>Услуги вспомогательных цехов</t>
  </si>
  <si>
    <t>5 Побочная продукция</t>
  </si>
  <si>
    <t xml:space="preserve">Себестоимость </t>
  </si>
  <si>
    <t>Себестоимость тонны продукции</t>
  </si>
  <si>
    <t xml:space="preserve">После реконструкции амортизацию определим по формуле </t>
  </si>
  <si>
    <t xml:space="preserve">                                           </t>
  </si>
  <si>
    <t>;                                               (6.3)</t>
  </si>
  <si>
    <t xml:space="preserve">Количество топлива после реконструкции для реакторной печи уменьшается на 27,23 %, т. е оно составит 15389,29 т. </t>
  </si>
  <si>
    <t>Расчет себестоимости единицы продукции после реконструкции производится путем  составления калькуляции себестоимости, которая сводится в таблицу 6.4.</t>
  </si>
  <si>
    <t>Таблица 6.4 - Калькуляция себестоимости  продукции после                                                                        реконструкции</t>
  </si>
  <si>
    <t>2 Вспомогательные материалы</t>
  </si>
  <si>
    <t>б) катализатор ГО-70</t>
  </si>
  <si>
    <r>
      <t>1,03·10</t>
    </r>
    <r>
      <rPr>
        <vertAlign val="superscript"/>
        <sz val="14"/>
        <color theme="1"/>
        <rFont val="Times New Roman"/>
        <family val="1"/>
        <charset val="204"/>
      </rPr>
      <t>-5</t>
    </r>
  </si>
  <si>
    <t>3 ТЭР</t>
  </si>
  <si>
    <t>Заработная плата</t>
  </si>
  <si>
    <t>Продолжение таблицы 6.4</t>
  </si>
  <si>
    <t>Расх на тех обслуж. обор</t>
  </si>
  <si>
    <t>Услуг. Вспом цехов</t>
  </si>
  <si>
    <t>Себестоимость  тонны продукции</t>
  </si>
  <si>
    <t>6.5 Определение экономической эффективности проекта</t>
  </si>
  <si>
    <t>Для определения экономической эффективности рассматриваются следующие показатели:</t>
  </si>
  <si>
    <t>- срок окупаемости дополнительных капитальных вложений</t>
  </si>
  <si>
    <t xml:space="preserve">                                            </t>
  </si>
  <si>
    <t>;                                               (6.4)</t>
  </si>
  <si>
    <t xml:space="preserve">- коэффициент сравнительной экономической эффективности капитальных вложений, определяемый по формуле </t>
  </si>
  <si>
    <t xml:space="preserve">                                          </t>
  </si>
  <si>
    <t>;                                               (6.5)</t>
  </si>
  <si>
    <t>- условно годовая экономия рассчитываемая по формуле</t>
  </si>
  <si>
    <t>.                                              (6.6)</t>
  </si>
  <si>
    <t>Полученные значения сводим в таблицу 6.5.</t>
  </si>
  <si>
    <t>6.6 Расчет основных технико-экономических показателей</t>
  </si>
  <si>
    <t>Для установления эффективности реконструкции рассчитываем основные технико-экономические показатели, производим их комплексный анализ и сравнение с показате­лями установки до реконструкции.</t>
  </si>
  <si>
    <t>Абсолютные показатели принимаются по данным предыдущих расчетов.</t>
  </si>
  <si>
    <t xml:space="preserve">Относительные показатели рассчитываются следующим образом. </t>
  </si>
  <si>
    <t>Уровень фондоотдачи</t>
  </si>
  <si>
    <t xml:space="preserve">        </t>
  </si>
  <si>
    <t xml:space="preserve">      </t>
  </si>
  <si>
    <t xml:space="preserve">                        (6.7)</t>
  </si>
  <si>
    <t>где Ф- среднегодовая стоимость основных производственных фондов, руб.;</t>
  </si>
  <si>
    <t>Q- объём производства, тыс. руб.</t>
  </si>
  <si>
    <t>Прибыль</t>
  </si>
  <si>
    <t xml:space="preserve">                                                П=(Ц-С)·Q,                                                   (6.8)</t>
  </si>
  <si>
    <t>где Ц- цена продукта равная Ц=1,05С.</t>
  </si>
  <si>
    <t>Уровень производительности труда на одного рабочего</t>
  </si>
  <si>
    <t xml:space="preserve">       </t>
  </si>
  <si>
    <t xml:space="preserve">                                                     (6.9)</t>
  </si>
  <si>
    <t>где   Ч- численность работников, чел.</t>
  </si>
  <si>
    <t>Уровень рентабельности производства определяется по формуле</t>
  </si>
  <si>
    <t xml:space="preserve">                                          (6.10)</t>
  </si>
  <si>
    <t>где П - сумма прибыли, тыс. руб.;</t>
  </si>
  <si>
    <t>Ф+О - средний остаток нормируемых оборотных средств, тыс. руб.</t>
  </si>
  <si>
    <t>Уровень рентабельности продукции</t>
  </si>
  <si>
    <t xml:space="preserve">                                           (6.11)</t>
  </si>
  <si>
    <t xml:space="preserve">где  С - себестоимость единицы продукции, руб., </t>
  </si>
  <si>
    <t xml:space="preserve">Удельные капитальные вложения рассчитаем по выражению </t>
  </si>
  <si>
    <t xml:space="preserve">                                                    </t>
  </si>
  <si>
    <t xml:space="preserve">                                                    (6.12)</t>
  </si>
  <si>
    <t>где Ф - среднегодовая стоимость основных производственных фондов, руб;</t>
  </si>
  <si>
    <t>Q - объем производства, т.</t>
  </si>
  <si>
    <t>Полученные значения показателей сводим в таблицу 6.5</t>
  </si>
  <si>
    <t>Таблица 6.5 – Технико-экономические показатели установки                                               гидроочистки</t>
  </si>
  <si>
    <t>Показатели</t>
  </si>
  <si>
    <r>
      <t>1 Абсолютные показатели</t>
    </r>
    <r>
      <rPr>
        <sz val="14"/>
        <color theme="1"/>
        <rFont val="Times New Roman"/>
        <family val="1"/>
        <charset val="204"/>
      </rPr>
      <t xml:space="preserve"> </t>
    </r>
  </si>
  <si>
    <r>
      <t>Суточная производительность, т/сут</t>
    </r>
    <r>
      <rPr>
        <sz val="14"/>
        <color theme="1"/>
        <rFont val="Times New Roman"/>
        <family val="1"/>
        <charset val="204"/>
      </rPr>
      <t xml:space="preserve"> </t>
    </r>
  </si>
  <si>
    <r>
      <t>Дни работы</t>
    </r>
    <r>
      <rPr>
        <sz val="14"/>
        <color theme="1"/>
        <rFont val="Times New Roman"/>
        <family val="1"/>
        <charset val="204"/>
      </rPr>
      <t xml:space="preserve"> </t>
    </r>
  </si>
  <si>
    <t>Мощность установки, т</t>
  </si>
  <si>
    <t>Объём перерабатываемого сырья, т</t>
  </si>
  <si>
    <r>
      <t>Выход целевой продукция, %</t>
    </r>
    <r>
      <rPr>
        <sz val="14"/>
        <color theme="1"/>
        <rFont val="Times New Roman"/>
        <family val="1"/>
        <charset val="204"/>
      </rPr>
      <t xml:space="preserve"> </t>
    </r>
  </si>
  <si>
    <r>
      <t>Численность работников, чел.</t>
    </r>
    <r>
      <rPr>
        <sz val="14"/>
        <color theme="1"/>
        <rFont val="Times New Roman"/>
        <family val="1"/>
        <charset val="204"/>
      </rPr>
      <t xml:space="preserve"> </t>
    </r>
  </si>
  <si>
    <t>Стоимость основных фондов, тыс. руб.</t>
  </si>
  <si>
    <r>
      <t>2 Относительные показатели</t>
    </r>
    <r>
      <rPr>
        <sz val="14"/>
        <color theme="1"/>
        <rFont val="Times New Roman"/>
        <family val="1"/>
        <charset val="204"/>
      </rPr>
      <t xml:space="preserve"> </t>
    </r>
  </si>
  <si>
    <t>Производительность труда на раб, т/чел.,</t>
  </si>
  <si>
    <r>
      <t>Фондоотдача, руб./руб.</t>
    </r>
    <r>
      <rPr>
        <sz val="14"/>
        <color theme="1"/>
        <rFont val="Times New Roman"/>
        <family val="1"/>
        <charset val="204"/>
      </rPr>
      <t xml:space="preserve"> </t>
    </r>
  </si>
  <si>
    <r>
      <t>Себестоимость одной тонны целевой продукции, руб.</t>
    </r>
    <r>
      <rPr>
        <sz val="14"/>
        <color theme="1"/>
        <rFont val="Times New Roman"/>
        <family val="1"/>
        <charset val="204"/>
      </rPr>
      <t xml:space="preserve"> </t>
    </r>
  </si>
  <si>
    <t>Прибыль, тыс. руб.</t>
  </si>
  <si>
    <r>
      <t>Рентабельность продукции, %</t>
    </r>
    <r>
      <rPr>
        <sz val="14"/>
        <color theme="1"/>
        <rFont val="Times New Roman"/>
        <family val="1"/>
        <charset val="204"/>
      </rPr>
      <t xml:space="preserve"> </t>
    </r>
  </si>
  <si>
    <r>
      <t>Удельные капитальные вложения, руб./ т</t>
    </r>
    <r>
      <rPr>
        <sz val="14"/>
        <color theme="1"/>
        <rFont val="Times New Roman"/>
        <family val="1"/>
        <charset val="204"/>
      </rPr>
      <t xml:space="preserve"> </t>
    </r>
  </si>
  <si>
    <r>
      <t>Рентабельность производства, %</t>
    </r>
    <r>
      <rPr>
        <sz val="14"/>
        <color theme="1"/>
        <rFont val="Times New Roman"/>
        <family val="1"/>
        <charset val="204"/>
      </rPr>
      <t xml:space="preserve"> </t>
    </r>
  </si>
  <si>
    <t>3   Показатели экономической эффективности</t>
  </si>
  <si>
    <r>
      <t>Годовой экономический эффект, тыс. руб.</t>
    </r>
    <r>
      <rPr>
        <sz val="14"/>
        <color theme="1"/>
        <rFont val="Times New Roman"/>
        <family val="1"/>
        <charset val="204"/>
      </rPr>
      <t xml:space="preserve"> </t>
    </r>
  </si>
  <si>
    <t>Срок окупаемости дополнительных капитальных вложений, лет</t>
  </si>
  <si>
    <t>Коэффициент сравнительной эффективности капитальных вложений</t>
  </si>
  <si>
    <t xml:space="preserve">Вывод: В ходе реконструкции увеличивается объем производства с 718668  до 760397,11т  при этом снижается себестоимость очищенного керосина с 5930, до 5909,75 руб./т, снижается расход топлива с 17814,77 до 15389,29 т. Расчет основных технико-экономических показателей показал эффективность данной реконструкции: срок окупаемости дополнительных капитальных вложений составляет 0,51 г, годовой экономический эффект 15236,67 тыс. руб., коэффициент сравнительной эффективности 1,95.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</si>
  <si>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(6.1)</t>
  </si>
  <si>
    <t>П</t>
  </si>
  <si>
    <t>а</t>
  </si>
  <si>
    <t>В</t>
  </si>
  <si>
    <t>б</t>
  </si>
  <si>
    <t>в</t>
  </si>
  <si>
    <t>г</t>
  </si>
  <si>
    <t>д</t>
  </si>
  <si>
    <t>е</t>
  </si>
  <si>
    <t>ж</t>
  </si>
  <si>
    <t>з</t>
  </si>
  <si>
    <t>Пр</t>
  </si>
  <si>
    <t>Поз</t>
  </si>
  <si>
    <t>№№</t>
  </si>
  <si>
    <t>Элемент</t>
  </si>
  <si>
    <t>у</t>
  </si>
  <si>
    <t>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</si>
</sst>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/>
    <xf numFmtId="0" fontId="0" fillId="0" borderId="0" xfId="0" applyAlignment="1">
      <alignment horizontal="center" vertical="top" textRotation="255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0</xdr:rowOff>
        </xdr:from>
        <xdr:to>
          <xdr:col>1</xdr:col>
          <xdr:colOff>28575</xdr:colOff>
          <xdr:row>27</xdr:row>
          <xdr:rowOff>190500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30</xdr:row>
          <xdr:rowOff>0</xdr:rowOff>
        </xdr:from>
        <xdr:to>
          <xdr:col>3</xdr:col>
          <xdr:colOff>419100</xdr:colOff>
          <xdr:row>30</xdr:row>
          <xdr:rowOff>228600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31</xdr:row>
          <xdr:rowOff>0</xdr:rowOff>
        </xdr:from>
        <xdr:to>
          <xdr:col>3</xdr:col>
          <xdr:colOff>438150</xdr:colOff>
          <xdr:row>31</xdr:row>
          <xdr:rowOff>228600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106</xdr:row>
          <xdr:rowOff>0</xdr:rowOff>
        </xdr:from>
        <xdr:to>
          <xdr:col>1</xdr:col>
          <xdr:colOff>561975</xdr:colOff>
          <xdr:row>106</xdr:row>
          <xdr:rowOff>238125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107</xdr:row>
          <xdr:rowOff>0</xdr:rowOff>
        </xdr:from>
        <xdr:to>
          <xdr:col>4</xdr:col>
          <xdr:colOff>619125</xdr:colOff>
          <xdr:row>108</xdr:row>
          <xdr:rowOff>47625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158</xdr:row>
          <xdr:rowOff>0</xdr:rowOff>
        </xdr:from>
        <xdr:to>
          <xdr:col>1</xdr:col>
          <xdr:colOff>552450</xdr:colOff>
          <xdr:row>159</xdr:row>
          <xdr:rowOff>19050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161</xdr:row>
          <xdr:rowOff>0</xdr:rowOff>
        </xdr:from>
        <xdr:to>
          <xdr:col>1</xdr:col>
          <xdr:colOff>609600</xdr:colOff>
          <xdr:row>161</xdr:row>
          <xdr:rowOff>447675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164</xdr:row>
          <xdr:rowOff>0</xdr:rowOff>
        </xdr:from>
        <xdr:to>
          <xdr:col>1</xdr:col>
          <xdr:colOff>600075</xdr:colOff>
          <xdr:row>164</xdr:row>
          <xdr:rowOff>257175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173</xdr:row>
          <xdr:rowOff>0</xdr:rowOff>
        </xdr:from>
        <xdr:to>
          <xdr:col>2</xdr:col>
          <xdr:colOff>0</xdr:colOff>
          <xdr:row>173</xdr:row>
          <xdr:rowOff>438150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181</xdr:row>
          <xdr:rowOff>0</xdr:rowOff>
        </xdr:from>
        <xdr:to>
          <xdr:col>1</xdr:col>
          <xdr:colOff>504825</xdr:colOff>
          <xdr:row>181</xdr:row>
          <xdr:rowOff>447675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185</xdr:row>
          <xdr:rowOff>0</xdr:rowOff>
        </xdr:from>
        <xdr:to>
          <xdr:col>2</xdr:col>
          <xdr:colOff>66675</xdr:colOff>
          <xdr:row>185</xdr:row>
          <xdr:rowOff>457200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190</xdr:row>
          <xdr:rowOff>0</xdr:rowOff>
        </xdr:from>
        <xdr:to>
          <xdr:col>0</xdr:col>
          <xdr:colOff>114300</xdr:colOff>
          <xdr:row>190</xdr:row>
          <xdr:rowOff>219075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190</xdr:row>
          <xdr:rowOff>0</xdr:rowOff>
        </xdr:from>
        <xdr:to>
          <xdr:col>1</xdr:col>
          <xdr:colOff>609600</xdr:colOff>
          <xdr:row>191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194</xdr:row>
          <xdr:rowOff>0</xdr:rowOff>
        </xdr:from>
        <xdr:to>
          <xdr:col>0</xdr:col>
          <xdr:colOff>571500</xdr:colOff>
          <xdr:row>195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4B4B4B"/>
      </a:dk1>
      <a:lt1>
        <a:sysClr val="window" lastClr="F5F5E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w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3"/>
  <sheetViews>
    <sheetView view="pageLayout" zoomScale="60" zoomScaleNormal="100" zoomScalePageLayoutView="60" workbookViewId="0">
      <selection activeCell="G3" sqref="G3"/>
    </sheetView>
  </sheetViews>
  <sheetFormatPr defaultRowHeight="15" x14ac:dyDescent="0.25"/>
  <cols>
    <col min="1" max="1" width="65" customWidth="1"/>
  </cols>
  <sheetData>
    <row r="1" spans="1:5" ht="35.25" customHeight="1" x14ac:dyDescent="0.25">
      <c r="A1" s="1" t="s">
        <v>0</v>
      </c>
    </row>
    <row r="2" spans="1:5" ht="5.25" customHeight="1" x14ac:dyDescent="0.25">
      <c r="A2" s="1"/>
    </row>
    <row r="3" spans="1:5" ht="51.75" customHeight="1" x14ac:dyDescent="0.25">
      <c r="A3" s="1" t="s">
        <v>1</v>
      </c>
    </row>
    <row r="4" spans="1:5" ht="54.75" customHeight="1" x14ac:dyDescent="0.25">
      <c r="A4" s="1" t="s">
        <v>2</v>
      </c>
    </row>
    <row r="5" spans="1:5" ht="20.25" x14ac:dyDescent="0.25">
      <c r="A5" s="35" t="s">
        <v>3</v>
      </c>
      <c r="B5" s="35"/>
      <c r="C5" s="36" t="s">
        <v>176</v>
      </c>
      <c r="D5" s="36"/>
    </row>
    <row r="6" spans="1:5" ht="37.5" x14ac:dyDescent="0.25">
      <c r="A6" s="1" t="s">
        <v>4</v>
      </c>
    </row>
    <row r="7" spans="1:5" ht="44.25" customHeight="1" x14ac:dyDescent="0.25">
      <c r="A7" s="1" t="s">
        <v>5</v>
      </c>
    </row>
    <row r="8" spans="1:5" ht="49.5" customHeight="1" x14ac:dyDescent="0.25">
      <c r="A8" s="1" t="s">
        <v>6</v>
      </c>
    </row>
    <row r="9" spans="1:5" ht="39" x14ac:dyDescent="0.25">
      <c r="A9" s="1" t="s">
        <v>7</v>
      </c>
    </row>
    <row r="10" spans="1:5" ht="18.75" x14ac:dyDescent="0.25">
      <c r="A10" s="1" t="s">
        <v>8</v>
      </c>
    </row>
    <row r="11" spans="1:5" ht="19.5" thickBot="1" x14ac:dyDescent="0.3">
      <c r="A11" s="1" t="s">
        <v>9</v>
      </c>
    </row>
    <row r="12" spans="1:5" ht="18.75" x14ac:dyDescent="0.25">
      <c r="A12" s="37" t="s">
        <v>10</v>
      </c>
      <c r="B12" s="39" t="s">
        <v>11</v>
      </c>
      <c r="C12" s="37" t="s">
        <v>12</v>
      </c>
      <c r="D12" s="4" t="s">
        <v>13</v>
      </c>
      <c r="E12" s="37" t="s">
        <v>15</v>
      </c>
    </row>
    <row r="13" spans="1:5" ht="19.5" thickBot="1" x14ac:dyDescent="0.3">
      <c r="A13" s="38"/>
      <c r="B13" s="40"/>
      <c r="C13" s="38"/>
      <c r="D13" s="5" t="s">
        <v>14</v>
      </c>
      <c r="E13" s="38"/>
    </row>
    <row r="14" spans="1:5" ht="19.5" thickBot="1" x14ac:dyDescent="0.3">
      <c r="A14" s="6" t="s">
        <v>16</v>
      </c>
      <c r="B14" s="7" t="s">
        <v>17</v>
      </c>
      <c r="C14" s="5">
        <v>2</v>
      </c>
      <c r="D14" s="5">
        <v>3000</v>
      </c>
      <c r="E14" s="5">
        <v>6000</v>
      </c>
    </row>
    <row r="15" spans="1:5" ht="19.5" thickBot="1" x14ac:dyDescent="0.3">
      <c r="A15" s="6" t="s">
        <v>18</v>
      </c>
      <c r="B15" s="7" t="s">
        <v>19</v>
      </c>
      <c r="C15" s="5">
        <v>16</v>
      </c>
      <c r="D15" s="5">
        <v>3</v>
      </c>
      <c r="E15" s="5">
        <v>48</v>
      </c>
    </row>
    <row r="16" spans="1:5" ht="19.5" thickBot="1" x14ac:dyDescent="0.3">
      <c r="A16" s="6" t="s">
        <v>20</v>
      </c>
      <c r="B16" s="7"/>
      <c r="C16" s="5"/>
      <c r="D16" s="5"/>
      <c r="E16" s="5">
        <v>302.39999999999998</v>
      </c>
    </row>
    <row r="17" spans="1:5" ht="19.5" thickBot="1" x14ac:dyDescent="0.3">
      <c r="A17" s="6" t="s">
        <v>21</v>
      </c>
      <c r="B17" s="7"/>
      <c r="C17" s="5"/>
      <c r="D17" s="5"/>
      <c r="E17" s="5">
        <v>1209.5999999999999</v>
      </c>
    </row>
    <row r="18" spans="1:5" ht="19.5" thickBot="1" x14ac:dyDescent="0.3">
      <c r="A18" s="6" t="s">
        <v>22</v>
      </c>
      <c r="B18" s="7"/>
      <c r="C18" s="5"/>
      <c r="D18" s="5"/>
      <c r="E18" s="5">
        <v>241.92</v>
      </c>
    </row>
    <row r="19" spans="1:5" ht="19.5" thickBot="1" x14ac:dyDescent="0.3">
      <c r="A19" s="6" t="s">
        <v>23</v>
      </c>
      <c r="B19" s="7"/>
      <c r="C19" s="5"/>
      <c r="D19" s="5"/>
      <c r="E19" s="5">
        <v>7801.92</v>
      </c>
    </row>
    <row r="20" spans="1:5" ht="18.75" x14ac:dyDescent="0.25">
      <c r="A20" s="1"/>
    </row>
    <row r="21" spans="1:5" ht="37.5" x14ac:dyDescent="0.25">
      <c r="A21" s="1" t="s">
        <v>24</v>
      </c>
    </row>
    <row r="22" spans="1:5" ht="266.25" x14ac:dyDescent="0.25">
      <c r="A22" s="1" t="s">
        <v>25</v>
      </c>
    </row>
    <row r="23" spans="1:5" ht="18.75" x14ac:dyDescent="0.25">
      <c r="A23" s="1"/>
    </row>
    <row r="24" spans="1:5" ht="37.5" x14ac:dyDescent="0.25">
      <c r="A24" s="1" t="s">
        <v>26</v>
      </c>
    </row>
    <row r="25" spans="1:5" ht="37.5" x14ac:dyDescent="0.25">
      <c r="A25" s="1" t="s">
        <v>27</v>
      </c>
    </row>
    <row r="26" spans="1:5" ht="18.75" x14ac:dyDescent="0.25">
      <c r="A26" s="1" t="s">
        <v>28</v>
      </c>
    </row>
    <row r="27" spans="1:5" ht="18.75" x14ac:dyDescent="0.25">
      <c r="A27" s="1" t="s">
        <v>29</v>
      </c>
    </row>
    <row r="28" spans="1:5" ht="18.75" x14ac:dyDescent="0.25">
      <c r="A28" s="1" t="s">
        <v>30</v>
      </c>
    </row>
    <row r="29" spans="1:5" ht="18.75" x14ac:dyDescent="0.25">
      <c r="A29" s="1" t="s">
        <v>31</v>
      </c>
    </row>
    <row r="30" spans="1:5" ht="187.5" x14ac:dyDescent="0.25">
      <c r="B30" s="1" t="s">
        <v>32</v>
      </c>
    </row>
    <row r="31" spans="1:5" ht="18.75" x14ac:dyDescent="0.25">
      <c r="A31" s="2"/>
    </row>
    <row r="32" spans="1:5" ht="18.75" x14ac:dyDescent="0.25">
      <c r="A32" s="2" t="s">
        <v>33</v>
      </c>
    </row>
    <row r="33" spans="1:5" ht="112.5" x14ac:dyDescent="0.25">
      <c r="A33" s="1" t="s">
        <v>34</v>
      </c>
    </row>
    <row r="34" spans="1:5" ht="19.5" thickBot="1" x14ac:dyDescent="0.3">
      <c r="A34" s="1" t="s">
        <v>35</v>
      </c>
    </row>
    <row r="35" spans="1:5" ht="19.5" thickBot="1" x14ac:dyDescent="0.3">
      <c r="A35" s="37" t="s">
        <v>36</v>
      </c>
      <c r="B35" s="32" t="s">
        <v>37</v>
      </c>
      <c r="C35" s="34"/>
      <c r="D35" s="32" t="s">
        <v>38</v>
      </c>
      <c r="E35" s="34"/>
    </row>
    <row r="36" spans="1:5" ht="19.5" thickBot="1" x14ac:dyDescent="0.3">
      <c r="A36" s="38"/>
      <c r="B36" s="5" t="s">
        <v>39</v>
      </c>
      <c r="C36" s="5" t="s">
        <v>40</v>
      </c>
      <c r="D36" s="5" t="s">
        <v>39</v>
      </c>
      <c r="E36" s="5" t="s">
        <v>40</v>
      </c>
    </row>
    <row r="37" spans="1:5" ht="19.5" thickBot="1" x14ac:dyDescent="0.3">
      <c r="A37" s="9">
        <v>1</v>
      </c>
      <c r="B37" s="5">
        <v>2</v>
      </c>
      <c r="C37" s="5">
        <v>3</v>
      </c>
      <c r="D37" s="5">
        <v>4</v>
      </c>
      <c r="E37" s="5">
        <v>5</v>
      </c>
    </row>
    <row r="38" spans="1:5" ht="18.75" x14ac:dyDescent="0.25">
      <c r="A38" s="10" t="s">
        <v>41</v>
      </c>
      <c r="B38" s="11"/>
      <c r="C38" s="11"/>
      <c r="D38" s="11"/>
      <c r="E38" s="11"/>
    </row>
    <row r="39" spans="1:5" ht="19.5" thickBot="1" x14ac:dyDescent="0.3">
      <c r="A39" s="6" t="s">
        <v>42</v>
      </c>
      <c r="B39" s="5">
        <v>718668</v>
      </c>
      <c r="C39" s="5">
        <v>100</v>
      </c>
      <c r="D39" s="5">
        <v>760397.11</v>
      </c>
      <c r="E39" s="5">
        <v>100</v>
      </c>
    </row>
    <row r="40" spans="1:5" ht="19.5" thickBot="1" x14ac:dyDescent="0.3">
      <c r="A40" s="6" t="s">
        <v>43</v>
      </c>
      <c r="B40" s="5">
        <v>718668</v>
      </c>
      <c r="C40" s="5">
        <v>100</v>
      </c>
      <c r="D40" s="5">
        <v>760397.11</v>
      </c>
      <c r="E40" s="5">
        <v>100</v>
      </c>
    </row>
    <row r="41" spans="1:5" ht="19.5" thickBot="1" x14ac:dyDescent="0.3">
      <c r="A41" s="6" t="s">
        <v>44</v>
      </c>
      <c r="B41" s="5">
        <v>6910.53</v>
      </c>
      <c r="C41" s="5">
        <v>0.96</v>
      </c>
      <c r="D41" s="5">
        <v>7345.93</v>
      </c>
      <c r="E41" s="5">
        <v>0.97</v>
      </c>
    </row>
    <row r="42" spans="1:5" ht="21" thickBot="1" x14ac:dyDescent="0.3">
      <c r="A42" s="6" t="s">
        <v>45</v>
      </c>
      <c r="B42" s="5">
        <v>2031.7</v>
      </c>
      <c r="C42" s="5">
        <v>0.28270000000000001</v>
      </c>
      <c r="D42" s="5">
        <v>2159.6999999999998</v>
      </c>
      <c r="E42" s="5">
        <v>0.28399999999999997</v>
      </c>
    </row>
    <row r="43" spans="1:5" ht="19.5" thickBot="1" x14ac:dyDescent="0.3">
      <c r="A43" s="6" t="s">
        <v>46</v>
      </c>
      <c r="B43" s="5">
        <v>725578.53</v>
      </c>
      <c r="C43" s="5">
        <v>100.96</v>
      </c>
      <c r="D43" s="5">
        <v>767743.04</v>
      </c>
      <c r="E43" s="5">
        <v>100.97</v>
      </c>
    </row>
    <row r="44" spans="1:5" ht="18.75" x14ac:dyDescent="0.25">
      <c r="A44" s="12" t="s">
        <v>47</v>
      </c>
      <c r="B44" s="11"/>
      <c r="C44" s="11"/>
      <c r="D44" s="11"/>
      <c r="E44" s="11"/>
    </row>
    <row r="45" spans="1:5" ht="19.5" thickBot="1" x14ac:dyDescent="0.3">
      <c r="A45" s="6" t="s">
        <v>48</v>
      </c>
      <c r="B45" s="5">
        <v>698160.18</v>
      </c>
      <c r="C45" s="5">
        <v>97.14</v>
      </c>
      <c r="D45" s="5">
        <v>736013.89</v>
      </c>
      <c r="E45" s="5">
        <v>96.79</v>
      </c>
    </row>
    <row r="46" spans="1:5" ht="18.75" x14ac:dyDescent="0.25">
      <c r="A46" s="10" t="s">
        <v>49</v>
      </c>
      <c r="B46" s="11">
        <v>9926.6</v>
      </c>
      <c r="C46" s="11">
        <v>1.38</v>
      </c>
      <c r="D46" s="11">
        <v>11714.87</v>
      </c>
      <c r="E46" s="11">
        <v>1.54</v>
      </c>
    </row>
    <row r="47" spans="1:5" ht="18.75" x14ac:dyDescent="0.25">
      <c r="A47" s="1"/>
    </row>
    <row r="48" spans="1:5" ht="19.5" thickBot="1" x14ac:dyDescent="0.3">
      <c r="A48" s="1" t="s">
        <v>50</v>
      </c>
    </row>
    <row r="49" spans="1:5" ht="19.5" thickBot="1" x14ac:dyDescent="0.3">
      <c r="A49" s="13">
        <v>1</v>
      </c>
      <c r="B49" s="14">
        <v>2</v>
      </c>
      <c r="C49" s="14">
        <v>3</v>
      </c>
      <c r="D49" s="14">
        <v>4</v>
      </c>
      <c r="E49" s="14">
        <v>5</v>
      </c>
    </row>
    <row r="50" spans="1:5" ht="19.5" thickBot="1" x14ac:dyDescent="0.3">
      <c r="A50" s="6" t="s">
        <v>51</v>
      </c>
      <c r="B50" s="5">
        <v>7887.65</v>
      </c>
      <c r="C50" s="5">
        <v>1.1000000000000001</v>
      </c>
      <c r="D50" s="5">
        <v>8711.93</v>
      </c>
      <c r="E50" s="5">
        <v>1.1499999999999999</v>
      </c>
    </row>
    <row r="51" spans="1:5" ht="19.5" thickBot="1" x14ac:dyDescent="0.3">
      <c r="A51" s="6" t="s">
        <v>52</v>
      </c>
      <c r="B51" s="5">
        <v>9342.68</v>
      </c>
      <c r="C51" s="5">
        <v>1.3</v>
      </c>
      <c r="D51" s="5">
        <v>11025.76</v>
      </c>
      <c r="E51" s="5">
        <v>1.45</v>
      </c>
    </row>
    <row r="52" spans="1:5" ht="19.5" thickBot="1" x14ac:dyDescent="0.3">
      <c r="A52" s="6" t="s">
        <v>53</v>
      </c>
      <c r="B52" s="5">
        <v>261.42</v>
      </c>
      <c r="C52" s="5">
        <v>0.04</v>
      </c>
      <c r="D52" s="5">
        <v>276.58999999999997</v>
      </c>
      <c r="E52" s="5">
        <v>0.04</v>
      </c>
    </row>
    <row r="53" spans="1:5" ht="19.5" thickBot="1" x14ac:dyDescent="0.3">
      <c r="A53" s="6" t="s">
        <v>46</v>
      </c>
      <c r="B53" s="5">
        <v>725578.53</v>
      </c>
      <c r="C53" s="5">
        <v>100.96</v>
      </c>
      <c r="D53" s="5">
        <v>767743.04</v>
      </c>
      <c r="E53" s="5">
        <v>100.97</v>
      </c>
    </row>
    <row r="54" spans="1:5" ht="18.75" x14ac:dyDescent="0.25">
      <c r="A54" s="1"/>
    </row>
    <row r="55" spans="1:5" ht="18.75" x14ac:dyDescent="0.25">
      <c r="A55" s="1" t="s">
        <v>54</v>
      </c>
    </row>
    <row r="56" spans="1:5" ht="75" x14ac:dyDescent="0.25">
      <c r="A56" s="1" t="s">
        <v>55</v>
      </c>
    </row>
    <row r="57" spans="1:5" ht="38.25" thickBot="1" x14ac:dyDescent="0.3">
      <c r="A57" s="1" t="s">
        <v>56</v>
      </c>
    </row>
    <row r="58" spans="1:5" ht="18.75" x14ac:dyDescent="0.25">
      <c r="A58" s="37" t="s">
        <v>36</v>
      </c>
      <c r="B58" s="37" t="s">
        <v>57</v>
      </c>
      <c r="C58" s="37" t="s">
        <v>58</v>
      </c>
      <c r="D58" s="4" t="s">
        <v>13</v>
      </c>
      <c r="E58" s="4" t="s">
        <v>60</v>
      </c>
    </row>
    <row r="59" spans="1:5" ht="19.5" thickBot="1" x14ac:dyDescent="0.3">
      <c r="A59" s="38"/>
      <c r="B59" s="38"/>
      <c r="C59" s="38"/>
      <c r="D59" s="5" t="s">
        <v>59</v>
      </c>
      <c r="E59" s="5" t="s">
        <v>61</v>
      </c>
    </row>
    <row r="60" spans="1:5" ht="19.5" thickBot="1" x14ac:dyDescent="0.3">
      <c r="A60" s="16">
        <v>1</v>
      </c>
      <c r="B60" s="2">
        <v>2</v>
      </c>
      <c r="C60" s="16">
        <v>3</v>
      </c>
      <c r="D60" s="11">
        <v>4</v>
      </c>
      <c r="E60" s="11">
        <v>5</v>
      </c>
    </row>
    <row r="61" spans="1:5" ht="18.75" x14ac:dyDescent="0.25">
      <c r="A61" s="17" t="s">
        <v>62</v>
      </c>
      <c r="B61" s="15"/>
      <c r="C61" s="3"/>
      <c r="D61" s="4"/>
      <c r="E61" s="4"/>
    </row>
    <row r="62" spans="1:5" ht="19.5" thickBot="1" x14ac:dyDescent="0.3">
      <c r="A62" s="6" t="s">
        <v>63</v>
      </c>
      <c r="B62" s="18"/>
      <c r="C62" s="9">
        <v>718668</v>
      </c>
      <c r="D62" s="5">
        <v>5949.23</v>
      </c>
      <c r="E62" s="5">
        <v>4275521.2300000004</v>
      </c>
    </row>
    <row r="63" spans="1:5" ht="19.5" thickBot="1" x14ac:dyDescent="0.3">
      <c r="A63" s="10" t="s">
        <v>44</v>
      </c>
      <c r="B63" s="2"/>
      <c r="C63" s="16">
        <v>6910.53</v>
      </c>
      <c r="D63" s="11">
        <v>3693.55</v>
      </c>
      <c r="E63" s="11">
        <v>25524.39</v>
      </c>
    </row>
    <row r="64" spans="1:5" ht="19.5" thickBot="1" x14ac:dyDescent="0.3">
      <c r="A64" s="19" t="s">
        <v>43</v>
      </c>
      <c r="B64" s="8"/>
      <c r="C64" s="13">
        <v>725578.53</v>
      </c>
      <c r="D64" s="14"/>
      <c r="E64" s="14">
        <v>4301045.62</v>
      </c>
    </row>
    <row r="65" spans="1:5" ht="19.5" thickBot="1" x14ac:dyDescent="0.3">
      <c r="A65" s="10" t="s">
        <v>53</v>
      </c>
      <c r="B65" s="2"/>
      <c r="C65" s="16">
        <v>261.42</v>
      </c>
      <c r="D65" s="11"/>
      <c r="E65" s="11"/>
    </row>
    <row r="66" spans="1:5" ht="19.5" thickBot="1" x14ac:dyDescent="0.3">
      <c r="A66" s="19" t="s">
        <v>43</v>
      </c>
      <c r="B66" s="8"/>
      <c r="C66" s="13">
        <v>725317.11</v>
      </c>
      <c r="D66" s="14"/>
      <c r="E66" s="14">
        <v>4301045.62</v>
      </c>
    </row>
    <row r="67" spans="1:5" ht="18.75" x14ac:dyDescent="0.25">
      <c r="A67" s="10" t="s">
        <v>64</v>
      </c>
      <c r="B67" s="2"/>
      <c r="C67" s="16"/>
      <c r="D67" s="11"/>
      <c r="E67" s="11"/>
    </row>
    <row r="68" spans="1:5" ht="18.75" x14ac:dyDescent="0.25">
      <c r="A68" s="10" t="s">
        <v>65</v>
      </c>
      <c r="B68" s="2"/>
      <c r="C68" s="16"/>
      <c r="D68" s="11"/>
      <c r="E68" s="11"/>
    </row>
    <row r="69" spans="1:5" ht="23.25" thickBot="1" x14ac:dyDescent="0.3">
      <c r="A69" s="6" t="s">
        <v>66</v>
      </c>
      <c r="B69" s="5" t="s">
        <v>67</v>
      </c>
      <c r="C69" s="9">
        <v>26.638000000000002</v>
      </c>
      <c r="D69" s="5">
        <v>23650.99</v>
      </c>
      <c r="E69" s="5">
        <v>630.01</v>
      </c>
    </row>
    <row r="70" spans="1:5" ht="23.25" thickBot="1" x14ac:dyDescent="0.3">
      <c r="A70" s="10" t="s">
        <v>68</v>
      </c>
      <c r="B70" s="11" t="s">
        <v>69</v>
      </c>
      <c r="C70" s="11">
        <v>1.2869999999999999</v>
      </c>
      <c r="D70" s="11">
        <v>123757.45</v>
      </c>
      <c r="E70" s="11">
        <v>159.27000000000001</v>
      </c>
    </row>
    <row r="71" spans="1:5" ht="19.5" thickBot="1" x14ac:dyDescent="0.3">
      <c r="A71" s="17" t="s">
        <v>70</v>
      </c>
      <c r="B71" s="4" t="s">
        <v>71</v>
      </c>
      <c r="C71" s="4">
        <v>0.52600000000000002</v>
      </c>
      <c r="D71" s="4">
        <v>150561.20000000001</v>
      </c>
      <c r="E71" s="4">
        <v>79.2</v>
      </c>
    </row>
    <row r="72" spans="1:5" ht="19.5" thickBot="1" x14ac:dyDescent="0.3">
      <c r="A72" s="17" t="s">
        <v>72</v>
      </c>
      <c r="B72" s="4" t="s">
        <v>73</v>
      </c>
      <c r="C72" s="4">
        <v>2.1749999999999998</v>
      </c>
      <c r="D72" s="4">
        <v>290000</v>
      </c>
      <c r="E72" s="4">
        <v>630.75</v>
      </c>
    </row>
    <row r="73" spans="1:5" ht="19.5" thickBot="1" x14ac:dyDescent="0.3">
      <c r="A73" s="17" t="s">
        <v>74</v>
      </c>
      <c r="B73" s="4" t="s">
        <v>75</v>
      </c>
      <c r="C73" s="4">
        <v>0.125</v>
      </c>
      <c r="D73" s="4">
        <v>235000</v>
      </c>
      <c r="E73" s="4">
        <v>29.38</v>
      </c>
    </row>
    <row r="74" spans="1:5" ht="19.5" thickBot="1" x14ac:dyDescent="0.3">
      <c r="A74" s="19" t="s">
        <v>43</v>
      </c>
      <c r="B74" s="14"/>
      <c r="C74" s="14"/>
      <c r="D74" s="14"/>
      <c r="E74" s="14">
        <v>1528.61</v>
      </c>
    </row>
    <row r="75" spans="1:5" ht="18.75" x14ac:dyDescent="0.25">
      <c r="A75" s="10" t="s">
        <v>76</v>
      </c>
      <c r="B75" s="11"/>
      <c r="C75" s="11"/>
      <c r="D75" s="11"/>
      <c r="E75" s="11"/>
    </row>
    <row r="76" spans="1:5" ht="18.75" x14ac:dyDescent="0.25">
      <c r="A76" s="10" t="s">
        <v>77</v>
      </c>
      <c r="B76" s="11">
        <v>2.46E-2</v>
      </c>
      <c r="C76" s="11">
        <v>17814.77</v>
      </c>
      <c r="D76" s="11">
        <v>2206.56</v>
      </c>
      <c r="E76" s="11">
        <v>39309.4</v>
      </c>
    </row>
    <row r="77" spans="1:5" ht="18.75" x14ac:dyDescent="0.25">
      <c r="A77" s="1"/>
    </row>
    <row r="78" spans="1:5" ht="19.5" thickBot="1" x14ac:dyDescent="0.3">
      <c r="A78" s="1" t="s">
        <v>78</v>
      </c>
    </row>
    <row r="79" spans="1:5" ht="19.5" thickBot="1" x14ac:dyDescent="0.3">
      <c r="A79" s="13">
        <v>1</v>
      </c>
      <c r="B79" s="14">
        <v>2</v>
      </c>
      <c r="C79" s="14">
        <v>3</v>
      </c>
      <c r="D79" s="14">
        <v>4</v>
      </c>
      <c r="E79" s="14">
        <v>5</v>
      </c>
    </row>
    <row r="80" spans="1:5" ht="19.5" thickBot="1" x14ac:dyDescent="0.3">
      <c r="A80" s="6" t="s">
        <v>79</v>
      </c>
      <c r="B80" s="18">
        <v>3.1399999999999997E-2</v>
      </c>
      <c r="C80" s="9">
        <v>22713.84</v>
      </c>
      <c r="D80" s="5">
        <v>304.31</v>
      </c>
      <c r="E80" s="5">
        <v>6912</v>
      </c>
    </row>
    <row r="81" spans="1:5" ht="19.5" thickBot="1" x14ac:dyDescent="0.3">
      <c r="A81" s="6" t="s">
        <v>80</v>
      </c>
      <c r="B81" s="18">
        <v>4.0000000000000001E-3</v>
      </c>
      <c r="C81" s="9">
        <v>2870.76</v>
      </c>
      <c r="D81" s="5">
        <v>616.66</v>
      </c>
      <c r="E81" s="5">
        <v>1770.3</v>
      </c>
    </row>
    <row r="82" spans="1:5" ht="19.5" thickBot="1" x14ac:dyDescent="0.3">
      <c r="A82" s="6" t="s">
        <v>81</v>
      </c>
      <c r="B82" s="18">
        <v>1.14E-2</v>
      </c>
      <c r="C82" s="9">
        <v>8310.7999999999993</v>
      </c>
      <c r="D82" s="5">
        <v>818.9</v>
      </c>
      <c r="E82" s="5">
        <v>6805.7</v>
      </c>
    </row>
    <row r="83" spans="1:5" ht="19.5" thickBot="1" x14ac:dyDescent="0.3">
      <c r="A83" s="6" t="s">
        <v>82</v>
      </c>
      <c r="B83" s="18">
        <v>2.8999999999999998E-3</v>
      </c>
      <c r="C83" s="9">
        <v>2128.9299999999998</v>
      </c>
      <c r="D83" s="5">
        <v>173.63</v>
      </c>
      <c r="E83" s="5">
        <v>369.6</v>
      </c>
    </row>
    <row r="84" spans="1:5" ht="19.5" thickBot="1" x14ac:dyDescent="0.3">
      <c r="A84" s="10" t="s">
        <v>83</v>
      </c>
      <c r="B84" s="2">
        <v>5.9999999999999995E-4</v>
      </c>
      <c r="C84" s="16">
        <v>432.27</v>
      </c>
      <c r="D84" s="11">
        <v>1186.73</v>
      </c>
      <c r="E84" s="11">
        <v>513</v>
      </c>
    </row>
    <row r="85" spans="1:5" ht="19.5" thickBot="1" x14ac:dyDescent="0.3">
      <c r="A85" s="19" t="s">
        <v>43</v>
      </c>
      <c r="B85" s="8"/>
      <c r="C85" s="13"/>
      <c r="D85" s="14"/>
      <c r="E85" s="14">
        <v>55680</v>
      </c>
    </row>
    <row r="86" spans="1:5" ht="18.75" x14ac:dyDescent="0.25">
      <c r="A86" s="10" t="s">
        <v>84</v>
      </c>
      <c r="B86" s="2"/>
      <c r="C86" s="16"/>
      <c r="D86" s="11"/>
      <c r="E86" s="11"/>
    </row>
    <row r="87" spans="1:5" ht="19.5" thickBot="1" x14ac:dyDescent="0.3">
      <c r="A87" s="10" t="s">
        <v>85</v>
      </c>
      <c r="B87" s="2"/>
      <c r="C87" s="16"/>
      <c r="D87" s="11"/>
      <c r="E87" s="11">
        <v>2500.91</v>
      </c>
    </row>
    <row r="88" spans="1:5" ht="19.5" thickBot="1" x14ac:dyDescent="0.3">
      <c r="A88" s="19" t="s">
        <v>86</v>
      </c>
      <c r="B88" s="8"/>
      <c r="C88" s="13"/>
      <c r="D88" s="14"/>
      <c r="E88" s="14">
        <v>730.32</v>
      </c>
    </row>
    <row r="89" spans="1:5" ht="19.5" thickBot="1" x14ac:dyDescent="0.3">
      <c r="A89" s="10" t="s">
        <v>87</v>
      </c>
      <c r="B89" s="2"/>
      <c r="C89" s="16"/>
      <c r="D89" s="11"/>
      <c r="E89" s="11">
        <v>3259.55</v>
      </c>
    </row>
    <row r="90" spans="1:5" ht="19.5" thickBot="1" x14ac:dyDescent="0.3">
      <c r="A90" s="19" t="s">
        <v>88</v>
      </c>
      <c r="B90" s="8"/>
      <c r="C90" s="13"/>
      <c r="D90" s="14"/>
      <c r="E90" s="14">
        <v>251.32</v>
      </c>
    </row>
    <row r="91" spans="1:5" ht="19.5" thickBot="1" x14ac:dyDescent="0.3">
      <c r="A91" s="6" t="s">
        <v>89</v>
      </c>
      <c r="B91" s="18"/>
      <c r="C91" s="9"/>
      <c r="D91" s="5"/>
      <c r="E91" s="5">
        <v>1755.52</v>
      </c>
    </row>
    <row r="92" spans="1:5" ht="19.5" thickBot="1" x14ac:dyDescent="0.3">
      <c r="A92" s="10" t="s">
        <v>90</v>
      </c>
      <c r="B92" s="2"/>
      <c r="C92" s="16"/>
      <c r="D92" s="11"/>
      <c r="E92" s="11">
        <v>6697.14</v>
      </c>
    </row>
    <row r="93" spans="1:5" ht="19.5" thickBot="1" x14ac:dyDescent="0.3">
      <c r="A93" s="19" t="s">
        <v>91</v>
      </c>
      <c r="B93" s="8"/>
      <c r="C93" s="13"/>
      <c r="D93" s="14"/>
      <c r="E93" s="14">
        <v>3188.32</v>
      </c>
    </row>
    <row r="94" spans="1:5" ht="19.5" thickBot="1" x14ac:dyDescent="0.3">
      <c r="A94" s="10" t="s">
        <v>92</v>
      </c>
      <c r="B94" s="2"/>
      <c r="C94" s="16"/>
      <c r="D94" s="11"/>
      <c r="E94" s="11">
        <v>330.77</v>
      </c>
    </row>
    <row r="95" spans="1:5" ht="19.5" thickBot="1" x14ac:dyDescent="0.3">
      <c r="A95" s="19" t="s">
        <v>93</v>
      </c>
      <c r="B95" s="8"/>
      <c r="C95" s="13"/>
      <c r="D95" s="14"/>
      <c r="E95" s="14">
        <v>227.45</v>
      </c>
    </row>
    <row r="96" spans="1:5" ht="19.5" thickBot="1" x14ac:dyDescent="0.3">
      <c r="A96" s="6" t="s">
        <v>43</v>
      </c>
      <c r="B96" s="18"/>
      <c r="C96" s="9"/>
      <c r="D96" s="5"/>
      <c r="E96" s="5">
        <v>18941.3</v>
      </c>
    </row>
    <row r="97" spans="1:5" ht="18.75" x14ac:dyDescent="0.25">
      <c r="A97" s="10" t="s">
        <v>94</v>
      </c>
      <c r="B97" s="2"/>
      <c r="C97" s="16"/>
      <c r="D97" s="11"/>
      <c r="E97" s="11"/>
    </row>
    <row r="98" spans="1:5" ht="19.5" thickBot="1" x14ac:dyDescent="0.3">
      <c r="A98" s="6" t="s">
        <v>49</v>
      </c>
      <c r="B98" s="20"/>
      <c r="C98" s="9">
        <v>9926.6</v>
      </c>
      <c r="D98" s="5">
        <v>400.86</v>
      </c>
      <c r="E98" s="5">
        <v>3979.2</v>
      </c>
    </row>
    <row r="99" spans="1:5" ht="19.5" thickBot="1" x14ac:dyDescent="0.3">
      <c r="A99" s="6" t="s">
        <v>51</v>
      </c>
      <c r="B99" s="20"/>
      <c r="C99" s="9">
        <v>7887.65</v>
      </c>
      <c r="D99" s="5">
        <v>2438.48</v>
      </c>
      <c r="E99" s="5">
        <v>19233.900000000001</v>
      </c>
    </row>
    <row r="100" spans="1:5" ht="19.5" thickBot="1" x14ac:dyDescent="0.3">
      <c r="A100" s="6" t="s">
        <v>52</v>
      </c>
      <c r="B100" s="20"/>
      <c r="C100" s="9">
        <v>9342.68</v>
      </c>
      <c r="D100" s="5">
        <v>5456.22</v>
      </c>
      <c r="E100" s="5">
        <v>50975.7</v>
      </c>
    </row>
    <row r="101" spans="1:5" ht="19.5" thickBot="1" x14ac:dyDescent="0.3">
      <c r="A101" s="6" t="s">
        <v>43</v>
      </c>
      <c r="B101" s="20"/>
      <c r="C101" s="9"/>
      <c r="D101" s="5"/>
      <c r="E101" s="5">
        <v>74188.800000000003</v>
      </c>
    </row>
    <row r="102" spans="1:5" ht="19.5" thickBot="1" x14ac:dyDescent="0.3">
      <c r="A102" s="6" t="s">
        <v>95</v>
      </c>
      <c r="B102" s="20"/>
      <c r="C102" s="9"/>
      <c r="D102" s="5"/>
      <c r="E102" s="5">
        <v>4303006.8</v>
      </c>
    </row>
    <row r="103" spans="1:5" ht="19.5" thickBot="1" x14ac:dyDescent="0.3">
      <c r="A103" s="6" t="s">
        <v>96</v>
      </c>
      <c r="B103" s="20"/>
      <c r="C103" s="9"/>
      <c r="D103" s="5"/>
      <c r="E103" s="5">
        <v>5.9304500000000004</v>
      </c>
    </row>
    <row r="104" spans="1:5" ht="18.75" x14ac:dyDescent="0.25">
      <c r="A104" s="1"/>
    </row>
    <row r="105" spans="1:5" ht="37.5" x14ac:dyDescent="0.25">
      <c r="A105" s="1" t="s">
        <v>97</v>
      </c>
    </row>
    <row r="106" spans="1:5" ht="18.75" x14ac:dyDescent="0.25">
      <c r="A106" s="1" t="s">
        <v>98</v>
      </c>
    </row>
    <row r="107" spans="1:5" ht="18.75" x14ac:dyDescent="0.25">
      <c r="A107" s="1" t="s">
        <v>99</v>
      </c>
    </row>
    <row r="109" spans="1:5" ht="56.25" x14ac:dyDescent="0.25">
      <c r="A109" s="1" t="s">
        <v>100</v>
      </c>
    </row>
    <row r="110" spans="1:5" ht="75" x14ac:dyDescent="0.25">
      <c r="A110" s="1" t="s">
        <v>101</v>
      </c>
    </row>
    <row r="111" spans="1:5" ht="57" thickBot="1" x14ac:dyDescent="0.3">
      <c r="A111" s="1" t="s">
        <v>102</v>
      </c>
    </row>
    <row r="112" spans="1:5" ht="18.75" x14ac:dyDescent="0.25">
      <c r="A112" s="37" t="s">
        <v>36</v>
      </c>
      <c r="B112" s="37" t="s">
        <v>57</v>
      </c>
      <c r="C112" s="37" t="s">
        <v>58</v>
      </c>
      <c r="D112" s="4" t="s">
        <v>13</v>
      </c>
      <c r="E112" s="4" t="s">
        <v>60</v>
      </c>
    </row>
    <row r="113" spans="1:5" ht="19.5" thickBot="1" x14ac:dyDescent="0.3">
      <c r="A113" s="38"/>
      <c r="B113" s="38"/>
      <c r="C113" s="38"/>
      <c r="D113" s="5" t="s">
        <v>59</v>
      </c>
      <c r="E113" s="5" t="s">
        <v>61</v>
      </c>
    </row>
    <row r="114" spans="1:5" ht="19.5" thickBot="1" x14ac:dyDescent="0.3">
      <c r="A114" s="9">
        <v>1</v>
      </c>
      <c r="B114" s="18">
        <v>2</v>
      </c>
      <c r="C114" s="9">
        <v>3</v>
      </c>
      <c r="D114" s="5">
        <v>4</v>
      </c>
      <c r="E114" s="5">
        <v>5</v>
      </c>
    </row>
    <row r="115" spans="1:5" ht="18.75" x14ac:dyDescent="0.25">
      <c r="A115" s="12" t="s">
        <v>62</v>
      </c>
      <c r="B115" s="1"/>
      <c r="C115" s="16"/>
      <c r="D115" s="11"/>
      <c r="E115" s="11"/>
    </row>
    <row r="116" spans="1:5" ht="19.5" thickBot="1" x14ac:dyDescent="0.3">
      <c r="A116" s="21" t="s">
        <v>63</v>
      </c>
      <c r="B116" s="22"/>
      <c r="C116" s="9">
        <v>760397.11</v>
      </c>
      <c r="D116" s="5">
        <v>5949.23</v>
      </c>
      <c r="E116" s="5">
        <v>4523777.3</v>
      </c>
    </row>
    <row r="117" spans="1:5" ht="19.5" thickBot="1" x14ac:dyDescent="0.3">
      <c r="A117" s="10" t="s">
        <v>44</v>
      </c>
      <c r="B117" s="1"/>
      <c r="C117" s="16">
        <v>7345.93</v>
      </c>
      <c r="D117" s="11">
        <v>3693.55</v>
      </c>
      <c r="E117" s="11">
        <v>27132.57</v>
      </c>
    </row>
    <row r="118" spans="1:5" ht="19.5" thickBot="1" x14ac:dyDescent="0.3">
      <c r="A118" s="17" t="s">
        <v>43</v>
      </c>
      <c r="B118" s="23"/>
      <c r="C118" s="3">
        <v>767743.04</v>
      </c>
      <c r="D118" s="4"/>
      <c r="E118" s="4">
        <v>4550909.87</v>
      </c>
    </row>
    <row r="119" spans="1:5" ht="19.5" thickBot="1" x14ac:dyDescent="0.3">
      <c r="A119" s="19" t="s">
        <v>53</v>
      </c>
      <c r="B119" s="24"/>
      <c r="C119" s="13">
        <v>276.60000000000002</v>
      </c>
      <c r="D119" s="14"/>
      <c r="E119" s="14"/>
    </row>
    <row r="120" spans="1:5" ht="19.5" thickBot="1" x14ac:dyDescent="0.3">
      <c r="A120" s="6" t="s">
        <v>43</v>
      </c>
      <c r="B120" s="22"/>
      <c r="C120" s="9">
        <v>767466.44</v>
      </c>
      <c r="D120" s="5"/>
      <c r="E120" s="5">
        <v>4550909.87</v>
      </c>
    </row>
    <row r="121" spans="1:5" ht="18.75" x14ac:dyDescent="0.25">
      <c r="A121" s="10" t="s">
        <v>103</v>
      </c>
      <c r="B121" s="1"/>
      <c r="C121" s="16"/>
      <c r="D121" s="11"/>
      <c r="E121" s="11"/>
    </row>
    <row r="122" spans="1:5" ht="42" thickBot="1" x14ac:dyDescent="0.3">
      <c r="A122" s="10" t="s">
        <v>66</v>
      </c>
      <c r="B122" s="1" t="s">
        <v>67</v>
      </c>
      <c r="C122" s="16">
        <v>27.92</v>
      </c>
      <c r="D122" s="11">
        <v>23650.99</v>
      </c>
      <c r="E122" s="11">
        <v>660.24</v>
      </c>
    </row>
    <row r="123" spans="1:5" ht="42" thickBot="1" x14ac:dyDescent="0.3">
      <c r="A123" s="17" t="s">
        <v>104</v>
      </c>
      <c r="B123" s="23" t="s">
        <v>105</v>
      </c>
      <c r="C123" s="3">
        <v>7.88</v>
      </c>
      <c r="D123" s="4">
        <v>88261.97</v>
      </c>
      <c r="E123" s="4">
        <v>695.61</v>
      </c>
    </row>
    <row r="124" spans="1:5" ht="19.5" thickBot="1" x14ac:dyDescent="0.3">
      <c r="A124" s="19" t="s">
        <v>43</v>
      </c>
      <c r="B124" s="24"/>
      <c r="C124" s="13"/>
      <c r="D124" s="14"/>
      <c r="E124" s="14">
        <v>1355.85</v>
      </c>
    </row>
    <row r="125" spans="1:5" ht="18.75" x14ac:dyDescent="0.25">
      <c r="A125" s="10" t="s">
        <v>106</v>
      </c>
      <c r="B125" s="1"/>
      <c r="C125" s="16"/>
      <c r="D125" s="11"/>
      <c r="E125" s="11"/>
    </row>
    <row r="126" spans="1:5" ht="19.5" thickBot="1" x14ac:dyDescent="0.3">
      <c r="A126" s="10" t="s">
        <v>77</v>
      </c>
      <c r="B126" s="1"/>
      <c r="C126" s="16">
        <v>15389.29</v>
      </c>
      <c r="D126" s="11">
        <v>2206.56</v>
      </c>
      <c r="E126" s="11">
        <v>33957.4</v>
      </c>
    </row>
    <row r="127" spans="1:5" ht="19.5" thickBot="1" x14ac:dyDescent="0.3">
      <c r="A127" s="17" t="s">
        <v>79</v>
      </c>
      <c r="B127" s="23">
        <v>3.1300000000000001E-2</v>
      </c>
      <c r="C127" s="3">
        <v>24033.77</v>
      </c>
      <c r="D127" s="4">
        <v>304.31</v>
      </c>
      <c r="E127" s="4">
        <v>7313.7</v>
      </c>
    </row>
    <row r="128" spans="1:5" ht="19.5" thickBot="1" x14ac:dyDescent="0.3">
      <c r="A128" s="17" t="s">
        <v>80</v>
      </c>
      <c r="B128" s="23">
        <v>4.0000000000000001E-3</v>
      </c>
      <c r="C128" s="3">
        <v>3037.59</v>
      </c>
      <c r="D128" s="4">
        <v>616.66</v>
      </c>
      <c r="E128" s="4">
        <v>1873.2</v>
      </c>
    </row>
    <row r="129" spans="1:5" ht="19.5" thickBot="1" x14ac:dyDescent="0.3">
      <c r="A129" s="17" t="s">
        <v>81</v>
      </c>
      <c r="B129" s="23">
        <v>1.15E-2</v>
      </c>
      <c r="C129" s="3">
        <v>8793.75</v>
      </c>
      <c r="D129" s="4">
        <v>818.9</v>
      </c>
      <c r="E129" s="4">
        <v>7201.2</v>
      </c>
    </row>
    <row r="130" spans="1:5" ht="19.5" thickBot="1" x14ac:dyDescent="0.3">
      <c r="A130" s="17" t="s">
        <v>82</v>
      </c>
      <c r="B130" s="23">
        <v>2.8999999999999998E-3</v>
      </c>
      <c r="C130" s="3">
        <v>2252.64</v>
      </c>
      <c r="D130" s="4">
        <v>173.63</v>
      </c>
      <c r="E130" s="4">
        <v>391.1</v>
      </c>
    </row>
    <row r="131" spans="1:5" ht="19.5" thickBot="1" x14ac:dyDescent="0.3">
      <c r="A131" s="17" t="s">
        <v>83</v>
      </c>
      <c r="B131" s="23">
        <v>5.9999999999999995E-4</v>
      </c>
      <c r="C131" s="3">
        <v>457.39</v>
      </c>
      <c r="D131" s="4">
        <v>1186.73</v>
      </c>
      <c r="E131" s="4">
        <v>542.79999999999995</v>
      </c>
    </row>
    <row r="132" spans="1:5" ht="19.5" thickBot="1" x14ac:dyDescent="0.3">
      <c r="A132" s="19" t="s">
        <v>43</v>
      </c>
      <c r="B132" s="24"/>
      <c r="C132" s="13"/>
      <c r="D132" s="14"/>
      <c r="E132" s="14">
        <v>51279.4</v>
      </c>
    </row>
    <row r="133" spans="1:5" ht="18.75" x14ac:dyDescent="0.25">
      <c r="A133" s="10" t="s">
        <v>84</v>
      </c>
      <c r="B133" s="1"/>
      <c r="C133" s="16"/>
      <c r="D133" s="11"/>
      <c r="E133" s="11"/>
    </row>
    <row r="134" spans="1:5" ht="19.5" thickBot="1" x14ac:dyDescent="0.3">
      <c r="A134" s="10" t="s">
        <v>107</v>
      </c>
      <c r="B134" s="1"/>
      <c r="C134" s="16"/>
      <c r="D134" s="11"/>
      <c r="E134" s="11">
        <v>2500.91</v>
      </c>
    </row>
    <row r="135" spans="1:5" ht="19.5" thickBot="1" x14ac:dyDescent="0.3">
      <c r="A135" s="17" t="s">
        <v>86</v>
      </c>
      <c r="B135" s="23"/>
      <c r="C135" s="3"/>
      <c r="D135" s="4"/>
      <c r="E135" s="4">
        <v>730.32</v>
      </c>
    </row>
    <row r="136" spans="1:5" ht="19.5" thickBot="1" x14ac:dyDescent="0.3">
      <c r="A136" s="17" t="s">
        <v>87</v>
      </c>
      <c r="B136" s="23"/>
      <c r="C136" s="3"/>
      <c r="D136" s="4"/>
      <c r="E136" s="4">
        <v>3259.55</v>
      </c>
    </row>
    <row r="137" spans="1:5" ht="18.75" x14ac:dyDescent="0.25">
      <c r="A137" s="17" t="s">
        <v>88</v>
      </c>
      <c r="B137" s="23"/>
      <c r="C137" s="3"/>
      <c r="D137" s="4"/>
      <c r="E137" s="4">
        <v>1031.51</v>
      </c>
    </row>
    <row r="138" spans="1:5" ht="18.75" x14ac:dyDescent="0.25">
      <c r="A138" s="1"/>
    </row>
    <row r="139" spans="1:5" ht="19.5" thickBot="1" x14ac:dyDescent="0.3">
      <c r="A139" s="1" t="s">
        <v>108</v>
      </c>
    </row>
    <row r="140" spans="1:5" ht="19.5" thickBot="1" x14ac:dyDescent="0.3">
      <c r="A140" s="13">
        <v>1</v>
      </c>
      <c r="B140" s="8">
        <v>2</v>
      </c>
      <c r="C140" s="13">
        <v>3</v>
      </c>
      <c r="D140" s="14">
        <v>4</v>
      </c>
      <c r="E140" s="14">
        <v>5</v>
      </c>
    </row>
    <row r="141" spans="1:5" ht="19.5" thickBot="1" x14ac:dyDescent="0.3">
      <c r="A141" s="6" t="s">
        <v>89</v>
      </c>
      <c r="B141" s="22"/>
      <c r="C141" s="9"/>
      <c r="D141" s="5"/>
      <c r="E141" s="5">
        <v>1755.52</v>
      </c>
    </row>
    <row r="142" spans="1:5" ht="19.5" thickBot="1" x14ac:dyDescent="0.3">
      <c r="A142" s="6" t="s">
        <v>90</v>
      </c>
      <c r="B142" s="22"/>
      <c r="C142" s="9"/>
      <c r="D142" s="5"/>
      <c r="E142" s="5">
        <v>6697.14</v>
      </c>
    </row>
    <row r="143" spans="1:5" ht="19.5" thickBot="1" x14ac:dyDescent="0.3">
      <c r="A143" s="6" t="s">
        <v>91</v>
      </c>
      <c r="B143" s="22"/>
      <c r="C143" s="9"/>
      <c r="D143" s="5"/>
      <c r="E143" s="5">
        <v>3188.32</v>
      </c>
    </row>
    <row r="144" spans="1:5" ht="19.5" thickBot="1" x14ac:dyDescent="0.3">
      <c r="A144" s="6" t="s">
        <v>109</v>
      </c>
      <c r="B144" s="18"/>
      <c r="C144" s="9"/>
      <c r="D144" s="5"/>
      <c r="E144" s="5">
        <v>330.77</v>
      </c>
    </row>
    <row r="145" spans="1:5" ht="19.5" thickBot="1" x14ac:dyDescent="0.3">
      <c r="A145" s="10" t="s">
        <v>110</v>
      </c>
      <c r="B145" s="2"/>
      <c r="C145" s="16"/>
      <c r="D145" s="11"/>
      <c r="E145" s="11">
        <v>227.45</v>
      </c>
    </row>
    <row r="146" spans="1:5" ht="19.5" thickBot="1" x14ac:dyDescent="0.3">
      <c r="A146" s="19" t="s">
        <v>43</v>
      </c>
      <c r="B146" s="8"/>
      <c r="C146" s="13"/>
      <c r="D146" s="14"/>
      <c r="E146" s="14">
        <v>19721.490000000002</v>
      </c>
    </row>
    <row r="147" spans="1:5" ht="18.75" x14ac:dyDescent="0.25">
      <c r="A147" s="10" t="s">
        <v>94</v>
      </c>
      <c r="B147" s="2"/>
      <c r="C147" s="16"/>
      <c r="D147" s="11"/>
      <c r="E147" s="11"/>
    </row>
    <row r="148" spans="1:5" ht="19.5" thickBot="1" x14ac:dyDescent="0.3">
      <c r="A148" s="10" t="s">
        <v>49</v>
      </c>
      <c r="B148" s="2"/>
      <c r="C148" s="16">
        <v>11714.87</v>
      </c>
      <c r="D148" s="11">
        <v>400.86</v>
      </c>
      <c r="E148" s="11">
        <v>4696</v>
      </c>
    </row>
    <row r="149" spans="1:5" ht="19.5" thickBot="1" x14ac:dyDescent="0.3">
      <c r="A149" s="19" t="s">
        <v>51</v>
      </c>
      <c r="B149" s="8"/>
      <c r="C149" s="13">
        <v>8711.93</v>
      </c>
      <c r="D149" s="14">
        <v>2438.48</v>
      </c>
      <c r="E149" s="14">
        <v>21243.9</v>
      </c>
    </row>
    <row r="150" spans="1:5" ht="19.5" thickBot="1" x14ac:dyDescent="0.3">
      <c r="A150" s="6" t="s">
        <v>52</v>
      </c>
      <c r="B150" s="18"/>
      <c r="C150" s="9">
        <v>11025.76</v>
      </c>
      <c r="D150" s="5">
        <v>5456.22</v>
      </c>
      <c r="E150" s="5">
        <v>60159</v>
      </c>
    </row>
    <row r="151" spans="1:5" ht="19.5" thickBot="1" x14ac:dyDescent="0.3">
      <c r="A151" s="6" t="s">
        <v>43</v>
      </c>
      <c r="B151" s="18"/>
      <c r="C151" s="9"/>
      <c r="D151" s="5"/>
      <c r="E151" s="5">
        <v>86098.8</v>
      </c>
    </row>
    <row r="152" spans="1:5" ht="19.5" thickBot="1" x14ac:dyDescent="0.3">
      <c r="A152" s="6" t="s">
        <v>95</v>
      </c>
      <c r="B152" s="18"/>
      <c r="C152" s="9"/>
      <c r="D152" s="5"/>
      <c r="E152" s="11">
        <v>4537167.8</v>
      </c>
    </row>
    <row r="153" spans="1:5" ht="19.5" thickBot="1" x14ac:dyDescent="0.3">
      <c r="A153" s="6" t="s">
        <v>111</v>
      </c>
      <c r="B153" s="32"/>
      <c r="C153" s="33"/>
      <c r="D153" s="34"/>
      <c r="E153" s="14">
        <v>5.9097499999999998</v>
      </c>
    </row>
    <row r="154" spans="1:5" ht="18.75" x14ac:dyDescent="0.25">
      <c r="A154" s="1"/>
    </row>
    <row r="155" spans="1:5" ht="37.5" x14ac:dyDescent="0.25">
      <c r="A155" s="1" t="s">
        <v>112</v>
      </c>
    </row>
    <row r="156" spans="1:5" ht="37.5" x14ac:dyDescent="0.25">
      <c r="A156" s="1" t="s">
        <v>113</v>
      </c>
    </row>
    <row r="157" spans="1:5" ht="37.5" x14ac:dyDescent="0.25">
      <c r="A157" s="1" t="s">
        <v>114</v>
      </c>
    </row>
    <row r="158" spans="1:5" ht="18.75" x14ac:dyDescent="0.25">
      <c r="A158" s="1" t="s">
        <v>115</v>
      </c>
    </row>
    <row r="159" spans="1:5" ht="18.75" x14ac:dyDescent="0.25">
      <c r="A159" s="1" t="s">
        <v>116</v>
      </c>
    </row>
    <row r="160" spans="1:5" ht="56.25" x14ac:dyDescent="0.25">
      <c r="A160" s="1" t="s">
        <v>117</v>
      </c>
    </row>
    <row r="161" spans="1:3" ht="18.75" x14ac:dyDescent="0.25">
      <c r="A161" s="1" t="s">
        <v>118</v>
      </c>
    </row>
    <row r="162" spans="1:3" ht="18.75" x14ac:dyDescent="0.25">
      <c r="A162" s="1" t="s">
        <v>119</v>
      </c>
    </row>
    <row r="163" spans="1:3" ht="37.5" x14ac:dyDescent="0.25">
      <c r="A163" s="1" t="s">
        <v>120</v>
      </c>
    </row>
    <row r="164" spans="1:3" ht="18.75" x14ac:dyDescent="0.25">
      <c r="A164" s="1" t="s">
        <v>115</v>
      </c>
    </row>
    <row r="165" spans="1:3" ht="18.75" x14ac:dyDescent="0.25">
      <c r="A165" s="1" t="s">
        <v>121</v>
      </c>
    </row>
    <row r="166" spans="1:3" ht="18.75" x14ac:dyDescent="0.25">
      <c r="A166" s="1" t="s">
        <v>122</v>
      </c>
    </row>
    <row r="167" spans="1:3" ht="18.75" x14ac:dyDescent="0.25">
      <c r="A167" s="1"/>
    </row>
    <row r="168" spans="1:3" ht="37.5" x14ac:dyDescent="0.25">
      <c r="A168" s="1" t="s">
        <v>123</v>
      </c>
    </row>
    <row r="169" spans="1:3" ht="93.75" x14ac:dyDescent="0.25">
      <c r="A169" s="25" t="s">
        <v>124</v>
      </c>
    </row>
    <row r="170" spans="1:3" ht="37.5" x14ac:dyDescent="0.25">
      <c r="A170" s="25" t="s">
        <v>125</v>
      </c>
    </row>
    <row r="171" spans="1:3" ht="37.5" x14ac:dyDescent="0.25">
      <c r="A171" s="25" t="s">
        <v>126</v>
      </c>
    </row>
    <row r="172" spans="1:3" ht="18.75" x14ac:dyDescent="0.25">
      <c r="A172" s="25" t="s">
        <v>127</v>
      </c>
    </row>
    <row r="173" spans="1:3" ht="18.75" x14ac:dyDescent="0.25">
      <c r="B173" s="1" t="s">
        <v>128</v>
      </c>
    </row>
    <row r="174" spans="1:3" ht="37.5" x14ac:dyDescent="0.25">
      <c r="B174" s="1" t="s">
        <v>129</v>
      </c>
      <c r="C174" s="1" t="s">
        <v>130</v>
      </c>
    </row>
    <row r="175" spans="1:3" ht="37.5" x14ac:dyDescent="0.25">
      <c r="A175" s="25" t="s">
        <v>131</v>
      </c>
    </row>
    <row r="176" spans="1:3" ht="18.75" x14ac:dyDescent="0.25">
      <c r="A176" s="25" t="s">
        <v>132</v>
      </c>
    </row>
    <row r="177" spans="1:2" ht="18.75" x14ac:dyDescent="0.25">
      <c r="A177" s="25" t="s">
        <v>133</v>
      </c>
    </row>
    <row r="178" spans="1:2" ht="37.5" x14ac:dyDescent="0.25">
      <c r="A178" s="1" t="s">
        <v>134</v>
      </c>
    </row>
    <row r="179" spans="1:2" ht="18.75" x14ac:dyDescent="0.25">
      <c r="A179" s="25" t="s">
        <v>135</v>
      </c>
    </row>
    <row r="180" spans="1:2" ht="37.5" x14ac:dyDescent="0.25">
      <c r="A180" s="25" t="s">
        <v>136</v>
      </c>
    </row>
    <row r="181" spans="1:2" ht="18.75" x14ac:dyDescent="0.25">
      <c r="B181" s="1" t="s">
        <v>137</v>
      </c>
    </row>
    <row r="182" spans="1:2" ht="37.5" x14ac:dyDescent="0.25">
      <c r="B182" s="1" t="s">
        <v>138</v>
      </c>
    </row>
    <row r="183" spans="1:2" ht="18.75" x14ac:dyDescent="0.25">
      <c r="A183" s="25" t="s">
        <v>139</v>
      </c>
    </row>
    <row r="184" spans="1:2" ht="37.5" x14ac:dyDescent="0.25">
      <c r="A184" s="25" t="s">
        <v>140</v>
      </c>
    </row>
    <row r="185" spans="1:2" ht="18.75" x14ac:dyDescent="0.25">
      <c r="A185" s="1" t="s">
        <v>115</v>
      </c>
    </row>
    <row r="186" spans="1:2" ht="18.75" x14ac:dyDescent="0.25">
      <c r="A186" s="1" t="s">
        <v>141</v>
      </c>
    </row>
    <row r="187" spans="1:2" ht="18.75" x14ac:dyDescent="0.25">
      <c r="A187" s="1" t="s">
        <v>142</v>
      </c>
    </row>
    <row r="188" spans="1:2" ht="37.5" x14ac:dyDescent="0.25">
      <c r="A188" s="1" t="s">
        <v>143</v>
      </c>
    </row>
    <row r="189" spans="1:2" ht="18.75" x14ac:dyDescent="0.25">
      <c r="A189" s="25" t="s">
        <v>144</v>
      </c>
    </row>
    <row r="190" spans="1:2" ht="18.75" x14ac:dyDescent="0.25">
      <c r="A190" s="1" t="s">
        <v>98</v>
      </c>
    </row>
    <row r="191" spans="1:2" ht="18.75" x14ac:dyDescent="0.25">
      <c r="A191" s="1" t="s">
        <v>145</v>
      </c>
    </row>
    <row r="192" spans="1:2" ht="18.75" x14ac:dyDescent="0.25">
      <c r="A192" s="25" t="s">
        <v>146</v>
      </c>
    </row>
    <row r="193" spans="1:3" ht="37.5" x14ac:dyDescent="0.25">
      <c r="A193" s="25" t="s">
        <v>147</v>
      </c>
    </row>
    <row r="194" spans="1:3" ht="18.75" x14ac:dyDescent="0.25">
      <c r="A194" s="1" t="s">
        <v>148</v>
      </c>
    </row>
    <row r="195" spans="1:3" ht="18.75" x14ac:dyDescent="0.25">
      <c r="A195" s="1" t="s">
        <v>149</v>
      </c>
    </row>
    <row r="196" spans="1:3" ht="37.5" x14ac:dyDescent="0.25">
      <c r="A196" s="25" t="s">
        <v>150</v>
      </c>
    </row>
    <row r="197" spans="1:3" ht="18.75" x14ac:dyDescent="0.25">
      <c r="A197" s="25" t="s">
        <v>151</v>
      </c>
    </row>
    <row r="198" spans="1:3" ht="37.5" x14ac:dyDescent="0.25">
      <c r="A198" s="25" t="s">
        <v>152</v>
      </c>
    </row>
    <row r="199" spans="1:3" ht="57" thickBot="1" x14ac:dyDescent="0.3">
      <c r="A199" s="25" t="s">
        <v>153</v>
      </c>
    </row>
    <row r="200" spans="1:3" ht="75.75" thickBot="1" x14ac:dyDescent="0.3">
      <c r="A200" s="26" t="s">
        <v>154</v>
      </c>
      <c r="B200" s="27" t="s">
        <v>37</v>
      </c>
      <c r="C200" s="27" t="s">
        <v>38</v>
      </c>
    </row>
    <row r="201" spans="1:3" ht="18.75" x14ac:dyDescent="0.25">
      <c r="A201" s="28" t="s">
        <v>155</v>
      </c>
      <c r="B201" s="29"/>
      <c r="C201" s="29"/>
    </row>
    <row r="202" spans="1:3" ht="19.5" thickBot="1" x14ac:dyDescent="0.3">
      <c r="A202" s="30" t="s">
        <v>156</v>
      </c>
      <c r="B202" s="7">
        <v>2318.2800000000002</v>
      </c>
      <c r="C202" s="7">
        <v>2318.2800000000002</v>
      </c>
    </row>
    <row r="203" spans="1:3" ht="19.5" thickBot="1" x14ac:dyDescent="0.3">
      <c r="A203" s="30" t="s">
        <v>157</v>
      </c>
      <c r="B203" s="7">
        <v>310</v>
      </c>
      <c r="C203" s="7">
        <v>328</v>
      </c>
    </row>
    <row r="204" spans="1:3" ht="19.5" thickBot="1" x14ac:dyDescent="0.3">
      <c r="A204" s="30" t="s">
        <v>158</v>
      </c>
      <c r="B204" s="7">
        <v>718668</v>
      </c>
      <c r="C204" s="7">
        <v>760397.11</v>
      </c>
    </row>
    <row r="205" spans="1:3" ht="19.5" thickBot="1" x14ac:dyDescent="0.3">
      <c r="A205" s="30" t="s">
        <v>159</v>
      </c>
      <c r="B205" s="7">
        <v>725578.53</v>
      </c>
      <c r="C205" s="7">
        <v>767743.04</v>
      </c>
    </row>
    <row r="206" spans="1:3" ht="19.5" thickBot="1" x14ac:dyDescent="0.3">
      <c r="A206" s="30" t="s">
        <v>160</v>
      </c>
      <c r="B206" s="7">
        <v>97.14</v>
      </c>
      <c r="C206" s="7">
        <v>96.79</v>
      </c>
    </row>
    <row r="207" spans="1:3" ht="19.5" thickBot="1" x14ac:dyDescent="0.3">
      <c r="A207" s="30" t="s">
        <v>161</v>
      </c>
      <c r="B207" s="7">
        <v>28</v>
      </c>
      <c r="C207" s="7">
        <v>28</v>
      </c>
    </row>
    <row r="208" spans="1:3" ht="19.5" thickBot="1" x14ac:dyDescent="0.3">
      <c r="A208" s="30" t="s">
        <v>162</v>
      </c>
      <c r="B208" s="7">
        <v>33965.730000000003</v>
      </c>
      <c r="C208" s="7">
        <v>41606.67</v>
      </c>
    </row>
    <row r="209" spans="1:3" ht="18.75" x14ac:dyDescent="0.25">
      <c r="A209" s="28" t="s">
        <v>163</v>
      </c>
      <c r="B209" s="29"/>
      <c r="C209" s="29"/>
    </row>
    <row r="210" spans="1:3" ht="19.5" thickBot="1" x14ac:dyDescent="0.3">
      <c r="A210" s="30" t="s">
        <v>164</v>
      </c>
      <c r="B210" s="7">
        <v>24934.29</v>
      </c>
      <c r="C210" s="7">
        <v>26286.21</v>
      </c>
    </row>
    <row r="211" spans="1:3" ht="19.5" thickBot="1" x14ac:dyDescent="0.3">
      <c r="A211" s="30" t="s">
        <v>165</v>
      </c>
      <c r="B211" s="7">
        <v>127.99</v>
      </c>
      <c r="C211" s="7">
        <v>110.15</v>
      </c>
    </row>
    <row r="212" spans="1:3" ht="38.25" thickBot="1" x14ac:dyDescent="0.3">
      <c r="A212" s="30" t="s">
        <v>166</v>
      </c>
      <c r="B212" s="7">
        <v>5930.45</v>
      </c>
      <c r="C212" s="7">
        <v>5909.75</v>
      </c>
    </row>
    <row r="213" spans="1:3" ht="19.5" thickBot="1" x14ac:dyDescent="0.3">
      <c r="A213" s="30" t="s">
        <v>167</v>
      </c>
      <c r="B213" s="7">
        <v>207020.18</v>
      </c>
      <c r="C213" s="7">
        <v>233481.33</v>
      </c>
    </row>
    <row r="214" spans="1:3" ht="19.5" thickBot="1" x14ac:dyDescent="0.3">
      <c r="A214" s="30" t="s">
        <v>168</v>
      </c>
      <c r="B214" s="7">
        <v>5</v>
      </c>
      <c r="C214" s="7">
        <v>5.37</v>
      </c>
    </row>
    <row r="215" spans="1:3" ht="19.5" thickBot="1" x14ac:dyDescent="0.3">
      <c r="A215" s="30" t="s">
        <v>169</v>
      </c>
      <c r="B215" s="7">
        <v>48.65</v>
      </c>
      <c r="C215" s="7">
        <v>56.53</v>
      </c>
    </row>
    <row r="216" spans="1:3" ht="19.5" thickBot="1" x14ac:dyDescent="0.3">
      <c r="A216" s="30" t="s">
        <v>170</v>
      </c>
      <c r="B216" s="7">
        <v>574.99</v>
      </c>
      <c r="C216" s="7">
        <v>529.4</v>
      </c>
    </row>
    <row r="217" spans="1:3" ht="18.75" x14ac:dyDescent="0.25">
      <c r="A217" s="28" t="s">
        <v>171</v>
      </c>
      <c r="B217" s="29"/>
      <c r="C217" s="29"/>
    </row>
    <row r="218" spans="1:3" ht="19.5" thickBot="1" x14ac:dyDescent="0.3">
      <c r="A218" s="30" t="s">
        <v>172</v>
      </c>
      <c r="B218" s="7"/>
      <c r="C218" s="7">
        <v>15236.67</v>
      </c>
    </row>
    <row r="219" spans="1:3" ht="38.25" thickBot="1" x14ac:dyDescent="0.3">
      <c r="A219" s="30" t="s">
        <v>173</v>
      </c>
      <c r="B219" s="7"/>
      <c r="C219" s="7">
        <v>0.51</v>
      </c>
    </row>
    <row r="220" spans="1:3" ht="38.25" thickBot="1" x14ac:dyDescent="0.3">
      <c r="A220" s="30" t="s">
        <v>174</v>
      </c>
      <c r="B220" s="7"/>
      <c r="C220" s="7">
        <v>1.95</v>
      </c>
    </row>
    <row r="221" spans="1:3" ht="18.75" x14ac:dyDescent="0.25">
      <c r="A221" s="25"/>
    </row>
    <row r="222" spans="1:3" ht="206.25" x14ac:dyDescent="0.25">
      <c r="A222" s="25" t="s">
        <v>175</v>
      </c>
    </row>
    <row r="223" spans="1:3" ht="18.75" x14ac:dyDescent="0.25">
      <c r="A223" s="31"/>
    </row>
  </sheetData>
  <mergeCells count="16">
    <mergeCell ref="E12:E13"/>
    <mergeCell ref="A35:A36"/>
    <mergeCell ref="B35:C35"/>
    <mergeCell ref="D35:E35"/>
    <mergeCell ref="B153:D153"/>
    <mergeCell ref="A5:B5"/>
    <mergeCell ref="C5:D5"/>
    <mergeCell ref="A58:A59"/>
    <mergeCell ref="B58:B59"/>
    <mergeCell ref="C58:C59"/>
    <mergeCell ref="A112:A113"/>
    <mergeCell ref="B112:B113"/>
    <mergeCell ref="C112:C113"/>
    <mergeCell ref="A12:A13"/>
    <mergeCell ref="B12:B13"/>
    <mergeCell ref="C12:C13"/>
  </mergeCells>
  <pageMargins left="1.1805555555555556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8" r:id="rId4">
          <objectPr defaultSize="0" autoPict="0" r:id="rId5">
            <anchor moveWithCells="1" sizeWithCells="1">
              <from>
                <xdr:col>0</xdr:col>
                <xdr:colOff>0</xdr:colOff>
                <xdr:row>27</xdr:row>
                <xdr:rowOff>0</xdr:rowOff>
              </from>
              <to>
                <xdr:col>1</xdr:col>
                <xdr:colOff>28575</xdr:colOff>
                <xdr:row>27</xdr:row>
                <xdr:rowOff>190500</xdr:rowOff>
              </to>
            </anchor>
          </objectPr>
        </oleObject>
      </mc:Choice>
      <mc:Fallback>
        <oleObject progId="Equation.3" shapeId="1038" r:id="rId4"/>
      </mc:Fallback>
    </mc:AlternateContent>
    <mc:AlternateContent xmlns:mc="http://schemas.openxmlformats.org/markup-compatibility/2006">
      <mc:Choice Requires="x14">
        <oleObject progId="Equation.3" shapeId="1037" r:id="rId6">
          <objectPr defaultSize="0" autoPict="0" r:id="rId7">
            <anchor moveWithCells="1" sizeWithCells="1">
              <from>
                <xdr:col>0</xdr:col>
                <xdr:colOff>0</xdr:colOff>
                <xdr:row>30</xdr:row>
                <xdr:rowOff>0</xdr:rowOff>
              </from>
              <to>
                <xdr:col>3</xdr:col>
                <xdr:colOff>419100</xdr:colOff>
                <xdr:row>30</xdr:row>
                <xdr:rowOff>228600</xdr:rowOff>
              </to>
            </anchor>
          </objectPr>
        </oleObject>
      </mc:Choice>
      <mc:Fallback>
        <oleObject progId="Equation.3" shapeId="1037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 sizeWithCells="1">
              <from>
                <xdr:col>0</xdr:col>
                <xdr:colOff>0</xdr:colOff>
                <xdr:row>31</xdr:row>
                <xdr:rowOff>0</xdr:rowOff>
              </from>
              <to>
                <xdr:col>3</xdr:col>
                <xdr:colOff>438150</xdr:colOff>
                <xdr:row>31</xdr:row>
                <xdr:rowOff>228600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5" r:id="rId10">
          <objectPr defaultSize="0" autoPict="0" r:id="rId11">
            <anchor moveWithCells="1" sizeWithCells="1">
              <from>
                <xdr:col>0</xdr:col>
                <xdr:colOff>0</xdr:colOff>
                <xdr:row>106</xdr:row>
                <xdr:rowOff>0</xdr:rowOff>
              </from>
              <to>
                <xdr:col>1</xdr:col>
                <xdr:colOff>561975</xdr:colOff>
                <xdr:row>106</xdr:row>
                <xdr:rowOff>238125</xdr:rowOff>
              </to>
            </anchor>
          </objectPr>
        </oleObject>
      </mc:Choice>
      <mc:Fallback>
        <oleObject progId="Equation.3" shapeId="1035" r:id="rId10"/>
      </mc:Fallback>
    </mc:AlternateContent>
    <mc:AlternateContent xmlns:mc="http://schemas.openxmlformats.org/markup-compatibility/2006">
      <mc:Choice Requires="x14">
        <oleObject progId="Equation.3" shapeId="1034" r:id="rId12">
          <objectPr defaultSize="0" autoPict="0" r:id="rId13">
            <anchor moveWithCells="1" sizeWithCells="1">
              <from>
                <xdr:col>0</xdr:col>
                <xdr:colOff>0</xdr:colOff>
                <xdr:row>107</xdr:row>
                <xdr:rowOff>0</xdr:rowOff>
              </from>
              <to>
                <xdr:col>4</xdr:col>
                <xdr:colOff>619125</xdr:colOff>
                <xdr:row>108</xdr:row>
                <xdr:rowOff>47625</xdr:rowOff>
              </to>
            </anchor>
          </objectPr>
        </oleObject>
      </mc:Choice>
      <mc:Fallback>
        <oleObject progId="Equation.3" shapeId="1034" r:id="rId12"/>
      </mc:Fallback>
    </mc:AlternateContent>
    <mc:AlternateContent xmlns:mc="http://schemas.openxmlformats.org/markup-compatibility/2006">
      <mc:Choice Requires="x14">
        <oleObject progId="Equation.3" shapeId="1033" r:id="rId14">
          <objectPr defaultSize="0" autoPict="0" r:id="rId15">
            <anchor moveWithCells="1" sizeWithCells="1">
              <from>
                <xdr:col>0</xdr:col>
                <xdr:colOff>0</xdr:colOff>
                <xdr:row>158</xdr:row>
                <xdr:rowOff>0</xdr:rowOff>
              </from>
              <to>
                <xdr:col>1</xdr:col>
                <xdr:colOff>552450</xdr:colOff>
                <xdr:row>159</xdr:row>
                <xdr:rowOff>19050</xdr:rowOff>
              </to>
            </anchor>
          </objectPr>
        </oleObject>
      </mc:Choice>
      <mc:Fallback>
        <oleObject progId="Equation.3" shapeId="1033" r:id="rId14"/>
      </mc:Fallback>
    </mc:AlternateContent>
    <mc:AlternateContent xmlns:mc="http://schemas.openxmlformats.org/markup-compatibility/2006">
      <mc:Choice Requires="x14">
        <oleObject progId="Equation.3" shapeId="1032" r:id="rId16">
          <objectPr defaultSize="0" autoPict="0" r:id="rId17">
            <anchor moveWithCells="1" sizeWithCells="1">
              <from>
                <xdr:col>0</xdr:col>
                <xdr:colOff>0</xdr:colOff>
                <xdr:row>161</xdr:row>
                <xdr:rowOff>0</xdr:rowOff>
              </from>
              <to>
                <xdr:col>1</xdr:col>
                <xdr:colOff>609600</xdr:colOff>
                <xdr:row>161</xdr:row>
                <xdr:rowOff>447675</xdr:rowOff>
              </to>
            </anchor>
          </objectPr>
        </oleObject>
      </mc:Choice>
      <mc:Fallback>
        <oleObject progId="Equation.3" shapeId="1032" r:id="rId16"/>
      </mc:Fallback>
    </mc:AlternateContent>
    <mc:AlternateContent xmlns:mc="http://schemas.openxmlformats.org/markup-compatibility/2006">
      <mc:Choice Requires="x14">
        <oleObject progId="Equation.3" shapeId="1031" r:id="rId18">
          <objectPr defaultSize="0" autoPict="0" r:id="rId19">
            <anchor moveWithCells="1" sizeWithCells="1">
              <from>
                <xdr:col>0</xdr:col>
                <xdr:colOff>0</xdr:colOff>
                <xdr:row>164</xdr:row>
                <xdr:rowOff>0</xdr:rowOff>
              </from>
              <to>
                <xdr:col>1</xdr:col>
                <xdr:colOff>600075</xdr:colOff>
                <xdr:row>164</xdr:row>
                <xdr:rowOff>257175</xdr:rowOff>
              </to>
            </anchor>
          </objectPr>
        </oleObject>
      </mc:Choice>
      <mc:Fallback>
        <oleObject progId="Equation.3" shapeId="1031" r:id="rId18"/>
      </mc:Fallback>
    </mc:AlternateContent>
    <mc:AlternateContent xmlns:mc="http://schemas.openxmlformats.org/markup-compatibility/2006">
      <mc:Choice Requires="x14">
        <oleObject progId="Equation.3" shapeId="1030" r:id="rId20">
          <objectPr defaultSize="0" autoPict="0" r:id="rId21">
            <anchor moveWithCells="1" sizeWithCells="1">
              <from>
                <xdr:col>1</xdr:col>
                <xdr:colOff>0</xdr:colOff>
                <xdr:row>173</xdr:row>
                <xdr:rowOff>0</xdr:rowOff>
              </from>
              <to>
                <xdr:col>2</xdr:col>
                <xdr:colOff>0</xdr:colOff>
                <xdr:row>173</xdr:row>
                <xdr:rowOff>438150</xdr:rowOff>
              </to>
            </anchor>
          </objectPr>
        </oleObject>
      </mc:Choice>
      <mc:Fallback>
        <oleObject progId="Equation.3" shapeId="1030" r:id="rId20"/>
      </mc:Fallback>
    </mc:AlternateContent>
    <mc:AlternateContent xmlns:mc="http://schemas.openxmlformats.org/markup-compatibility/2006">
      <mc:Choice Requires="x14">
        <oleObject progId="Equation.3" shapeId="1029" r:id="rId22">
          <objectPr defaultSize="0" autoPict="0" r:id="rId23">
            <anchor moveWithCells="1" sizeWithCells="1">
              <from>
                <xdr:col>1</xdr:col>
                <xdr:colOff>0</xdr:colOff>
                <xdr:row>181</xdr:row>
                <xdr:rowOff>0</xdr:rowOff>
              </from>
              <to>
                <xdr:col>1</xdr:col>
                <xdr:colOff>504825</xdr:colOff>
                <xdr:row>181</xdr:row>
                <xdr:rowOff>447675</xdr:rowOff>
              </to>
            </anchor>
          </objectPr>
        </oleObject>
      </mc:Choice>
      <mc:Fallback>
        <oleObject progId="Equation.3" shapeId="1029" r:id="rId22"/>
      </mc:Fallback>
    </mc:AlternateContent>
    <mc:AlternateContent xmlns:mc="http://schemas.openxmlformats.org/markup-compatibility/2006">
      <mc:Choice Requires="x14">
        <oleObject progId="Equation.3" shapeId="1028" r:id="rId24">
          <objectPr defaultSize="0" autoPict="0" r:id="rId25">
            <anchor moveWithCells="1" sizeWithCells="1">
              <from>
                <xdr:col>0</xdr:col>
                <xdr:colOff>0</xdr:colOff>
                <xdr:row>185</xdr:row>
                <xdr:rowOff>0</xdr:rowOff>
              </from>
              <to>
                <xdr:col>2</xdr:col>
                <xdr:colOff>66675</xdr:colOff>
                <xdr:row>185</xdr:row>
                <xdr:rowOff>457200</xdr:rowOff>
              </to>
            </anchor>
          </objectPr>
        </oleObject>
      </mc:Choice>
      <mc:Fallback>
        <oleObject progId="Equation.3" shapeId="1028" r:id="rId24"/>
      </mc:Fallback>
    </mc:AlternateContent>
    <mc:AlternateContent xmlns:mc="http://schemas.openxmlformats.org/markup-compatibility/2006">
      <mc:Choice Requires="x14">
        <oleObject progId="Equation.3" shapeId="1027" r:id="rId26">
          <objectPr defaultSize="0" autoPict="0" r:id="rId27">
            <anchor moveWithCells="1" sizeWithCells="1">
              <from>
                <xdr:col>0</xdr:col>
                <xdr:colOff>0</xdr:colOff>
                <xdr:row>190</xdr:row>
                <xdr:rowOff>0</xdr:rowOff>
              </from>
              <to>
                <xdr:col>0</xdr:col>
                <xdr:colOff>114300</xdr:colOff>
                <xdr:row>190</xdr:row>
                <xdr:rowOff>219075</xdr:rowOff>
              </to>
            </anchor>
          </objectPr>
        </oleObject>
      </mc:Choice>
      <mc:Fallback>
        <oleObject progId="Equation.3" shapeId="1027" r:id="rId26"/>
      </mc:Fallback>
    </mc:AlternateContent>
    <mc:AlternateContent xmlns:mc="http://schemas.openxmlformats.org/markup-compatibility/2006">
      <mc:Choice Requires="x14">
        <oleObject progId="Equation.3" shapeId="1026" r:id="rId28">
          <objectPr defaultSize="0" autoPict="0" r:id="rId29">
            <anchor moveWithCells="1" sizeWithCells="1">
              <from>
                <xdr:col>0</xdr:col>
                <xdr:colOff>0</xdr:colOff>
                <xdr:row>190</xdr:row>
                <xdr:rowOff>0</xdr:rowOff>
              </from>
              <to>
                <xdr:col>1</xdr:col>
                <xdr:colOff>609600</xdr:colOff>
                <xdr:row>191</xdr:row>
                <xdr:rowOff>9525</xdr:rowOff>
              </to>
            </anchor>
          </objectPr>
        </oleObject>
      </mc:Choice>
      <mc:Fallback>
        <oleObject progId="Equation.3" shapeId="1026" r:id="rId28"/>
      </mc:Fallback>
    </mc:AlternateContent>
    <mc:AlternateContent xmlns:mc="http://schemas.openxmlformats.org/markup-compatibility/2006">
      <mc:Choice Requires="x14">
        <oleObject progId="Equation.3" shapeId="1025" r:id="rId30">
          <objectPr defaultSize="0" autoPict="0" r:id="rId31">
            <anchor moveWithCells="1" sizeWithCells="1">
              <from>
                <xdr:col>0</xdr:col>
                <xdr:colOff>0</xdr:colOff>
                <xdr:row>194</xdr:row>
                <xdr:rowOff>0</xdr:rowOff>
              </from>
              <to>
                <xdr:col>0</xdr:col>
                <xdr:colOff>571500</xdr:colOff>
                <xdr:row>195</xdr:row>
                <xdr:rowOff>9525</xdr:rowOff>
              </to>
            </anchor>
          </objectPr>
        </oleObject>
      </mc:Choice>
      <mc:Fallback>
        <oleObject progId="Equation.3" shapeId="1025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80" zoomScaleNormal="100" zoomScaleSheetLayoutView="80" workbookViewId="0">
      <selection activeCell="A4" sqref="A4"/>
    </sheetView>
  </sheetViews>
  <sheetFormatPr defaultRowHeight="15" x14ac:dyDescent="0.25"/>
  <cols>
    <col min="2" max="2" width="6.28515625" customWidth="1"/>
    <col min="5" max="5" width="8.28515625" customWidth="1"/>
    <col min="6" max="6" width="6.5703125" style="42" customWidth="1"/>
  </cols>
  <sheetData>
    <row r="1" spans="1:13" x14ac:dyDescent="0.25">
      <c r="A1" t="s">
        <v>190</v>
      </c>
      <c r="B1" t="s">
        <v>189</v>
      </c>
      <c r="C1" t="s">
        <v>188</v>
      </c>
    </row>
    <row r="2" spans="1:13" ht="53.25" customHeight="1" x14ac:dyDescent="0.25">
      <c r="A2" s="41">
        <v>1</v>
      </c>
      <c r="B2" s="41">
        <v>1</v>
      </c>
      <c r="C2" s="41" t="s">
        <v>178</v>
      </c>
      <c r="F2" s="42" t="str">
        <f>IF(A2=1,"АБВ",
IF(A2=2,"АБВГ",IF(A2=3,"АВПРК")))</f>
        <v>АБВ</v>
      </c>
    </row>
    <row r="3" spans="1:13" ht="46.5" x14ac:dyDescent="0.25">
      <c r="A3" s="41">
        <v>2</v>
      </c>
      <c r="B3" s="41"/>
      <c r="C3" s="41" t="s">
        <v>180</v>
      </c>
      <c r="F3" s="42" t="str">
        <f t="shared" ref="F3:F6" si="0">IF(A3=1,"АБВ",
IF(A3=2,"АБВГ",IF(A3=3,"АВПРК")))</f>
        <v>АБВГ</v>
      </c>
      <c r="K3" t="s">
        <v>191</v>
      </c>
      <c r="L3" t="s">
        <v>183</v>
      </c>
      <c r="M3" t="s">
        <v>192</v>
      </c>
    </row>
    <row r="4" spans="1:13" ht="87" customHeight="1" x14ac:dyDescent="0.25">
      <c r="A4" s="41">
        <v>3</v>
      </c>
      <c r="B4" s="41"/>
      <c r="C4" s="41" t="s">
        <v>181</v>
      </c>
      <c r="F4" s="42" t="str">
        <f t="shared" si="0"/>
        <v>АВПРК</v>
      </c>
    </row>
    <row r="5" spans="1:13" ht="46.5" x14ac:dyDescent="0.25">
      <c r="A5" s="41">
        <v>2</v>
      </c>
      <c r="B5" s="41">
        <v>2</v>
      </c>
      <c r="C5" s="41" t="s">
        <v>178</v>
      </c>
      <c r="F5" s="42" t="str">
        <f t="shared" si="0"/>
        <v>АБВГ</v>
      </c>
    </row>
    <row r="6" spans="1:13" ht="46.5" x14ac:dyDescent="0.25">
      <c r="A6" s="41">
        <v>1</v>
      </c>
      <c r="B6" s="41"/>
      <c r="C6" s="41" t="s">
        <v>180</v>
      </c>
      <c r="F6" s="42" t="str">
        <f t="shared" si="0"/>
        <v>АБВ</v>
      </c>
    </row>
    <row r="7" spans="1:13" ht="61.5" x14ac:dyDescent="0.25">
      <c r="A7" s="41"/>
      <c r="B7" s="41"/>
      <c r="C7" s="41" t="s">
        <v>181</v>
      </c>
      <c r="F7" s="42" t="b">
        <f t="shared" ref="F3:F12" si="1">IF(A7=1,"А,Б,В",
IF(A7=2,"А,Б,В,Г,"))</f>
        <v>0</v>
      </c>
    </row>
    <row r="8" spans="1:13" ht="61.5" x14ac:dyDescent="0.25">
      <c r="A8" s="41"/>
      <c r="B8" s="41"/>
      <c r="C8" s="41" t="s">
        <v>182</v>
      </c>
      <c r="F8" s="42" t="b">
        <f t="shared" si="1"/>
        <v>0</v>
      </c>
    </row>
    <row r="9" spans="1:13" ht="61.5" x14ac:dyDescent="0.25">
      <c r="A9" s="41" t="s">
        <v>187</v>
      </c>
      <c r="B9" s="41">
        <v>3</v>
      </c>
      <c r="C9" s="41" t="s">
        <v>178</v>
      </c>
      <c r="F9" s="42" t="b">
        <f t="shared" si="1"/>
        <v>0</v>
      </c>
    </row>
    <row r="10" spans="1:13" ht="61.5" x14ac:dyDescent="0.25">
      <c r="A10" s="41"/>
      <c r="B10" s="41"/>
      <c r="C10" s="41" t="s">
        <v>180</v>
      </c>
      <c r="F10" s="42" t="b">
        <f t="shared" si="1"/>
        <v>0</v>
      </c>
    </row>
    <row r="11" spans="1:13" ht="61.5" x14ac:dyDescent="0.25">
      <c r="A11" s="41"/>
      <c r="B11" s="41"/>
      <c r="C11" s="41" t="s">
        <v>181</v>
      </c>
      <c r="F11" s="42" t="b">
        <f t="shared" si="1"/>
        <v>0</v>
      </c>
    </row>
    <row r="12" spans="1:13" ht="61.5" x14ac:dyDescent="0.25">
      <c r="A12" s="41"/>
      <c r="B12" s="41"/>
      <c r="C12" s="41" t="s">
        <v>182</v>
      </c>
      <c r="F12" s="42" t="b">
        <f t="shared" si="1"/>
        <v>0</v>
      </c>
    </row>
    <row r="13" spans="1:13" x14ac:dyDescent="0.25">
      <c r="A13" s="41"/>
      <c r="B13" s="41"/>
      <c r="C13" s="41" t="s">
        <v>183</v>
      </c>
    </row>
    <row r="14" spans="1:13" x14ac:dyDescent="0.25">
      <c r="A14" s="41"/>
      <c r="B14" s="41"/>
      <c r="C14" s="41" t="s">
        <v>184</v>
      </c>
    </row>
    <row r="15" spans="1:13" x14ac:dyDescent="0.25">
      <c r="A15" s="41"/>
      <c r="B15" s="41"/>
      <c r="C15" s="41" t="s">
        <v>185</v>
      </c>
    </row>
    <row r="16" spans="1:13" x14ac:dyDescent="0.25">
      <c r="A16" s="41"/>
      <c r="B16" s="41"/>
      <c r="C16" s="41" t="s">
        <v>186</v>
      </c>
    </row>
    <row r="17" spans="1:3" x14ac:dyDescent="0.25">
      <c r="A17" s="41" t="s">
        <v>177</v>
      </c>
      <c r="B17" s="41">
        <v>4</v>
      </c>
      <c r="C17" s="41" t="s">
        <v>178</v>
      </c>
    </row>
    <row r="18" spans="1:3" x14ac:dyDescent="0.25">
      <c r="A18" s="41"/>
      <c r="B18" s="41"/>
      <c r="C18" s="41" t="s">
        <v>180</v>
      </c>
    </row>
    <row r="19" spans="1:3" x14ac:dyDescent="0.25">
      <c r="A19" s="41"/>
      <c r="B19" s="41"/>
      <c r="C19" s="41" t="s">
        <v>181</v>
      </c>
    </row>
    <row r="20" spans="1:3" x14ac:dyDescent="0.25">
      <c r="A20" s="41" t="s">
        <v>187</v>
      </c>
      <c r="B20" s="41">
        <v>5</v>
      </c>
      <c r="C20" s="41" t="s">
        <v>178</v>
      </c>
    </row>
    <row r="21" spans="1:3" x14ac:dyDescent="0.25">
      <c r="A21" s="41"/>
      <c r="B21" s="41"/>
      <c r="C21" s="41" t="s">
        <v>180</v>
      </c>
    </row>
    <row r="22" spans="1:3" x14ac:dyDescent="0.25">
      <c r="A22" s="41"/>
      <c r="B22" s="41"/>
      <c r="C22" s="41" t="s">
        <v>181</v>
      </c>
    </row>
    <row r="23" spans="1:3" x14ac:dyDescent="0.25">
      <c r="A23" s="41"/>
      <c r="B23" s="41"/>
      <c r="C23" s="41" t="s">
        <v>182</v>
      </c>
    </row>
    <row r="24" spans="1:3" x14ac:dyDescent="0.25">
      <c r="A24" s="41"/>
      <c r="B24" s="41"/>
      <c r="C24" s="41" t="s">
        <v>183</v>
      </c>
    </row>
    <row r="25" spans="1:3" x14ac:dyDescent="0.25">
      <c r="A25" s="41"/>
      <c r="B25" s="41"/>
      <c r="C25" s="41" t="s">
        <v>184</v>
      </c>
    </row>
    <row r="26" spans="1:3" x14ac:dyDescent="0.25">
      <c r="A26" s="41"/>
      <c r="B26" s="41"/>
      <c r="C26" s="41" t="s">
        <v>185</v>
      </c>
    </row>
    <row r="27" spans="1:3" x14ac:dyDescent="0.25">
      <c r="A27" s="41"/>
      <c r="B27" s="41"/>
      <c r="C27" s="41" t="s">
        <v>186</v>
      </c>
    </row>
  </sheetData>
  <pageMargins left="0.7" right="0.7" top="0.75" bottom="0.75" header="0.3" footer="0.3"/>
  <pageSetup paperSize="9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L11"/>
  <sheetViews>
    <sheetView workbookViewId="0">
      <selection activeCell="D6" sqref="D6"/>
    </sheetView>
  </sheetViews>
  <sheetFormatPr defaultRowHeight="15" x14ac:dyDescent="0.25"/>
  <sheetData>
    <row r="6" spans="4:12" x14ac:dyDescent="0.25">
      <c r="D6" t="e">
        <f>IF(F10,ТОА),IF((L6),ТО(G10))</f>
        <v>#VALUE!</v>
      </c>
      <c r="J6" t="s">
        <v>177</v>
      </c>
      <c r="L6" t="s">
        <v>178</v>
      </c>
    </row>
    <row r="7" spans="4:12" x14ac:dyDescent="0.25">
      <c r="D7" t="e">
        <f>IF(F11,ТО(J7)),IF((L7),ТО(G11))</f>
        <v>#VALUE!</v>
      </c>
    </row>
    <row r="8" spans="4:12" x14ac:dyDescent="0.25">
      <c r="D8" t="e">
        <f>IF(F12,ТО(J8)),IF((L8),ТО(G12))</f>
        <v>#VALUE!</v>
      </c>
    </row>
    <row r="9" spans="4:12" x14ac:dyDescent="0.25">
      <c r="D9" t="e">
        <f>IF(F13,ТО(J9)),IF((L9),ТО(G13))</f>
        <v>#VALUE!</v>
      </c>
    </row>
    <row r="10" spans="4:12" x14ac:dyDescent="0.25">
      <c r="F10" t="s">
        <v>179</v>
      </c>
      <c r="G10">
        <v>5</v>
      </c>
    </row>
    <row r="11" spans="4:12" x14ac:dyDescent="0.25">
      <c r="F1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Лист3</vt:lpstr>
      <vt:lpstr>Лист2</vt:lpstr>
      <vt:lpstr>Лист3!Область_печати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2014-08-18T18:39:57Z</dcterms:modified>
</cp:coreProperties>
</file>