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5440" windowHeight="139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<sst xmlns="http://schemas.openxmlformats.org/spreadsheetml/2006/main" count="30" uniqueCount="30">
  <si>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сумма</t>
  </si>
  <si>
    <t>дата</t>
  </si>
  <si>
    <t xml:space="preserve"> . . .</t>
  </si>
  <si>
    <t>Формула</t>
  </si>
  <si>
    <t>Описание (результат)</t>
  </si>
  <si>
    <t>красный</t>
  </si>
  <si>
    <t>оранжевый</t>
  </si>
  <si>
    <t>желтый</t>
  </si>
  <si>
    <t>Частота</t>
  </si>
  <si>
    <t>Цвет</t>
  </si>
  <si>
    <t>зеленый</t>
  </si>
  <si>
    <t>синий</t>
  </si>
  <si>
    <t>Поиск 4,19 в столбце A и возвращение значения из столбца B, находящегося в той же строке (оранжевый)</t>
  </si>
  <si>
    <t>Поиск 5,00 в столбце A, соотнесение со следующим наименьшим значением (4,19) и возвращение значения из столбца B, находящегося в той же строке (оранжевый)</t>
  </si>
  <si>
    <t>Поиск 7,66 в столбце A, соотнесение со следующим наименьшим значением (6,39) и возвращение значения из столбца B, находящегося в той же строке (синий)</t>
  </si>
  <si>
    <t>Поиск 0 в столбце A и возвращение сообщения об ошибке, так как ноль меньше наименьшего значения в просматриваемом векторе A2:A7 (#Н/Д)</t>
  </si>
  <si>
    <t>пусто</t>
  </si>
  <si>
    <t>zzz</t>
  </si>
  <si>
    <t>sss</t>
  </si>
  <si>
    <t>z1111111111</t>
  </si>
  <si>
    <t>s222222222</t>
  </si>
  <si>
    <t xml:space="preserve"> =ПРОСМОТР(4.19;-1/A2:A7;B2:B12)</t>
  </si>
  <si>
    <t xml:space="preserve"> =ПРОСМОТР(;-1/A2:A7;B2:B12)</t>
  </si>
  <si>
    <t>rrr</t>
  </si>
  <si>
    <t>r222222222</t>
  </si>
  <si>
    <t>правильно сработал, выбрал максимальный</t>
  </si>
  <si>
    <t>должен был красный ?</t>
  </si>
  <si>
    <t xml:space="preserve"> =ПРОСМОТР(;-1/$G1:H1;$G1:H1)&amp;H$2</t>
  </si>
  <si>
    <t xml:space="preserve"> =ЕСЛИ(H2="";"";СУММПРОИЗВ((ТЕКСТ($A$2:$A$100;"ГГГГМ")=МАКС($G1:H1)&amp;H$2)*$D$2:$D$100))</t>
  </si>
  <si>
    <t xml:space="preserve"> =МАКС($G1:H1)&amp;H$2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</si>
</sst>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7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16"/>
      <name val="Arial Cyr"/>
      <family val="0"/>
    </font>
    <font>
      <b/>
      <sz val="10"/>
      <color indexed="1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7" borderId="1" applyNumberFormat="0" applyAlignment="0" applyProtection="0"/>
    <xf numFmtId="0" fontId="5" fillId="14" borderId="2" applyNumberFormat="0" applyAlignment="0" applyProtection="0"/>
    <xf numFmtId="0" fontId="6" fillId="14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Border="1" applyAlignment="1">
      <alignment/>
    </xf>
    <xf numFmtId="164" fontId="2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4" fontId="21" fillId="0" borderId="10" xfId="0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23" fillId="0" borderId="21" xfId="0" applyFont="1" applyBorder="1" applyAlignment="1">
      <alignment wrapText="1"/>
    </xf>
    <xf numFmtId="0" fontId="23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28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wrapText="1"/>
    </xf>
    <xf numFmtId="0" fontId="25" fillId="0" borderId="0" xfId="0" applyFont="1" applyAlignment="1">
      <alignment/>
    </xf>
    <xf numFmtId="0" fontId="26" fillId="0" borderId="12" xfId="0" applyFont="1" applyBorder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workbookViewId="0" topLeftCell="A1">
      <selection activeCell="M23" sqref="M23"/>
    </sheetView>
  </sheetViews>
  <sheetFormatPr defaultColWidth="9.00390625" defaultRowHeight="12.75"/>
  <cols>
    <col min="1" max="1" width="13.125" style="0" customWidth="1"/>
    <col min="3" max="3" width="14.875" style="0" customWidth="1"/>
    <col min="4" max="4" width="17.125" style="0" customWidth="1"/>
  </cols>
  <sheetData>
    <row r="1" spans="1:32" ht="42.75" customHeight="1">
      <c r="A1" s="8" t="s">
        <v>1</v>
      </c>
      <c r="B1" s="8"/>
      <c r="C1" s="8"/>
      <c r="D1" s="8" t="s">
        <v>0</v>
      </c>
      <c r="G1" s="15">
        <v>2012</v>
      </c>
      <c r="H1" s="16"/>
      <c r="I1" s="16"/>
      <c r="J1" s="16"/>
      <c r="K1" s="16"/>
      <c r="L1" s="16"/>
      <c r="M1" s="17"/>
      <c r="N1" s="17"/>
      <c r="O1" s="17"/>
      <c r="P1" s="17"/>
      <c r="Q1" s="17"/>
      <c r="R1" s="17"/>
      <c r="S1" s="18"/>
      <c r="T1" s="15">
        <v>2013</v>
      </c>
      <c r="U1" s="16"/>
      <c r="V1" s="16"/>
      <c r="W1" s="16"/>
      <c r="X1" s="16"/>
      <c r="Y1" s="16"/>
      <c r="Z1" s="17"/>
      <c r="AA1" s="17"/>
      <c r="AB1" s="17"/>
      <c r="AC1" s="17"/>
      <c r="AD1" s="17"/>
      <c r="AE1" s="17"/>
      <c r="AF1" s="18"/>
    </row>
    <row r="2" spans="1:32" ht="12.75">
      <c r="A2" s="1">
        <v>41026</v>
      </c>
      <c r="D2" s="2">
        <v>300</v>
      </c>
      <c r="G2" s="9">
        <v>1</v>
      </c>
      <c r="H2" s="10">
        <v>2</v>
      </c>
      <c r="I2" s="10">
        <v>3</v>
      </c>
      <c r="J2" s="10">
        <v>4</v>
      </c>
      <c r="K2" s="10">
        <v>5</v>
      </c>
      <c r="L2" s="10">
        <v>6</v>
      </c>
      <c r="M2" s="10">
        <v>7</v>
      </c>
      <c r="N2" s="10">
        <v>8</v>
      </c>
      <c r="O2" s="10">
        <v>9</v>
      </c>
      <c r="P2" s="10">
        <v>10</v>
      </c>
      <c r="Q2" s="10">
        <v>11</v>
      </c>
      <c r="R2" s="11">
        <v>12</v>
      </c>
      <c r="S2" s="12"/>
      <c r="T2" s="9">
        <v>1</v>
      </c>
      <c r="U2" s="10">
        <v>2</v>
      </c>
      <c r="V2" s="10">
        <v>3</v>
      </c>
      <c r="W2" s="10">
        <v>4</v>
      </c>
      <c r="X2" s="10">
        <v>5</v>
      </c>
      <c r="Y2" s="10">
        <v>6</v>
      </c>
      <c r="Z2" s="10">
        <v>7</v>
      </c>
      <c r="AA2" s="10">
        <v>8</v>
      </c>
      <c r="AB2" s="10">
        <v>9</v>
      </c>
      <c r="AC2" s="10">
        <v>10</v>
      </c>
      <c r="AD2" s="10">
        <v>11</v>
      </c>
      <c r="AE2" s="11">
        <v>12</v>
      </c>
      <c r="AF2" s="12"/>
    </row>
    <row r="3" spans="1:32" ht="12.75">
      <c r="A3" s="1">
        <v>41039</v>
      </c>
      <c r="C3" s="3"/>
      <c r="D3" s="2">
        <v>10000</v>
      </c>
      <c r="G3" s="32">
        <f>IF(G2="","",SUMPRODUCT((TEXT($A$2:$A$100,"ГГГГМ")=LOOKUP(,-1/$G1:G1,$G1:G1)&amp;G$2)*$D$2:$D$100))</f>
        <v>0</v>
      </c>
      <c r="H3" s="32">
        <f>IF(H2="","",SUMPRODUCT((TEXT($A$2:$A$100,"ГГГГМ")=LOOKUP(,-1/$G1:H1,$G1:H1)&amp;H$2)*$D$2:$D$100))</f>
        <v>0</v>
      </c>
      <c r="I3" s="32">
        <f>IF(I2="","",SUMPRODUCT((TEXT($A$2:$A$100,"ГГГГМ")=LOOKUP(,-1/$G1:I1,$G1:I1)&amp;I$2)*$D$2:$D$100))</f>
        <v>0</v>
      </c>
      <c r="J3" s="32">
        <f>IF(J2="","",SUMPRODUCT((TEXT($A$2:$A$100,"ГГГГМ")=LOOKUP(,-1/$G1:J1,$G1:J1)&amp;J$2)*$D$2:$D$100))</f>
        <v>300</v>
      </c>
      <c r="K3" s="32">
        <f>IF(K2="","",SUMPRODUCT((TEXT($A$2:$A$100,"ГГГГМ")=LOOKUP(,-1/$G1:K1,$G1:K1)&amp;K$2)*$D$2:$D$100))</f>
        <v>10000</v>
      </c>
      <c r="L3" s="32">
        <f>IF(L2="","",SUMPRODUCT((TEXT($A$2:$A$100,"ГГГГМ")=LOOKUP(,-1/$G1:L1,$G1:L1)&amp;L$2)*$D$2:$D$100))</f>
        <v>0</v>
      </c>
      <c r="M3" s="32">
        <f>IF(M2="","",SUMPRODUCT((TEXT($A$2:$A$100,"ГГГГМ")=LOOKUP(,-1/$G1:M1,$G1:M1)&amp;M$2)*$D$2:$D$100))</f>
        <v>1370</v>
      </c>
      <c r="N3" s="32">
        <f>IF(N2="","",SUMPRODUCT((TEXT($A$2:$A$100,"ГГГГМ")=LOOKUP(,-1/$G1:N1,$G1:N1)&amp;N$2)*$D$2:$D$100))</f>
        <v>0</v>
      </c>
      <c r="O3" s="32">
        <f>IF(O2="","",SUMPRODUCT((TEXT($A$2:$A$100,"ГГГГМ")=LOOKUP(,-1/$G1:O1,$G1:O1)&amp;O$2)*$D$2:$D$100))</f>
        <v>0</v>
      </c>
      <c r="P3" s="32">
        <f>IF(P2="","",SUMPRODUCT((TEXT($A$2:$A$100,"ГГГГМ")=LOOKUP(,-1/$G1:P1,$G1:P1)&amp;P$2)*$D$2:$D$100))</f>
        <v>0</v>
      </c>
      <c r="Q3" s="32">
        <f>IF(Q2="","",SUMPRODUCT((TEXT($A$2:$A$100,"ГГГГМ")=LOOKUP(,-1/$G1:Q1,$G1:Q1)&amp;Q$2)*$D$2:$D$100))</f>
        <v>490</v>
      </c>
      <c r="R3" s="32">
        <f>IF(R2="","",SUMPRODUCT((TEXT($A$2:$A$100,"ГГГГМ")=LOOKUP(,-1/$G1:R1,$G1:R1)&amp;R$2)*$D$2:$D$100))</f>
        <v>0</v>
      </c>
      <c r="S3" s="32">
        <f>IF(S2="","",SUMPRODUCT((TEXT($A$2:$A$100,"ГГГГМ")=LOOKUP(,-1/$G1:S1,$G1:S1)&amp;S$2)*$D$2:$D$100))</f>
      </c>
      <c r="T3" s="32">
        <f>IF(T2="","",SUMPRODUCT((TEXT($A$2:$A$100,"ГГГГМ")=LOOKUP(,-1/$G1:T1,$G1:T1)&amp;T$2)*$D$2:$D$100))</f>
        <v>0</v>
      </c>
      <c r="U3" s="32">
        <f>IF(U2="","",SUMPRODUCT((TEXT($A$2:$A$100,"ГГГГМ")=LOOKUP(,-1/$G1:U1,$G1:U1)&amp;U$2)*$D$2:$D$100))</f>
        <v>100</v>
      </c>
      <c r="V3" s="32">
        <f>IF(V2="","",SUMPRODUCT((TEXT($A$2:$A$100,"ГГГГМ")=LOOKUP(,-1/$G1:V1,$G1:V1)&amp;V$2)*$D$2:$D$100))</f>
        <v>690</v>
      </c>
      <c r="W3" s="32">
        <f>IF(W2="","",SUMPRODUCT((TEXT($A$2:$A$100,"ГГГГМ")=LOOKUP(,-1/$G1:W1,$G1:W1)&amp;W$2)*$D$2:$D$100))</f>
        <v>12870</v>
      </c>
      <c r="X3" s="32">
        <f>IF(X2="","",SUMPRODUCT((TEXT($A$2:$A$100,"ГГГГМ")=LOOKUP(,-1/$G1:X1,$G1:X1)&amp;X$2)*$D$2:$D$100))</f>
        <v>0</v>
      </c>
      <c r="Y3" s="32">
        <f>IF(Y2="","",SUMPRODUCT((TEXT($A$2:$A$100,"ГГГГМ")=LOOKUP(,-1/$G1:Y1,$G1:Y1)&amp;Y$2)*$D$2:$D$100))</f>
        <v>355</v>
      </c>
      <c r="Z3" s="32">
        <f>IF(Z2="","",SUMPRODUCT((TEXT($A$2:$A$100,"ГГГГМ")=LOOKUP(,-1/$G1:Z1,$G1:Z1)&amp;Z$2)*$D$2:$D$100))</f>
        <v>0</v>
      </c>
      <c r="AA3" s="32">
        <f>IF(AA2="","",SUMPRODUCT((TEXT($A$2:$A$100,"ГГГГМ")=LOOKUP(,-1/$G1:AA1,$G1:AA1)&amp;AA$2)*$D$2:$D$100))</f>
        <v>940</v>
      </c>
      <c r="AB3" s="32">
        <f>IF(AB2="","",SUMPRODUCT((TEXT($A$2:$A$100,"ГГГГМ")=LOOKUP(,-1/$G1:AB1,$G1:AB1)&amp;AB$2)*$D$2:$D$100))</f>
        <v>0</v>
      </c>
      <c r="AC3" s="32">
        <f>IF(AC2="","",SUMPRODUCT((TEXT($A$2:$A$100,"ГГГГМ")=LOOKUP(,-1/$G1:AC1,$G1:AC1)&amp;AC$2)*$D$2:$D$100))</f>
        <v>890</v>
      </c>
      <c r="AD3" s="32">
        <f>IF(AD2="","",SUMPRODUCT((TEXT($A$2:$A$100,"ГГГГМ")=LOOKUP(,-1/$G1:AD1,$G1:AD1)&amp;AD$2)*$D$2:$D$100))</f>
        <v>0</v>
      </c>
      <c r="AE3" s="32">
        <f>IF(AE2="","",SUMPRODUCT((TEXT($A$2:$A$100,"ГГГГМ")=LOOKUP(,-1/$G1:AE1,$G1:AE1)&amp;AE$2)*$D$2:$D$100))</f>
        <v>13820</v>
      </c>
      <c r="AF3" s="32">
        <f>IF(AF2="","",SUMPRODUCT((TEXT($A$2:$A$100,"ГГГГМ")=LOOKUP(,-1/$G1:AF1,$G1:AF1)&amp;AF$2)*$D$2:$D$100))</f>
      </c>
    </row>
    <row r="4" spans="1:4" ht="12.75">
      <c r="A4" s="1">
        <v>41096</v>
      </c>
      <c r="D4" s="2">
        <v>300</v>
      </c>
    </row>
    <row r="5" spans="1:4" ht="12.75">
      <c r="A5" s="1">
        <v>41106</v>
      </c>
      <c r="C5" s="3"/>
      <c r="D5" s="2">
        <v>400</v>
      </c>
    </row>
    <row r="6" spans="1:8" ht="12.75">
      <c r="A6" s="1">
        <v>41106</v>
      </c>
      <c r="C6" s="3"/>
      <c r="D6" s="2">
        <v>200</v>
      </c>
      <c r="H6" t="s">
        <v>27</v>
      </c>
    </row>
    <row r="7" spans="1:32" ht="12.75">
      <c r="A7" s="1">
        <v>41115</v>
      </c>
      <c r="D7" s="2">
        <v>300</v>
      </c>
      <c r="G7" t="str">
        <f>LOOKUP(,-1/$G1:G1,$G1:G1)&amp;G$2</f>
        <v>20121</v>
      </c>
      <c r="H7" t="str">
        <f>LOOKUP(,-1/$G1:H1,$G1:H1)&amp;H$2</f>
        <v>20122</v>
      </c>
      <c r="I7" t="str">
        <f>LOOKUP(,-1/$G1:I1,$G1:I1)&amp;I$2</f>
        <v>20123</v>
      </c>
      <c r="J7" t="str">
        <f>LOOKUP(,-1/$G1:J1,$G1:J1)&amp;J$2</f>
        <v>20124</v>
      </c>
      <c r="K7" t="str">
        <f>LOOKUP(,-1/$G1:K1,$G1:K1)&amp;K$2</f>
        <v>20125</v>
      </c>
      <c r="L7" t="str">
        <f>LOOKUP(,-1/$G1:L1,$G1:L1)&amp;L$2</f>
        <v>20126</v>
      </c>
      <c r="M7" t="str">
        <f>LOOKUP(,-1/$G1:M1,$G1:M1)&amp;M$2</f>
        <v>20127</v>
      </c>
      <c r="N7" t="str">
        <f>LOOKUP(,-1/$G1:N1,$G1:N1)&amp;N$2</f>
        <v>20128</v>
      </c>
      <c r="O7" t="str">
        <f>LOOKUP(,-1/$G1:O1,$G1:O1)&amp;O$2</f>
        <v>20129</v>
      </c>
      <c r="P7" t="str">
        <f>LOOKUP(,-1/$G1:P1,$G1:P1)&amp;P$2</f>
        <v>201210</v>
      </c>
      <c r="Q7" t="str">
        <f>LOOKUP(,-1/$G1:Q1,$G1:Q1)&amp;Q$2</f>
        <v>201211</v>
      </c>
      <c r="R7" t="str">
        <f>LOOKUP(,-1/$G1:R1,$G1:R1)&amp;R$2</f>
        <v>201212</v>
      </c>
      <c r="S7" t="str">
        <f>LOOKUP(,-1/$G1:S1,$G1:S1)&amp;S$2</f>
        <v>2012</v>
      </c>
      <c r="T7" t="str">
        <f>LOOKUP(,-1/$G1:T1,$G1:T1)&amp;T$2</f>
        <v>20131</v>
      </c>
      <c r="U7" t="str">
        <f>LOOKUP(,-1/$G1:U1,$G1:U1)&amp;U$2</f>
        <v>20132</v>
      </c>
      <c r="V7" t="str">
        <f>LOOKUP(,-1/$G1:V1,$G1:V1)&amp;V$2</f>
        <v>20133</v>
      </c>
      <c r="W7" t="str">
        <f>LOOKUP(,-1/$G1:W1,$G1:W1)&amp;W$2</f>
        <v>20134</v>
      </c>
      <c r="X7" t="str">
        <f>LOOKUP(,-1/$G1:X1,$G1:X1)&amp;X$2</f>
        <v>20135</v>
      </c>
      <c r="Y7" t="str">
        <f>LOOKUP(,-1/$G1:Y1,$G1:Y1)&amp;Y$2</f>
        <v>20136</v>
      </c>
      <c r="Z7" t="str">
        <f>LOOKUP(,-1/$G1:Z1,$G1:Z1)&amp;Z$2</f>
        <v>20137</v>
      </c>
      <c r="AA7" t="str">
        <f>LOOKUP(,-1/$G1:AA1,$G1:AA1)&amp;AA$2</f>
        <v>20138</v>
      </c>
      <c r="AB7" t="str">
        <f>LOOKUP(,-1/$G1:AB1,$G1:AB1)&amp;AB$2</f>
        <v>20139</v>
      </c>
      <c r="AC7" t="str">
        <f>LOOKUP(,-1/$G1:AC1,$G1:AC1)&amp;AC$2</f>
        <v>201310</v>
      </c>
      <c r="AD7" t="str">
        <f>LOOKUP(,-1/$G1:AD1,$G1:AD1)&amp;AD$2</f>
        <v>201311</v>
      </c>
      <c r="AE7" t="str">
        <f>LOOKUP(,-1/$G1:AE1,$G1:AE1)&amp;AE$2</f>
        <v>201312</v>
      </c>
      <c r="AF7" t="str">
        <f>LOOKUP(,-1/$G1:AF1,$G1:AF1)&amp;AF$2</f>
        <v>2013</v>
      </c>
    </row>
    <row r="8" spans="1:11" ht="15.75">
      <c r="A8" s="1">
        <v>41119</v>
      </c>
      <c r="C8" s="3"/>
      <c r="D8" s="2">
        <v>170</v>
      </c>
      <c r="K8" s="13" t="s">
        <v>2</v>
      </c>
    </row>
    <row r="9" spans="1:4" ht="12.75">
      <c r="A9" s="1">
        <v>41218</v>
      </c>
      <c r="C9" s="3"/>
      <c r="D9" s="2">
        <v>120</v>
      </c>
    </row>
    <row r="10" spans="1:8" ht="12.75">
      <c r="A10" s="1">
        <v>41223</v>
      </c>
      <c r="C10" s="3"/>
      <c r="D10" s="2">
        <v>120</v>
      </c>
      <c r="H10" t="s">
        <v>29</v>
      </c>
    </row>
    <row r="11" spans="1:32" ht="12.75">
      <c r="A11" s="1">
        <v>41228</v>
      </c>
      <c r="C11" s="3"/>
      <c r="D11" s="2">
        <v>250</v>
      </c>
      <c r="G11" t="str">
        <f>MAX($G1:G1)&amp;G$2</f>
        <v>20121</v>
      </c>
      <c r="H11" t="str">
        <f>MAX($G1:H1)&amp;H$2</f>
        <v>20122</v>
      </c>
      <c r="I11" t="str">
        <f>MAX($G1:I1)&amp;I$2</f>
        <v>20123</v>
      </c>
      <c r="J11" t="str">
        <f>MAX($G1:J1)&amp;J$2</f>
        <v>20124</v>
      </c>
      <c r="K11" t="str">
        <f>MAX($G1:K1)&amp;K$2</f>
        <v>20125</v>
      </c>
      <c r="L11" t="str">
        <f>MAX($G1:L1)&amp;L$2</f>
        <v>20126</v>
      </c>
      <c r="M11" t="str">
        <f>MAX($G1:M1)&amp;M$2</f>
        <v>20127</v>
      </c>
      <c r="N11" t="str">
        <f>MAX($G1:N1)&amp;N$2</f>
        <v>20128</v>
      </c>
      <c r="O11" t="str">
        <f>MAX($G1:O1)&amp;O$2</f>
        <v>20129</v>
      </c>
      <c r="P11" t="str">
        <f>MAX($G1:P1)&amp;P$2</f>
        <v>201210</v>
      </c>
      <c r="Q11" t="str">
        <f>MAX($G1:Q1)&amp;Q$2</f>
        <v>201211</v>
      </c>
      <c r="R11" t="str">
        <f>MAX($G1:R1)&amp;R$2</f>
        <v>201212</v>
      </c>
      <c r="S11" t="str">
        <f>MAX($G1:S1)&amp;S$2</f>
        <v>2012</v>
      </c>
      <c r="T11" t="str">
        <f>MAX($G1:T1)&amp;T$2</f>
        <v>20131</v>
      </c>
      <c r="U11" t="str">
        <f>MAX($G1:U1)&amp;U$2</f>
        <v>20132</v>
      </c>
      <c r="V11" t="str">
        <f>MAX($G1:V1)&amp;V$2</f>
        <v>20133</v>
      </c>
      <c r="W11" t="str">
        <f>MAX($G1:W1)&amp;W$2</f>
        <v>20134</v>
      </c>
      <c r="X11" t="str">
        <f>MAX($G1:X1)&amp;X$2</f>
        <v>20135</v>
      </c>
      <c r="Y11" t="str">
        <f>MAX($G1:Y1)&amp;Y$2</f>
        <v>20136</v>
      </c>
      <c r="Z11" t="str">
        <f>MAX($G1:Z1)&amp;Z$2</f>
        <v>20137</v>
      </c>
      <c r="AA11" t="str">
        <f>MAX($G1:AA1)&amp;AA$2</f>
        <v>20138</v>
      </c>
      <c r="AB11" t="str">
        <f>MAX($G1:AB1)&amp;AB$2</f>
        <v>20139</v>
      </c>
      <c r="AC11" t="str">
        <f>MAX($G1:AC1)&amp;AC$2</f>
        <v>201310</v>
      </c>
      <c r="AD11" t="str">
        <f>MAX($G1:AD1)&amp;AD$2</f>
        <v>201311</v>
      </c>
      <c r="AE11" t="str">
        <f>MAX($G1:AE1)&amp;AE$2</f>
        <v>201312</v>
      </c>
      <c r="AF11" t="str">
        <f>MAX($G1:AF1)&amp;AF$2</f>
        <v>2013</v>
      </c>
    </row>
    <row r="12" spans="1:4" ht="13.5" thickBot="1">
      <c r="A12" s="4"/>
      <c r="B12" s="5"/>
      <c r="C12" s="6"/>
      <c r="D12" s="7"/>
    </row>
    <row r="13" spans="1:4" ht="13.5" thickTop="1">
      <c r="A13" s="1"/>
      <c r="C13" s="3"/>
      <c r="D13" s="2"/>
    </row>
    <row r="14" spans="1:32" ht="12.75">
      <c r="A14" s="1">
        <v>41316</v>
      </c>
      <c r="C14" s="3"/>
      <c r="D14" s="2">
        <v>100</v>
      </c>
      <c r="G14" s="29"/>
      <c r="H14" s="31" t="s">
        <v>28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12.75">
      <c r="A15" s="1">
        <v>41358</v>
      </c>
      <c r="C15" s="3"/>
      <c r="D15" s="2">
        <v>320</v>
      </c>
      <c r="G15" s="33">
        <f>IF(G2="","",SUMPRODUCT((TEXT($A$2:$A$100,"ГГГГМ")=MAX($G1:G1)&amp;G$2)*$D$2:$D$100))</f>
        <v>0</v>
      </c>
      <c r="H15" s="33">
        <f>IF(H2="","",SUMPRODUCT((TEXT($A$2:$A$100,"ГГГГМ")=MAX($G1:H1)&amp;H$2)*$D$2:$D$100))</f>
        <v>0</v>
      </c>
      <c r="I15" s="33">
        <f>IF(I2="","",SUMPRODUCT((TEXT($A$2:$A$100,"ГГГГМ")=MAX($G1:I1)&amp;I$2)*$D$2:$D$100))</f>
        <v>0</v>
      </c>
      <c r="J15" s="33">
        <f>IF(J2="","",SUMPRODUCT((TEXT($A$2:$A$100,"ГГГГМ")=MAX($G1:J1)&amp;J$2)*$D$2:$D$100))</f>
        <v>300</v>
      </c>
      <c r="K15" s="33">
        <f>IF(K2="","",SUMPRODUCT((TEXT($A$2:$A$100,"ГГГГМ")=MAX($G1:K1)&amp;K$2)*$D$2:$D$100))</f>
        <v>10000</v>
      </c>
      <c r="L15" s="33">
        <f>IF(L2="","",SUMPRODUCT((TEXT($A$2:$A$100,"ГГГГМ")=MAX($G1:L1)&amp;L$2)*$D$2:$D$100))</f>
        <v>0</v>
      </c>
      <c r="M15" s="33">
        <f>IF(M2="","",SUMPRODUCT((TEXT($A$2:$A$100,"ГГГГМ")=MAX($G1:M1)&amp;M$2)*$D$2:$D$100))</f>
        <v>1370</v>
      </c>
      <c r="N15" s="33">
        <f>IF(N2="","",SUMPRODUCT((TEXT($A$2:$A$100,"ГГГГМ")=MAX($G1:N1)&amp;N$2)*$D$2:$D$100))</f>
        <v>0</v>
      </c>
      <c r="O15" s="33">
        <f>IF(O2="","",SUMPRODUCT((TEXT($A$2:$A$100,"ГГГГМ")=MAX($G1:O1)&amp;O$2)*$D$2:$D$100))</f>
        <v>0</v>
      </c>
      <c r="P15" s="33">
        <f>IF(P2="","",SUMPRODUCT((TEXT($A$2:$A$100,"ГГГГМ")=MAX($G1:P1)&amp;P$2)*$D$2:$D$100))</f>
        <v>0</v>
      </c>
      <c r="Q15" s="33">
        <f>IF(Q2="","",SUMPRODUCT((TEXT($A$2:$A$100,"ГГГГМ")=MAX($G1:Q1)&amp;Q$2)*$D$2:$D$100))</f>
        <v>490</v>
      </c>
      <c r="R15" s="33">
        <f>IF(R2="","",SUMPRODUCT((TEXT($A$2:$A$100,"ГГГГМ")=MAX($G1:R1)&amp;R$2)*$D$2:$D$100))</f>
        <v>0</v>
      </c>
      <c r="S15" s="33">
        <f>IF(S2="","",SUMPRODUCT((TEXT($A$2:$A$100,"ГГГГМ")=MAX($G1:S1)&amp;S$2)*$D$2:$D$100))</f>
      </c>
      <c r="T15" s="33">
        <f>IF(T2="","",SUMPRODUCT((TEXT($A$2:$A$100,"ГГГГМ")=MAX($G1:T1)&amp;T$2)*$D$2:$D$100))</f>
        <v>0</v>
      </c>
      <c r="U15" s="33">
        <f>IF(U2="","",SUMPRODUCT((TEXT($A$2:$A$100,"ГГГГМ")=MAX($G1:U1)&amp;U$2)*$D$2:$D$100))</f>
        <v>100</v>
      </c>
      <c r="V15" s="33">
        <f>IF(V2="","",SUMPRODUCT((TEXT($A$2:$A$100,"ГГГГМ")=MAX($G1:V1)&amp;V$2)*$D$2:$D$100))</f>
        <v>690</v>
      </c>
      <c r="W15" s="33">
        <f>IF(W2="","",SUMPRODUCT((TEXT($A$2:$A$100,"ГГГГМ")=MAX($G1:W1)&amp;W$2)*$D$2:$D$100))</f>
        <v>12870</v>
      </c>
      <c r="X15" s="33">
        <f>IF(X2="","",SUMPRODUCT((TEXT($A$2:$A$100,"ГГГГМ")=MAX($G1:X1)&amp;X$2)*$D$2:$D$100))</f>
        <v>0</v>
      </c>
      <c r="Y15" s="33">
        <f>IF(Y2="","",SUMPRODUCT((TEXT($A$2:$A$100,"ГГГГМ")=MAX($G1:Y1)&amp;Y$2)*$D$2:$D$100))</f>
        <v>355</v>
      </c>
      <c r="Z15" s="33">
        <f>IF(Z2="","",SUMPRODUCT((TEXT($A$2:$A$100,"ГГГГМ")=MAX($G1:Z1)&amp;Z$2)*$D$2:$D$100))</f>
        <v>0</v>
      </c>
      <c r="AA15" s="33">
        <f>IF(AA2="","",SUMPRODUCT((TEXT($A$2:$A$100,"ГГГГМ")=MAX($G1:AA1)&amp;AA$2)*$D$2:$D$100))</f>
        <v>940</v>
      </c>
      <c r="AB15" s="33">
        <f>IF(AB2="","",SUMPRODUCT((TEXT($A$2:$A$100,"ГГГГМ")=MAX($G1:AB1)&amp;AB$2)*$D$2:$D$100))</f>
        <v>0</v>
      </c>
      <c r="AC15" s="33">
        <f>IF(AC2="","",SUMPRODUCT((TEXT($A$2:$A$100,"ГГГГМ")=MAX($G1:AC1)&amp;AC$2)*$D$2:$D$100))</f>
        <v>890</v>
      </c>
      <c r="AD15" s="33">
        <f>IF(AD2="","",SUMPRODUCT((TEXT($A$2:$A$100,"ГГГГМ")=MAX($G1:AD1)&amp;AD$2)*$D$2:$D$100))</f>
        <v>0</v>
      </c>
      <c r="AE15" s="33">
        <f>IF(AE2="","",SUMPRODUCT((TEXT($A$2:$A$100,"ГГГГМ")=MAX($G1:AE1)&amp;AE$2)*$D$2:$D$100))</f>
        <v>13820</v>
      </c>
      <c r="AF15" s="33">
        <f>IF(AF2="","",SUMPRODUCT((TEXT($A$2:$A$100,"ГГГГМ")=MAX($G1:AF1)&amp;AF$2)*$D$2:$D$100))</f>
      </c>
    </row>
    <row r="16" spans="1:4" ht="12.75">
      <c r="A16" s="1">
        <v>41359</v>
      </c>
      <c r="C16" s="3"/>
      <c r="D16" s="2">
        <v>370</v>
      </c>
    </row>
    <row r="17" spans="1:4" ht="12.75">
      <c r="A17" s="1">
        <v>41369</v>
      </c>
      <c r="C17" s="3"/>
      <c r="D17" s="2">
        <v>8900</v>
      </c>
    </row>
    <row r="18" spans="1:4" ht="12.75">
      <c r="A18" s="1">
        <v>41369</v>
      </c>
      <c r="C18" s="3"/>
      <c r="D18" s="2">
        <v>3500</v>
      </c>
    </row>
    <row r="19" spans="1:4" ht="12.75">
      <c r="A19" s="1">
        <v>41369</v>
      </c>
      <c r="C19" s="3"/>
      <c r="D19" s="2">
        <v>470</v>
      </c>
    </row>
    <row r="20" spans="1:4" ht="12.75">
      <c r="A20" s="1">
        <v>41434</v>
      </c>
      <c r="C20" s="3"/>
      <c r="D20" s="2">
        <v>10</v>
      </c>
    </row>
    <row r="21" spans="1:4" ht="12.75">
      <c r="A21" s="1">
        <v>41447</v>
      </c>
      <c r="D21" s="2">
        <v>270</v>
      </c>
    </row>
    <row r="22" spans="1:4" ht="12.75">
      <c r="A22" s="1">
        <v>41447</v>
      </c>
      <c r="C22" s="3"/>
      <c r="D22" s="2">
        <v>75</v>
      </c>
    </row>
    <row r="23" spans="1:4" ht="12.75">
      <c r="A23" s="1">
        <v>41487</v>
      </c>
      <c r="C23" s="3"/>
      <c r="D23" s="2">
        <v>300</v>
      </c>
    </row>
    <row r="24" spans="1:4" ht="12.75">
      <c r="A24" s="1">
        <v>41498</v>
      </c>
      <c r="C24" s="3"/>
      <c r="D24" s="2">
        <v>115</v>
      </c>
    </row>
    <row r="25" spans="1:4" ht="12.75">
      <c r="A25" s="1">
        <v>41498</v>
      </c>
      <c r="C25" s="3"/>
      <c r="D25" s="2">
        <v>34</v>
      </c>
    </row>
    <row r="26" spans="1:4" ht="12.75">
      <c r="A26" s="1">
        <v>41498</v>
      </c>
      <c r="C26" s="3"/>
      <c r="D26" s="2">
        <v>41</v>
      </c>
    </row>
    <row r="27" spans="1:4" ht="12.75">
      <c r="A27" s="1">
        <v>41512</v>
      </c>
      <c r="C27" s="3"/>
      <c r="D27" s="2">
        <v>450</v>
      </c>
    </row>
    <row r="28" spans="1:4" ht="12.75">
      <c r="A28" s="1">
        <v>41550</v>
      </c>
      <c r="C28" s="3"/>
      <c r="D28" s="2">
        <v>380</v>
      </c>
    </row>
    <row r="29" spans="1:4" ht="12.75">
      <c r="A29" s="1">
        <v>41551</v>
      </c>
      <c r="C29" s="3"/>
      <c r="D29" s="2">
        <v>200</v>
      </c>
    </row>
    <row r="30" spans="1:4" ht="12.75">
      <c r="A30" s="1">
        <v>41557</v>
      </c>
      <c r="C30" s="3"/>
      <c r="D30" s="2">
        <v>70</v>
      </c>
    </row>
    <row r="31" spans="1:4" ht="12.75">
      <c r="A31" s="1">
        <v>41559</v>
      </c>
      <c r="C31" s="3"/>
      <c r="D31" s="2">
        <v>240</v>
      </c>
    </row>
    <row r="32" spans="1:4" ht="12.75">
      <c r="A32" s="1">
        <v>41617</v>
      </c>
      <c r="C32" s="3"/>
      <c r="D32" s="2">
        <v>200</v>
      </c>
    </row>
    <row r="33" spans="1:4" ht="12.75">
      <c r="A33" s="1">
        <v>41623</v>
      </c>
      <c r="C33" s="3"/>
      <c r="D33" s="2">
        <v>13620</v>
      </c>
    </row>
  </sheetData>
  <sheetProtection/>
  <mergeCells count="2">
    <mergeCell ref="G1:S1"/>
    <mergeCell ref="T1:A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A21" sqref="A21"/>
    </sheetView>
  </sheetViews>
  <sheetFormatPr defaultColWidth="9.00390625" defaultRowHeight="12.75"/>
  <cols>
    <col min="1" max="1" width="51.625" style="0" customWidth="1"/>
    <col min="2" max="2" width="102.375" style="0" customWidth="1"/>
  </cols>
  <sheetData>
    <row r="1" spans="1:2" ht="12.75">
      <c r="A1" s="21" t="s">
        <v>8</v>
      </c>
      <c r="B1" s="22" t="s">
        <v>9</v>
      </c>
    </row>
    <row r="2" spans="1:2" ht="12.75">
      <c r="A2" s="23">
        <v>4.14</v>
      </c>
      <c r="B2" s="24" t="s">
        <v>5</v>
      </c>
    </row>
    <row r="3" spans="1:2" ht="12.75">
      <c r="A3" s="23">
        <v>4.19</v>
      </c>
      <c r="B3" s="24" t="s">
        <v>6</v>
      </c>
    </row>
    <row r="4" spans="1:2" ht="12.75">
      <c r="A4" s="23">
        <v>5.17</v>
      </c>
      <c r="B4" s="24" t="s">
        <v>7</v>
      </c>
    </row>
    <row r="5" spans="1:2" ht="12.75">
      <c r="A5" s="23"/>
      <c r="B5" s="24" t="s">
        <v>16</v>
      </c>
    </row>
    <row r="6" spans="1:2" ht="12.75">
      <c r="A6" s="23">
        <v>5.77</v>
      </c>
      <c r="B6" s="24" t="s">
        <v>10</v>
      </c>
    </row>
    <row r="7" spans="1:2" ht="12.75">
      <c r="A7" s="23">
        <v>6.39</v>
      </c>
      <c r="B7" s="24" t="s">
        <v>11</v>
      </c>
    </row>
    <row r="8" spans="1:2" ht="12.75">
      <c r="A8" s="23"/>
      <c r="B8" s="24">
        <v>7777</v>
      </c>
    </row>
    <row r="9" spans="1:2" ht="12.75">
      <c r="A9" s="23" t="s">
        <v>23</v>
      </c>
      <c r="B9" s="24" t="s">
        <v>24</v>
      </c>
    </row>
    <row r="10" spans="1:2" ht="12.75">
      <c r="A10" s="23" t="s">
        <v>18</v>
      </c>
      <c r="B10" s="24" t="s">
        <v>20</v>
      </c>
    </row>
    <row r="11" spans="1:2" ht="12.75">
      <c r="A11" s="23" t="s">
        <v>17</v>
      </c>
      <c r="B11" s="24" t="s">
        <v>19</v>
      </c>
    </row>
    <row r="12" spans="1:2" ht="13.5" thickBot="1">
      <c r="A12" s="25"/>
      <c r="B12" s="26"/>
    </row>
    <row r="13" spans="1:2" ht="13.5" thickBot="1">
      <c r="A13" s="19"/>
      <c r="B13" s="20"/>
    </row>
    <row r="14" spans="1:2" ht="12.75">
      <c r="A14" s="27" t="s">
        <v>3</v>
      </c>
      <c r="B14" s="28" t="s">
        <v>4</v>
      </c>
    </row>
    <row r="15" spans="1:2" ht="12.75">
      <c r="A15" s="23" t="str">
        <f>LOOKUP(4.19,A2:A12,B2:B12)</f>
        <v>оранжевый</v>
      </c>
      <c r="B15" s="24" t="s">
        <v>12</v>
      </c>
    </row>
    <row r="16" spans="1:2" ht="25.5">
      <c r="A16" s="23" t="str">
        <f>LOOKUP(5,A2:A12,B2:B12)</f>
        <v>оранжевый</v>
      </c>
      <c r="B16" s="24" t="s">
        <v>13</v>
      </c>
    </row>
    <row r="17" spans="1:2" ht="25.5">
      <c r="A17" s="23" t="str">
        <f>LOOKUP(7.66,A2:A12,B2:B12)</f>
        <v>синий</v>
      </c>
      <c r="B17" s="24" t="s">
        <v>14</v>
      </c>
    </row>
    <row r="18" spans="1:2" ht="26.25" thickBot="1">
      <c r="A18" s="25" t="e">
        <f>LOOKUP(0,A2:A12,B2:B12)</f>
        <v>#N/A</v>
      </c>
      <c r="B18" s="26" t="s">
        <v>15</v>
      </c>
    </row>
    <row r="21" spans="1:2" ht="12.75">
      <c r="A21" t="s">
        <v>21</v>
      </c>
      <c r="B21" s="30" t="s">
        <v>26</v>
      </c>
    </row>
    <row r="22" ht="12.75">
      <c r="A22" s="14" t="str">
        <f>LOOKUP(4.19,-1/A2:A12,B2:B12)</f>
        <v>синий</v>
      </c>
    </row>
    <row r="24" ht="12.75">
      <c r="A24" t="s">
        <v>22</v>
      </c>
    </row>
    <row r="25" spans="1:2" ht="12.75">
      <c r="A25" t="str">
        <f>LOOKUP(,-1/A2:A12,B2:B12)</f>
        <v>синий</v>
      </c>
      <c r="B25" t="s">
        <v>25</v>
      </c>
    </row>
    <row r="28" ht="12.75">
      <c r="A28" t="str">
        <f>LOOKUP("sss",A2:A12,B2:B12)</f>
        <v>s222222222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2014-08-19T07:47:37Z</dcterms:created>
  <dcterms:modified xsi:type="dcterms:W3CDTF">2014-08-20T06:20:36Z</dcterms:modified>
  <cp:category/>
  <cp:version/>
  <cp:contentType/>
  <cp:contentStatus/>
</cp:coreProperties>
</file>