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375" windowHeight="11445" activeTab="1"/>
  </bookViews>
  <sheets>
    <sheet name="Сроки носки, норма положенности" sheetId="4" r:id="rId1"/>
    <sheet name="Лист1" sheetId="1" r:id="rId2"/>
    <sheet name="Лист2" sheetId="2" r:id="rId3"/>
    <sheet name="Лист3" sheetId="3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P4" i="1" l="1"/>
  <c r="P5" i="1"/>
  <c r="P6" i="1"/>
  <c r="P7" i="1"/>
  <c r="P3" i="1"/>
  <c r="L4" i="1"/>
  <c r="L5" i="1"/>
  <c r="L6" i="1"/>
  <c r="L7" i="1"/>
  <c r="L3" i="1"/>
  <c r="H4" i="1"/>
  <c r="H5" i="1"/>
  <c r="H6" i="1"/>
  <c r="H7" i="1"/>
  <c r="H3" i="1"/>
  <c r="H9" i="1"/>
  <c r="E9" i="1"/>
  <c r="C19" i="4"/>
  <c r="C18" i="4" l="1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<sst xmlns="http://schemas.openxmlformats.org/spreadsheetml/2006/main" count="72" uniqueCount="46">
  <si>
    <t>контролер</t>
  </si>
  <si>
    <t>Приказ о назначении</t>
  </si>
  <si>
    <t>от 18.04.05 № 283 О/К</t>
  </si>
  <si>
    <t>от 29.02.08 № 92 О/К</t>
  </si>
  <si>
    <t>от 29.03.06 № 220-к</t>
  </si>
  <si>
    <t xml:space="preserve"> от 10.05.12 № 234 О/К</t>
  </si>
  <si>
    <t xml:space="preserve"> от 06.12.12 № 657 О/К</t>
  </si>
  <si>
    <t>Ф.И.О.</t>
  </si>
  <si>
    <t>Должность</t>
  </si>
  <si>
    <t>№ п/п</t>
  </si>
  <si>
    <t>Наименование предмета форменной одежды</t>
  </si>
  <si>
    <t>Единица учета</t>
  </si>
  <si>
    <t>Количество предметов на одного человека</t>
  </si>
  <si>
    <t>Срок носки (в годах)</t>
  </si>
  <si>
    <t xml:space="preserve">Фуражка </t>
  </si>
  <si>
    <t>шт.</t>
  </si>
  <si>
    <t>Пилотка</t>
  </si>
  <si>
    <t xml:space="preserve">Куртка утепленная </t>
  </si>
  <si>
    <t>компл.</t>
  </si>
  <si>
    <t>Галстук</t>
  </si>
  <si>
    <t>Полуботинки (ботинки)</t>
  </si>
  <si>
    <t xml:space="preserve">Примечания </t>
  </si>
  <si>
    <t xml:space="preserve">Шапка из искусственного меха </t>
  </si>
  <si>
    <t>Шапочка вязанная</t>
  </si>
  <si>
    <t>Полукомбинезон</t>
  </si>
  <si>
    <t>Куртка и брюки повседневные полушерстяные</t>
  </si>
  <si>
    <t>Куртка и брюки из смесовой ткани (облегченные)</t>
  </si>
  <si>
    <t xml:space="preserve">Рубашка форменная </t>
  </si>
  <si>
    <t>Перчатки трикотажные</t>
  </si>
  <si>
    <t>пар</t>
  </si>
  <si>
    <t>Носки хлопчатобумажные</t>
  </si>
  <si>
    <t>Носки полушерстяные</t>
  </si>
  <si>
    <t>Ботинки с высокими берцами (полусапоги зимние)</t>
  </si>
  <si>
    <t xml:space="preserve"> пар</t>
  </si>
  <si>
    <t>Ремень поясной</t>
  </si>
  <si>
    <t>Срок носки (в месяцах)</t>
  </si>
  <si>
    <t>кол-во</t>
  </si>
  <si>
    <t>сумма</t>
  </si>
  <si>
    <t>дата выдачи</t>
  </si>
  <si>
    <t>дата списания</t>
  </si>
  <si>
    <t>Петров И.К.</t>
  </si>
  <si>
    <t>Рунов П.П.</t>
  </si>
  <si>
    <t>Пиков С.Б.</t>
  </si>
  <si>
    <t>Туков А.Ю.</t>
  </si>
  <si>
    <t>Уткин Ф.С.</t>
  </si>
  <si>
    <t>ПНК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</si>
</sst>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руб.-419];[Red]&quot;-&quot;#,##0.00&quot; &quot;[$руб.-419]"/>
  </numFmts>
  <fonts count="10" x14ac:knownFonts="1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2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5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0" xfId="1"/>
    <xf numFmtId="0" fontId="2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5" fillId="0" borderId="0" xfId="1" applyBorder="1"/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7" fontId="0" fillId="0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7">
    <cellStyle name="Heading" xfId="2"/>
    <cellStyle name="Heading1" xfId="3"/>
    <cellStyle name="Normal" xfId="0" builtinId="0"/>
    <cellStyle name="Result" xfId="4"/>
    <cellStyle name="Result2" xfId="5"/>
    <cellStyle name="Обычный 2" xfId="1"/>
    <cellStyle name="Обычный 2 2" xfId="6"/>
  </cellStyles>
  <dxfs count="19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2:J20"/>
  <sheetViews>
    <sheetView zoomScale="70" zoomScaleNormal="70" workbookViewId="0">
      <selection activeCell="B4" sqref="B4"/>
    </sheetView>
  </sheetViews>
  <sheetFormatPr defaultRowHeight="12.75" x14ac:dyDescent="0.2"/>
  <cols>
    <col min="1" max="1" width="7.33203125" style="3" customWidth="1"/>
    <col min="2" max="2" width="40.6640625" style="3" customWidth="1"/>
    <col min="3" max="3" width="11" style="3" customWidth="1"/>
    <col min="4" max="4" width="13.83203125" style="3" customWidth="1"/>
    <col min="5" max="5" width="11.33203125" style="3" customWidth="1"/>
    <col min="6" max="6" width="10.83203125" style="3" customWidth="1"/>
    <col min="7" max="7" width="9.33203125" style="3"/>
    <col min="8" max="8" width="9.33203125" style="4"/>
    <col min="9" max="9" width="9.1640625" style="4" customWidth="1"/>
    <col min="10" max="16384" width="9.33203125" style="4"/>
  </cols>
  <sheetData>
    <row r="2" spans="1:10" s="6" customFormat="1" ht="63.75" x14ac:dyDescent="0.2">
      <c r="A2" s="5" t="s">
        <v>9</v>
      </c>
      <c r="B2" s="5" t="s">
        <v>10</v>
      </c>
      <c r="C2" s="5" t="s">
        <v>35</v>
      </c>
      <c r="D2" s="5" t="s">
        <v>13</v>
      </c>
      <c r="E2" s="5" t="s">
        <v>12</v>
      </c>
      <c r="F2" s="5" t="s">
        <v>11</v>
      </c>
      <c r="G2" s="5" t="s">
        <v>21</v>
      </c>
    </row>
    <row r="3" spans="1:10" s="7" customFormat="1" x14ac:dyDescent="0.2">
      <c r="A3" s="5">
        <v>1</v>
      </c>
      <c r="B3" s="5">
        <v>2</v>
      </c>
      <c r="C3" s="8"/>
      <c r="D3" s="5">
        <v>5</v>
      </c>
      <c r="E3" s="5">
        <v>4</v>
      </c>
      <c r="F3" s="5">
        <v>3</v>
      </c>
      <c r="G3" s="5">
        <v>6</v>
      </c>
    </row>
    <row r="4" spans="1:10" ht="36" customHeight="1" x14ac:dyDescent="0.2">
      <c r="A4" s="9">
        <v>1</v>
      </c>
      <c r="B4" s="9" t="s">
        <v>22</v>
      </c>
      <c r="C4" s="11">
        <v>36</v>
      </c>
      <c r="D4" s="9">
        <v>3</v>
      </c>
      <c r="E4" s="9">
        <v>1</v>
      </c>
      <c r="F4" s="9" t="s">
        <v>15</v>
      </c>
      <c r="G4" s="9"/>
      <c r="I4" s="13"/>
      <c r="J4" s="13"/>
    </row>
    <row r="5" spans="1:10" ht="20.100000000000001" customHeight="1" x14ac:dyDescent="0.2">
      <c r="A5" s="9">
        <v>2</v>
      </c>
      <c r="B5" s="9" t="s">
        <v>14</v>
      </c>
      <c r="C5" s="11">
        <f t="shared" ref="C5:C19" si="0">D5*12</f>
        <v>36</v>
      </c>
      <c r="D5" s="9">
        <v>3</v>
      </c>
      <c r="E5" s="9">
        <v>1</v>
      </c>
      <c r="F5" s="9" t="s">
        <v>15</v>
      </c>
      <c r="G5" s="9"/>
      <c r="I5" s="13"/>
      <c r="J5" s="13"/>
    </row>
    <row r="6" spans="1:10" ht="20.100000000000001" customHeight="1" x14ac:dyDescent="0.2">
      <c r="A6" s="9">
        <v>3</v>
      </c>
      <c r="B6" s="9" t="s">
        <v>23</v>
      </c>
      <c r="C6" s="11">
        <f t="shared" si="0"/>
        <v>36</v>
      </c>
      <c r="D6" s="9">
        <v>3</v>
      </c>
      <c r="E6" s="9">
        <v>1</v>
      </c>
      <c r="F6" s="9" t="s">
        <v>15</v>
      </c>
      <c r="G6" s="9"/>
      <c r="I6" s="13"/>
      <c r="J6" s="13"/>
    </row>
    <row r="7" spans="1:10" ht="20.100000000000001" customHeight="1" x14ac:dyDescent="0.2">
      <c r="A7" s="9">
        <v>4</v>
      </c>
      <c r="B7" s="9" t="s">
        <v>16</v>
      </c>
      <c r="C7" s="11">
        <f t="shared" si="0"/>
        <v>36</v>
      </c>
      <c r="D7" s="9">
        <v>3</v>
      </c>
      <c r="E7" s="9">
        <v>1</v>
      </c>
      <c r="F7" s="9" t="s">
        <v>15</v>
      </c>
      <c r="G7" s="9"/>
      <c r="I7" s="13"/>
      <c r="J7" s="13"/>
    </row>
    <row r="8" spans="1:10" ht="20.100000000000001" customHeight="1" x14ac:dyDescent="0.2">
      <c r="A8" s="9">
        <v>4</v>
      </c>
      <c r="B8" s="9" t="s">
        <v>17</v>
      </c>
      <c r="C8" s="11">
        <f t="shared" si="0"/>
        <v>36</v>
      </c>
      <c r="D8" s="9">
        <v>3</v>
      </c>
      <c r="E8" s="9">
        <v>1</v>
      </c>
      <c r="F8" s="9" t="s">
        <v>15</v>
      </c>
      <c r="G8" s="9"/>
      <c r="I8" s="13"/>
      <c r="J8" s="13"/>
    </row>
    <row r="9" spans="1:10" ht="20.100000000000001" customHeight="1" x14ac:dyDescent="0.2">
      <c r="A9" s="9">
        <v>5</v>
      </c>
      <c r="B9" s="9" t="s">
        <v>24</v>
      </c>
      <c r="C9" s="11">
        <f t="shared" si="0"/>
        <v>36</v>
      </c>
      <c r="D9" s="9">
        <v>3</v>
      </c>
      <c r="E9" s="9">
        <v>1</v>
      </c>
      <c r="F9" s="9" t="s">
        <v>15</v>
      </c>
      <c r="G9" s="9"/>
      <c r="I9" s="13"/>
      <c r="J9" s="13"/>
    </row>
    <row r="10" spans="1:10" ht="59.25" customHeight="1" x14ac:dyDescent="0.2">
      <c r="A10" s="9">
        <v>7</v>
      </c>
      <c r="B10" s="9" t="s">
        <v>25</v>
      </c>
      <c r="C10" s="11">
        <f t="shared" si="0"/>
        <v>36</v>
      </c>
      <c r="D10" s="9">
        <v>3</v>
      </c>
      <c r="E10" s="9">
        <v>1</v>
      </c>
      <c r="F10" s="9" t="s">
        <v>18</v>
      </c>
      <c r="G10" s="9"/>
      <c r="I10" s="13"/>
      <c r="J10" s="13"/>
    </row>
    <row r="11" spans="1:10" ht="39.75" customHeight="1" x14ac:dyDescent="0.2">
      <c r="A11" s="9">
        <v>8</v>
      </c>
      <c r="B11" s="9" t="s">
        <v>26</v>
      </c>
      <c r="C11" s="11">
        <f t="shared" si="0"/>
        <v>24</v>
      </c>
      <c r="D11" s="9">
        <v>2</v>
      </c>
      <c r="E11" s="9">
        <v>1</v>
      </c>
      <c r="F11" s="9" t="s">
        <v>18</v>
      </c>
      <c r="G11" s="9"/>
      <c r="I11" s="13"/>
      <c r="J11" s="13"/>
    </row>
    <row r="12" spans="1:10" ht="20.100000000000001" customHeight="1" x14ac:dyDescent="0.2">
      <c r="A12" s="9">
        <v>9</v>
      </c>
      <c r="B12" s="9" t="s">
        <v>27</v>
      </c>
      <c r="C12" s="11">
        <f t="shared" si="0"/>
        <v>12</v>
      </c>
      <c r="D12" s="9">
        <v>1</v>
      </c>
      <c r="E12" s="9">
        <v>2</v>
      </c>
      <c r="F12" s="9" t="s">
        <v>15</v>
      </c>
      <c r="G12" s="9"/>
      <c r="I12" s="13"/>
      <c r="J12" s="13"/>
    </row>
    <row r="13" spans="1:10" ht="20.100000000000001" customHeight="1" x14ac:dyDescent="0.2">
      <c r="A13" s="9">
        <v>10</v>
      </c>
      <c r="B13" s="9" t="s">
        <v>19</v>
      </c>
      <c r="C13" s="11">
        <f t="shared" si="0"/>
        <v>12</v>
      </c>
      <c r="D13" s="9">
        <v>1</v>
      </c>
      <c r="E13" s="9">
        <v>1</v>
      </c>
      <c r="F13" s="9" t="s">
        <v>15</v>
      </c>
      <c r="G13" s="9"/>
      <c r="I13" s="13"/>
      <c r="J13" s="13"/>
    </row>
    <row r="14" spans="1:10" ht="20.100000000000001" customHeight="1" x14ac:dyDescent="0.2">
      <c r="A14" s="9">
        <v>11</v>
      </c>
      <c r="B14" s="9" t="s">
        <v>28</v>
      </c>
      <c r="C14" s="11">
        <f t="shared" si="0"/>
        <v>24</v>
      </c>
      <c r="D14" s="9">
        <v>2</v>
      </c>
      <c r="E14" s="9">
        <v>1</v>
      </c>
      <c r="F14" s="9" t="s">
        <v>29</v>
      </c>
      <c r="G14" s="9"/>
      <c r="I14" s="13"/>
      <c r="J14" s="13"/>
    </row>
    <row r="15" spans="1:10" ht="20.100000000000001" customHeight="1" x14ac:dyDescent="0.2">
      <c r="A15" s="9">
        <v>12</v>
      </c>
      <c r="B15" s="9" t="s">
        <v>30</v>
      </c>
      <c r="C15" s="11">
        <f t="shared" si="0"/>
        <v>12</v>
      </c>
      <c r="D15" s="9">
        <v>1</v>
      </c>
      <c r="E15" s="9">
        <v>2</v>
      </c>
      <c r="F15" s="9" t="s">
        <v>29</v>
      </c>
      <c r="G15" s="9"/>
      <c r="I15" s="13"/>
      <c r="J15" s="13"/>
    </row>
    <row r="16" spans="1:10" ht="20.100000000000001" customHeight="1" x14ac:dyDescent="0.2">
      <c r="A16" s="9">
        <v>13</v>
      </c>
      <c r="B16" s="9" t="s">
        <v>31</v>
      </c>
      <c r="C16" s="11">
        <f t="shared" si="0"/>
        <v>12</v>
      </c>
      <c r="D16" s="9">
        <v>1</v>
      </c>
      <c r="E16" s="9">
        <v>1</v>
      </c>
      <c r="F16" s="9" t="s">
        <v>29</v>
      </c>
      <c r="G16" s="9"/>
      <c r="I16" s="13"/>
      <c r="J16" s="13"/>
    </row>
    <row r="17" spans="1:10" ht="20.100000000000001" customHeight="1" x14ac:dyDescent="0.2">
      <c r="A17" s="9">
        <v>14</v>
      </c>
      <c r="B17" s="9" t="s">
        <v>20</v>
      </c>
      <c r="C17" s="11">
        <f t="shared" si="0"/>
        <v>24</v>
      </c>
      <c r="D17" s="9">
        <v>2</v>
      </c>
      <c r="E17" s="9">
        <v>1</v>
      </c>
      <c r="F17" s="9" t="s">
        <v>29</v>
      </c>
      <c r="G17" s="9"/>
      <c r="I17" s="13"/>
      <c r="J17" s="13"/>
    </row>
    <row r="18" spans="1:10" ht="61.5" customHeight="1" x14ac:dyDescent="0.2">
      <c r="A18" s="9">
        <v>15</v>
      </c>
      <c r="B18" s="9" t="s">
        <v>32</v>
      </c>
      <c r="C18" s="11">
        <f t="shared" si="0"/>
        <v>24</v>
      </c>
      <c r="D18" s="9">
        <v>2</v>
      </c>
      <c r="E18" s="9">
        <v>1</v>
      </c>
      <c r="F18" s="9" t="s">
        <v>33</v>
      </c>
      <c r="G18" s="9"/>
      <c r="I18" s="13"/>
      <c r="J18" s="13"/>
    </row>
    <row r="19" spans="1:10" ht="20.100000000000001" customHeight="1" x14ac:dyDescent="0.2">
      <c r="A19" s="9">
        <v>16</v>
      </c>
      <c r="B19" s="9" t="s">
        <v>34</v>
      </c>
      <c r="C19" s="11">
        <f t="shared" si="0"/>
        <v>84</v>
      </c>
      <c r="D19" s="9">
        <v>7</v>
      </c>
      <c r="E19" s="9">
        <v>1</v>
      </c>
      <c r="F19" s="9" t="s">
        <v>15</v>
      </c>
      <c r="G19" s="9"/>
      <c r="I19" s="13"/>
      <c r="J19" s="13"/>
    </row>
    <row r="20" spans="1:10" ht="18.75" x14ac:dyDescent="0.2">
      <c r="A20" s="9"/>
      <c r="B20" s="9"/>
      <c r="C20" s="10"/>
      <c r="D20" s="9"/>
      <c r="E20" s="9"/>
      <c r="F20" s="9"/>
      <c r="G20" s="9"/>
      <c r="I20" s="14"/>
      <c r="J20" s="14"/>
    </row>
  </sheetData>
  <pageMargins left="0.47" right="0.19685039370078741" top="0.39370078740157483" bottom="0.43307086614173229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="85" zoomScaleNormal="85" workbookViewId="0">
      <selection activeCell="R12" sqref="R12"/>
    </sheetView>
  </sheetViews>
  <sheetFormatPr defaultRowHeight="12.75" x14ac:dyDescent="0.2"/>
  <cols>
    <col min="1" max="1" width="5.5" style="28" customWidth="1"/>
    <col min="2" max="2" width="19.6640625" style="27" customWidth="1"/>
    <col min="3" max="3" width="16" style="27" customWidth="1"/>
    <col min="4" max="4" width="24.6640625" style="16" customWidth="1"/>
    <col min="5" max="5" width="6.6640625" style="16" customWidth="1"/>
    <col min="6" max="6" width="7.6640625" style="27" customWidth="1"/>
    <col min="7" max="16" width="8.83203125" style="27" customWidth="1"/>
    <col min="17" max="16384" width="9.33203125" style="27"/>
  </cols>
  <sheetData>
    <row r="1" spans="1:16" s="15" customFormat="1" ht="28.5" customHeight="1" x14ac:dyDescent="0.2">
      <c r="D1" s="16"/>
      <c r="E1" s="29" t="s">
        <v>22</v>
      </c>
      <c r="F1" s="30"/>
      <c r="G1" s="30"/>
      <c r="H1" s="31"/>
      <c r="I1" s="17" t="s">
        <v>14</v>
      </c>
      <c r="J1" s="18"/>
      <c r="K1" s="18"/>
      <c r="L1" s="19"/>
      <c r="M1" s="17" t="s">
        <v>34</v>
      </c>
      <c r="N1" s="18"/>
      <c r="O1" s="18"/>
      <c r="P1" s="19"/>
    </row>
    <row r="2" spans="1:16" s="15" customFormat="1" ht="24" x14ac:dyDescent="0.2">
      <c r="A2" s="20"/>
      <c r="B2" s="1" t="s">
        <v>7</v>
      </c>
      <c r="C2" s="1" t="s">
        <v>8</v>
      </c>
      <c r="D2" s="12" t="s">
        <v>1</v>
      </c>
      <c r="E2" s="2" t="s">
        <v>36</v>
      </c>
      <c r="F2" s="21" t="s">
        <v>37</v>
      </c>
      <c r="G2" s="21" t="s">
        <v>38</v>
      </c>
      <c r="H2" s="21" t="s">
        <v>39</v>
      </c>
      <c r="I2" s="2" t="s">
        <v>36</v>
      </c>
      <c r="J2" s="21" t="s">
        <v>37</v>
      </c>
      <c r="K2" s="21" t="s">
        <v>38</v>
      </c>
      <c r="L2" s="21" t="s">
        <v>39</v>
      </c>
      <c r="M2" s="2" t="s">
        <v>36</v>
      </c>
      <c r="N2" s="21" t="s">
        <v>37</v>
      </c>
      <c r="O2" s="21" t="s">
        <v>38</v>
      </c>
      <c r="P2" s="21" t="s">
        <v>39</v>
      </c>
    </row>
    <row r="3" spans="1:16" x14ac:dyDescent="0.2">
      <c r="A3" s="22">
        <v>1</v>
      </c>
      <c r="B3" s="1" t="s">
        <v>40</v>
      </c>
      <c r="C3" s="1" t="s">
        <v>0</v>
      </c>
      <c r="D3" s="23" t="s">
        <v>2</v>
      </c>
      <c r="E3" s="24">
        <v>1</v>
      </c>
      <c r="F3" s="25">
        <v>150</v>
      </c>
      <c r="G3" s="26">
        <v>38626</v>
      </c>
      <c r="H3" s="26">
        <f>EDATE(G3,INDEX('Сроки носки, норма положенности'!$C$4:$C$19,MATCH($E$1,'Сроки носки, норма положенности'!$B$4:$B$19,0)))</f>
        <v>39722</v>
      </c>
      <c r="I3" s="24">
        <v>1</v>
      </c>
      <c r="J3" s="25">
        <v>200</v>
      </c>
      <c r="K3" s="26">
        <v>39295</v>
      </c>
      <c r="L3" s="26">
        <f>EDATE(K3,INDEX('Сроки носки, норма положенности'!$C$4:$C$19,MATCH($I$1,'Сроки носки, норма положенности'!$B$4:$B$19,0)))</f>
        <v>40391</v>
      </c>
      <c r="M3" s="24">
        <v>1</v>
      </c>
      <c r="N3" s="25">
        <v>50</v>
      </c>
      <c r="O3" s="26">
        <v>39356</v>
      </c>
      <c r="P3" s="26">
        <f>EDATE(O3,INDEX('Сроки носки, норма положенности'!$C$4:$C$19,MATCH($M$1,'Сроки носки, норма положенности'!$B$4:$B$19,0)))</f>
        <v>41913</v>
      </c>
    </row>
    <row r="4" spans="1:16" x14ac:dyDescent="0.2">
      <c r="A4" s="22">
        <v>2</v>
      </c>
      <c r="B4" s="1" t="s">
        <v>42</v>
      </c>
      <c r="C4" s="1" t="s">
        <v>0</v>
      </c>
      <c r="D4" s="23" t="s">
        <v>3</v>
      </c>
      <c r="E4" s="24">
        <v>1</v>
      </c>
      <c r="F4" s="25">
        <v>150</v>
      </c>
      <c r="G4" s="26">
        <v>41974</v>
      </c>
      <c r="H4" s="26">
        <f>EDATE(G4,INDEX('Сроки носки, норма положенности'!$C$4:$C$19,MATCH($E$1,'Сроки носки, норма положенности'!$B$4:$B$19,0)))</f>
        <v>43070</v>
      </c>
      <c r="I4" s="24">
        <v>1</v>
      </c>
      <c r="J4" s="25">
        <v>200</v>
      </c>
      <c r="K4" s="26">
        <v>40878</v>
      </c>
      <c r="L4" s="26">
        <f>EDATE(K4,INDEX('Сроки носки, норма положенности'!$C$4:$C$19,MATCH($I$1,'Сроки носки, норма положенности'!$B$4:$B$19,0)))</f>
        <v>41974</v>
      </c>
      <c r="M4" s="24">
        <v>1</v>
      </c>
      <c r="N4" s="25">
        <v>50</v>
      </c>
      <c r="O4" s="26">
        <v>38687</v>
      </c>
      <c r="P4" s="26">
        <f>EDATE(O4,INDEX('Сроки носки, норма положенности'!$C$4:$C$19,MATCH($M$1,'Сроки носки, норма положенности'!$B$4:$B$19,0)))</f>
        <v>41244</v>
      </c>
    </row>
    <row r="5" spans="1:16" x14ac:dyDescent="0.2">
      <c r="A5" s="22">
        <v>3</v>
      </c>
      <c r="B5" s="1" t="s">
        <v>41</v>
      </c>
      <c r="C5" s="1" t="s">
        <v>0</v>
      </c>
      <c r="D5" s="23" t="s">
        <v>4</v>
      </c>
      <c r="E5" s="24">
        <v>1</v>
      </c>
      <c r="F5" s="25">
        <v>150</v>
      </c>
      <c r="G5" s="26">
        <v>39264</v>
      </c>
      <c r="H5" s="26">
        <f>EDATE(G5,INDEX('Сроки носки, норма положенности'!$C$4:$C$19,MATCH($E$1,'Сроки носки, норма положенности'!$B$4:$B$19,0)))</f>
        <v>40360</v>
      </c>
      <c r="I5" s="24">
        <v>1</v>
      </c>
      <c r="J5" s="25">
        <v>200</v>
      </c>
      <c r="K5" s="26">
        <v>39630</v>
      </c>
      <c r="L5" s="26">
        <f>EDATE(K5,INDEX('Сроки носки, норма положенности'!$C$4:$C$19,MATCH($I$1,'Сроки носки, норма положенности'!$B$4:$B$19,0)))</f>
        <v>40725</v>
      </c>
      <c r="M5" s="24">
        <v>1</v>
      </c>
      <c r="N5" s="25">
        <v>50</v>
      </c>
      <c r="O5" s="26">
        <v>38169</v>
      </c>
      <c r="P5" s="26">
        <f>EDATE(O5,INDEX('Сроки носки, норма положенности'!$C$4:$C$19,MATCH($M$1,'Сроки носки, норма положенности'!$B$4:$B$19,0)))</f>
        <v>40725</v>
      </c>
    </row>
    <row r="6" spans="1:16" x14ac:dyDescent="0.2">
      <c r="A6" s="22">
        <v>4</v>
      </c>
      <c r="B6" s="1" t="s">
        <v>43</v>
      </c>
      <c r="C6" s="1" t="s">
        <v>45</v>
      </c>
      <c r="D6" s="23" t="s">
        <v>5</v>
      </c>
      <c r="E6" s="24">
        <v>1</v>
      </c>
      <c r="F6" s="25">
        <v>150</v>
      </c>
      <c r="G6" s="26">
        <v>40756</v>
      </c>
      <c r="H6" s="26">
        <f>EDATE(G6,INDEX('Сроки носки, норма положенности'!$C$4:$C$19,MATCH($E$1,'Сроки носки, норма положенности'!$B$4:$B$19,0)))</f>
        <v>41852</v>
      </c>
      <c r="I6" s="24">
        <v>1</v>
      </c>
      <c r="J6" s="25">
        <v>200</v>
      </c>
      <c r="K6" s="26">
        <v>40026</v>
      </c>
      <c r="L6" s="26">
        <f>EDATE(K6,INDEX('Сроки носки, норма положенности'!$C$4:$C$19,MATCH($I$1,'Сроки носки, норма положенности'!$B$4:$B$19,0)))</f>
        <v>41122</v>
      </c>
      <c r="M6" s="24">
        <v>1</v>
      </c>
      <c r="N6" s="25">
        <v>50</v>
      </c>
      <c r="O6" s="26">
        <v>39814</v>
      </c>
      <c r="P6" s="26">
        <f>EDATE(O6,INDEX('Сроки носки, норма положенности'!$C$4:$C$19,MATCH($M$1,'Сроки носки, норма положенности'!$B$4:$B$19,0)))</f>
        <v>42370</v>
      </c>
    </row>
    <row r="7" spans="1:16" x14ac:dyDescent="0.2">
      <c r="A7" s="22">
        <v>5</v>
      </c>
      <c r="B7" s="1" t="s">
        <v>44</v>
      </c>
      <c r="C7" s="1" t="s">
        <v>0</v>
      </c>
      <c r="D7" s="23" t="s">
        <v>6</v>
      </c>
      <c r="E7" s="24">
        <v>1</v>
      </c>
      <c r="F7" s="25">
        <v>150</v>
      </c>
      <c r="G7" s="26">
        <v>41153</v>
      </c>
      <c r="H7" s="26">
        <f>EDATE(G7,INDEX('Сроки носки, норма положенности'!$C$4:$C$19,MATCH($E$1,'Сроки носки, норма положенности'!$B$4:$B$19,0)))</f>
        <v>42248</v>
      </c>
      <c r="I7" s="24">
        <v>1</v>
      </c>
      <c r="J7" s="25">
        <v>200</v>
      </c>
      <c r="K7" s="26">
        <v>41518</v>
      </c>
      <c r="L7" s="26">
        <f>EDATE(K7,INDEX('Сроки носки, норма положенности'!$C$4:$C$19,MATCH($I$1,'Сроки носки, норма положенности'!$B$4:$B$19,0)))</f>
        <v>42614</v>
      </c>
      <c r="M7" s="24">
        <v>1</v>
      </c>
      <c r="N7" s="25">
        <v>50</v>
      </c>
      <c r="O7" s="26">
        <v>41518</v>
      </c>
      <c r="P7" s="26">
        <f>EDATE(O7,INDEX('Сроки носки, норма положенности'!$C$4:$C$19,MATCH($M$1,'Сроки носки, норма положенности'!$B$4:$B$19,0)))</f>
        <v>44075</v>
      </c>
    </row>
    <row r="9" spans="1:16" x14ac:dyDescent="0.2">
      <c r="E9" s="16">
        <f>MATCH(E1,'Сроки носки, норма положенности'!B4:B19,0)</f>
        <v>1</v>
      </c>
      <c r="H9" s="27">
        <f>INDEX('Сроки носки, норма положенности'!C4:C19,MATCH(E1,'Сроки носки, норма положенности'!B4:B19,0))</f>
        <v>36</v>
      </c>
    </row>
  </sheetData>
  <mergeCells count="3">
    <mergeCell ref="E1:H1"/>
    <mergeCell ref="I1:L1"/>
    <mergeCell ref="M1:P1"/>
  </mergeCells>
  <conditionalFormatting sqref="H3:H7">
    <cfRule type="cellIs" dxfId="18" priority="8" stopIfTrue="1" operator="lessThan">
      <formula>TODAY()</formula>
    </cfRule>
  </conditionalFormatting>
  <conditionalFormatting sqref="H3:H7">
    <cfRule type="cellIs" dxfId="17" priority="7" stopIfTrue="1" operator="greaterThanOrEqual">
      <formula>TODAY()</formula>
    </cfRule>
  </conditionalFormatting>
  <conditionalFormatting sqref="L3:L7">
    <cfRule type="cellIs" dxfId="11" priority="4" stopIfTrue="1" operator="lessThan">
      <formula>TODAY()</formula>
    </cfRule>
  </conditionalFormatting>
  <conditionalFormatting sqref="L3:L7">
    <cfRule type="cellIs" dxfId="9" priority="3" stopIfTrue="1" operator="greaterThanOrEqual">
      <formula>TODAY()</formula>
    </cfRule>
  </conditionalFormatting>
  <conditionalFormatting sqref="P3:P7">
    <cfRule type="cellIs" dxfId="5" priority="2" stopIfTrue="1" operator="lessThan">
      <formula>TODAY()</formula>
    </cfRule>
  </conditionalFormatting>
  <conditionalFormatting sqref="P3:P7">
    <cfRule type="cellIs" dxfId="3" priority="1" stopIfTrue="1" operator="greaterThanOrEqual">
      <formula>TODAY()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Сроки носки, норма положенности</vt:lpstr>
      <vt:lpstr>Лист1</vt:lpstr>
      <vt:lpstr>Лист2</vt:lpstr>
      <vt:lpstr>Лист3</vt:lpstr>
    </vt:vector>
  </TitlesOfParts>
  <Company>РусГидро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2014-08-20T02:05:53Z</dcterms:created>
  <dcterms:modified xsi:type="dcterms:W3CDTF">2014-08-20T10:01:22Z</dcterms:modified>
</cp:coreProperties>
</file>