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mail_cloud\Обеды\"/>
    </mc:Choice>
  </mc:AlternateContent>
  <bookViews>
    <workbookView xWindow="0" yWindow="0" windowWidth="28800" windowHeight="12585" activeTab="2"/>
  </bookViews>
  <sheets>
    <sheet name="Макет" sheetId="38" r:id="rId1"/>
    <sheet name="Пн" sheetId="2" r:id="rId2"/>
    <sheet name="Список" sheetId="33" r:id="rId3"/>
    <sheet name="Расчеты по дням" sheetId="1" r:id="rId4"/>
    <sheet name="1" sheetId="3" r:id="rId5"/>
    <sheet name="2" sheetId="34" r:id="rId6"/>
    <sheet name="3" sheetId="35" r:id="rId7"/>
    <sheet name="4" sheetId="36" r:id="rId8"/>
    <sheet name="5" sheetId="37" r:id="rId9"/>
  </sheets>
  <calcPr calcId="152511"/>
</workbook>
</file>

<file path=xl/calcChain.xml><?xml version="1.0" encoding="utf-8"?>
<calcChain xmlns="http://schemas.openxmlformats.org/spreadsheetml/2006/main">
  <c r="A1" i="38" l="1"/>
  <c r="F82" i="1" l="1"/>
  <c r="F83" i="1"/>
  <c r="F97" i="1" s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81" i="1"/>
  <c r="G81" i="1" s="1"/>
  <c r="F63" i="1"/>
  <c r="F64" i="1"/>
  <c r="F78" i="1" s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62" i="1"/>
  <c r="E63" i="1"/>
  <c r="G63" i="1" s="1"/>
  <c r="E64" i="1"/>
  <c r="E65" i="1"/>
  <c r="E66" i="1"/>
  <c r="E67" i="1"/>
  <c r="G67" i="1" s="1"/>
  <c r="E68" i="1"/>
  <c r="E69" i="1"/>
  <c r="E70" i="1"/>
  <c r="E71" i="1"/>
  <c r="G71" i="1" s="1"/>
  <c r="E72" i="1"/>
  <c r="E73" i="1"/>
  <c r="E74" i="1"/>
  <c r="E75" i="1"/>
  <c r="G75" i="1" s="1"/>
  <c r="E76" i="1"/>
  <c r="E77" i="1"/>
  <c r="E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2" i="1"/>
  <c r="C63" i="1"/>
  <c r="C64" i="1"/>
  <c r="G64" i="1" s="1"/>
  <c r="C65" i="1"/>
  <c r="C66" i="1"/>
  <c r="G66" i="1" s="1"/>
  <c r="C67" i="1"/>
  <c r="C68" i="1"/>
  <c r="G68" i="1" s="1"/>
  <c r="C69" i="1"/>
  <c r="C70" i="1"/>
  <c r="G70" i="1" s="1"/>
  <c r="C71" i="1"/>
  <c r="C72" i="1"/>
  <c r="G72" i="1" s="1"/>
  <c r="C73" i="1"/>
  <c r="C74" i="1"/>
  <c r="G74" i="1" s="1"/>
  <c r="C75" i="1"/>
  <c r="C76" i="1"/>
  <c r="G76" i="1" s="1"/>
  <c r="C77" i="1"/>
  <c r="C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62" i="1"/>
  <c r="F44" i="1"/>
  <c r="F45" i="1"/>
  <c r="F59" i="1" s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43" i="1"/>
  <c r="F25" i="1"/>
  <c r="F26" i="1"/>
  <c r="F40" i="1" s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4" i="1"/>
  <c r="F6" i="1"/>
  <c r="F7" i="1"/>
  <c r="F21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4" i="1"/>
  <c r="D25" i="1"/>
  <c r="D26" i="1"/>
  <c r="D27" i="1"/>
  <c r="D28" i="1"/>
  <c r="D29" i="1"/>
  <c r="D30" i="1"/>
  <c r="D31" i="1"/>
  <c r="D32" i="1"/>
  <c r="G32" i="1" s="1"/>
  <c r="D33" i="1"/>
  <c r="D34" i="1"/>
  <c r="D35" i="1"/>
  <c r="D36" i="1"/>
  <c r="D37" i="1"/>
  <c r="D38" i="1"/>
  <c r="D39" i="1"/>
  <c r="D24" i="1"/>
  <c r="C25" i="1"/>
  <c r="C26" i="1"/>
  <c r="C27" i="1"/>
  <c r="C28" i="1"/>
  <c r="G28" i="1" s="1"/>
  <c r="C29" i="1"/>
  <c r="C30" i="1"/>
  <c r="C31" i="1"/>
  <c r="C32" i="1"/>
  <c r="C33" i="1"/>
  <c r="C34" i="1"/>
  <c r="C35" i="1"/>
  <c r="C36" i="1"/>
  <c r="G36" i="1" s="1"/>
  <c r="C37" i="1"/>
  <c r="C38" i="1"/>
  <c r="C39" i="1"/>
  <c r="C24" i="1"/>
  <c r="B25" i="1"/>
  <c r="B26" i="1"/>
  <c r="G26" i="1" s="1"/>
  <c r="B27" i="1"/>
  <c r="B28" i="1"/>
  <c r="B29" i="1"/>
  <c r="B30" i="1"/>
  <c r="G30" i="1" s="1"/>
  <c r="B31" i="1"/>
  <c r="B32" i="1"/>
  <c r="B33" i="1"/>
  <c r="B34" i="1"/>
  <c r="G34" i="1" s="1"/>
  <c r="B35" i="1"/>
  <c r="B36" i="1"/>
  <c r="B37" i="1"/>
  <c r="B38" i="1"/>
  <c r="G38" i="1" s="1"/>
  <c r="B39" i="1"/>
  <c r="B24" i="1"/>
  <c r="G39" i="1"/>
  <c r="G37" i="1"/>
  <c r="G35" i="1"/>
  <c r="G33" i="1"/>
  <c r="G31" i="1"/>
  <c r="G29" i="1"/>
  <c r="G27" i="1"/>
  <c r="G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5" i="1"/>
  <c r="B17" i="2" a="1"/>
  <c r="B17" i="2"/>
  <c r="B18" i="2" a="1"/>
  <c r="B18" i="2"/>
  <c r="B19" i="2" a="1"/>
  <c r="B19" i="2"/>
  <c r="B20" i="2" a="1"/>
  <c r="B20" i="2"/>
  <c r="B21" i="2" a="1"/>
  <c r="B21" i="2"/>
  <c r="B22" i="2" a="1"/>
  <c r="B22" i="2"/>
  <c r="B23" i="2" a="1"/>
  <c r="B23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B16" i="2" a="1"/>
  <c r="B16" i="2"/>
  <c r="A16" i="2" a="1"/>
  <c r="A16" i="2"/>
  <c r="B15" i="2"/>
  <c r="A13" i="2"/>
  <c r="F5" i="2" a="1"/>
  <c r="F5" i="2"/>
  <c r="F6" i="2" a="1"/>
  <c r="F6" i="2"/>
  <c r="F7" i="2" a="1"/>
  <c r="F7" i="2"/>
  <c r="F8" i="2" a="1"/>
  <c r="F8" i="2"/>
  <c r="F9" i="2" a="1"/>
  <c r="F9" i="2"/>
  <c r="F10" i="2" a="1"/>
  <c r="F10" i="2"/>
  <c r="F11" i="2" a="1"/>
  <c r="F11" i="2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F4" i="2" a="1"/>
  <c r="F4" i="2"/>
  <c r="E4" i="2" a="1"/>
  <c r="E4" i="2"/>
  <c r="F3" i="2"/>
  <c r="D3" i="2"/>
  <c r="E1" i="2"/>
  <c r="D5" i="2" a="1"/>
  <c r="D5" i="2"/>
  <c r="D6" i="2" a="1"/>
  <c r="D6" i="2"/>
  <c r="D7" i="2" a="1"/>
  <c r="D7" i="2"/>
  <c r="D8" i="2" a="1"/>
  <c r="D8" i="2"/>
  <c r="D9" i="2" a="1"/>
  <c r="D9" i="2"/>
  <c r="D10" i="2" a="1"/>
  <c r="D10" i="2"/>
  <c r="D11" i="2" a="1"/>
  <c r="D11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D4" i="2" a="1"/>
  <c r="D4" i="2"/>
  <c r="C4" i="2" a="1"/>
  <c r="C4" i="2" s="1"/>
  <c r="C1" i="2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65" i="1"/>
  <c r="G69" i="1"/>
  <c r="G73" i="1"/>
  <c r="G77" i="1"/>
  <c r="G6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  <c r="F2" i="1"/>
  <c r="F1" i="1"/>
  <c r="B5" i="37"/>
  <c r="B4" i="37"/>
  <c r="B3" i="37"/>
  <c r="B2" i="37"/>
  <c r="A1" i="37"/>
  <c r="A1" i="2"/>
  <c r="E2" i="1"/>
  <c r="D2" i="1"/>
  <c r="C2" i="1"/>
  <c r="B2" i="1"/>
  <c r="E59" i="1"/>
  <c r="B5" i="36"/>
  <c r="B4" i="36"/>
  <c r="B3" i="36"/>
  <c r="B2" i="36"/>
  <c r="A1" i="36"/>
  <c r="E1" i="1"/>
  <c r="D1" i="1"/>
  <c r="C1" i="1" a="1"/>
  <c r="C1" i="1" s="1"/>
  <c r="B1" i="1" a="1"/>
  <c r="B1" i="1" s="1"/>
  <c r="G24" i="1" l="1"/>
  <c r="B5" i="35"/>
  <c r="B4" i="35"/>
  <c r="B3" i="35"/>
  <c r="B2" i="35"/>
  <c r="A1" i="35"/>
  <c r="B5" i="34"/>
  <c r="B4" i="34"/>
  <c r="B3" i="34"/>
  <c r="B2" i="34"/>
  <c r="A1" i="34"/>
  <c r="E97" i="1"/>
  <c r="E78" i="1"/>
  <c r="E40" i="1"/>
  <c r="E21" i="1"/>
  <c r="B5" i="3"/>
  <c r="B4" i="3"/>
  <c r="B3" i="3"/>
  <c r="B2" i="3"/>
  <c r="A5" i="2" a="1"/>
  <c r="A5" i="2" s="1"/>
  <c r="B5" i="2" s="1" a="1"/>
  <c r="B5" i="2" s="1"/>
  <c r="A6" i="2" a="1"/>
  <c r="A6" i="2" s="1"/>
  <c r="B6" i="2" s="1" a="1"/>
  <c r="B6" i="2" s="1"/>
  <c r="A7" i="2" a="1"/>
  <c r="A7" i="2" s="1"/>
  <c r="B7" i="2" s="1" a="1"/>
  <c r="B7" i="2" s="1"/>
  <c r="A8" i="2" a="1"/>
  <c r="A8" i="2" s="1"/>
  <c r="B8" i="2" s="1" a="1"/>
  <c r="B8" i="2" s="1"/>
  <c r="A9" i="2" a="1"/>
  <c r="A9" i="2" s="1"/>
  <c r="B9" i="2" s="1" a="1"/>
  <c r="B9" i="2" s="1"/>
  <c r="A10" i="2" a="1"/>
  <c r="A10" i="2" s="1"/>
  <c r="B10" i="2" s="1" a="1"/>
  <c r="B10" i="2" s="1"/>
  <c r="A11" i="2" a="1"/>
  <c r="A11" i="2" s="1"/>
  <c r="B11" i="2" s="1" a="1"/>
  <c r="B11" i="2" s="1"/>
  <c r="A4" i="2" a="1"/>
  <c r="A4" i="2" s="1"/>
  <c r="B4" i="2" s="1" a="1"/>
  <c r="B4" i="2" s="1"/>
  <c r="A1" i="3"/>
  <c r="D21" i="1" l="1"/>
  <c r="D59" i="1"/>
  <c r="C59" i="1"/>
  <c r="C21" i="1"/>
  <c r="D97" i="1"/>
  <c r="C97" i="1"/>
  <c r="D78" i="1"/>
  <c r="C78" i="1"/>
  <c r="D40" i="1"/>
  <c r="C40" i="1"/>
  <c r="E24" i="2" l="1" a="1"/>
  <c r="E24" i="2" s="1"/>
  <c r="B3" i="2"/>
  <c r="B97" i="1" l="1"/>
  <c r="H97" i="1" s="1"/>
  <c r="B78" i="1"/>
  <c r="H78" i="1" s="1"/>
  <c r="B40" i="1"/>
  <c r="H40" i="1" s="1"/>
  <c r="B59" i="1"/>
  <c r="H59" i="1" s="1"/>
  <c r="G21" i="1" l="1"/>
  <c r="G78" i="1"/>
  <c r="G40" i="1"/>
  <c r="G59" i="1"/>
  <c r="G97" i="1"/>
  <c r="B21" i="1" l="1"/>
  <c r="H21" i="1" s="1"/>
</calcChain>
</file>

<file path=xl/sharedStrings.xml><?xml version="1.0" encoding="utf-8"?>
<sst xmlns="http://schemas.openxmlformats.org/spreadsheetml/2006/main" count="769" uniqueCount="80">
  <si>
    <t>Куриная лапша</t>
  </si>
  <si>
    <t>Крем суп (овош.)</t>
  </si>
  <si>
    <t>Борщ (говяжий)</t>
  </si>
  <si>
    <t>Крем суп (гриб.)</t>
  </si>
  <si>
    <t>Солянка сборная (говяжья)</t>
  </si>
  <si>
    <t>Буйабес</t>
  </si>
  <si>
    <t>Щи Московские (говяжьи)</t>
  </si>
  <si>
    <t>Рассольник ленинградский</t>
  </si>
  <si>
    <t>Крем суп (сырный)</t>
  </si>
  <si>
    <t>Рыба в кляре</t>
  </si>
  <si>
    <t>Рыба припущенная с соусом белое вино</t>
  </si>
  <si>
    <t>Свинина духовая</t>
  </si>
  <si>
    <t>Гуляш говяжий</t>
  </si>
  <si>
    <t>Куриный кармашек с овощами</t>
  </si>
  <si>
    <t>Котлеты Рыбные</t>
  </si>
  <si>
    <t>Свинина отбивная</t>
  </si>
  <si>
    <t>Крылья куриные запеченные</t>
  </si>
  <si>
    <t>Бефстроганов</t>
  </si>
  <si>
    <t>Котлета домашняя</t>
  </si>
  <si>
    <t>Куриная котлета</t>
  </si>
  <si>
    <t>Минтай жареный в сухарях</t>
  </si>
  <si>
    <t>Картофель с зеленью</t>
  </si>
  <si>
    <t>Пюре картофельное</t>
  </si>
  <si>
    <t>Макароны с сыром</t>
  </si>
  <si>
    <t>Припущенные овощи</t>
  </si>
  <si>
    <t>Фасоль стручковая</t>
  </si>
  <si>
    <t>Капуста тушеная</t>
  </si>
  <si>
    <t>Рагу овощное</t>
  </si>
  <si>
    <t>Картофель запеченный</t>
  </si>
  <si>
    <t>Картофель – по деревенски</t>
  </si>
  <si>
    <t>Макароны в томат. соусе</t>
  </si>
  <si>
    <t>Понедельник</t>
  </si>
  <si>
    <t>Вторник</t>
  </si>
  <si>
    <t>Среда</t>
  </si>
  <si>
    <t>Рис отварной</t>
  </si>
  <si>
    <t>Четверг</t>
  </si>
  <si>
    <t>Пятница</t>
  </si>
  <si>
    <t>Хлеб черный</t>
  </si>
  <si>
    <t>Хлеб белый</t>
  </si>
  <si>
    <t>Майонез в суп</t>
  </si>
  <si>
    <t>Сметана в суп</t>
  </si>
  <si>
    <t>Греческий</t>
  </si>
  <si>
    <t>Салат мясной</t>
  </si>
  <si>
    <t>Мимоза</t>
  </si>
  <si>
    <t>Сельдь под шубой</t>
  </si>
  <si>
    <t>Крабовый</t>
  </si>
  <si>
    <t>Сыроед</t>
  </si>
  <si>
    <t>Овощной Фреш</t>
  </si>
  <si>
    <t>Салат с креветками</t>
  </si>
  <si>
    <t>Столичный</t>
  </si>
  <si>
    <t>Салат с кальмарами</t>
  </si>
  <si>
    <t>Винегрет</t>
  </si>
  <si>
    <t>Цезарь</t>
  </si>
  <si>
    <t>Итого (сумма):</t>
  </si>
  <si>
    <t>Кол. позиций</t>
  </si>
  <si>
    <t>Сумма к оплате:</t>
  </si>
  <si>
    <t>Макароны в томатном соусе</t>
  </si>
  <si>
    <t>Рыба запеченная под сыр. и пом.</t>
  </si>
  <si>
    <t>Суббота</t>
  </si>
  <si>
    <t>Рыба запеченная под сыр. и помидором.</t>
  </si>
  <si>
    <t>Телефон:</t>
  </si>
  <si>
    <t>Цена:</t>
  </si>
  <si>
    <t>Наименование:</t>
  </si>
  <si>
    <t>Организация:</t>
  </si>
  <si>
    <t>ФИО:</t>
  </si>
  <si>
    <t>Иванов Иван Иванович</t>
  </si>
  <si>
    <t>ул. Бобруйская 69</t>
  </si>
  <si>
    <t>ООО "Мелочевка Дяди Боба"</t>
  </si>
  <si>
    <t>№ п.п.</t>
  </si>
  <si>
    <t>Адрес:</t>
  </si>
  <si>
    <t>Семенов Семен Семенович</t>
  </si>
  <si>
    <t>Евлинский Григорий Михайлович</t>
  </si>
  <si>
    <t>ЗАО "Рашин Мажоры"</t>
  </si>
  <si>
    <t>ул. Трубная д. 31 кв. 81</t>
  </si>
  <si>
    <t>Бобров Бобр Бобрович</t>
  </si>
  <si>
    <t>ОАО "Бобрята"</t>
  </si>
  <si>
    <t>ул. Шубина 95</t>
  </si>
  <si>
    <t>Замбабва Барак Гашишович</t>
  </si>
  <si>
    <t>ИП "Шаурмян"</t>
  </si>
  <si>
    <t>ул. Вязова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</si>
</sst>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р.&quot;;\-#,##0\ &quot;р.&quot;"/>
    <numFmt numFmtId="164" formatCode="#,##0.00&quot;р.&quot;"/>
    <numFmt numFmtId="165" formatCode="#,##0\ &quot;р.&quot;"/>
    <numFmt numFmtId="166" formatCode="#,##0\ &quot;р.&quot;;[Red]#,##0\ &quot;р.&quot;"/>
    <numFmt numFmtId="167" formatCode="#,##0;\-#,##0;"/>
    <numFmt numFmtId="168" formatCode="[&lt;=9999999]###\-####;\(###\)\ ###\-####"/>
  </numFmts>
  <fonts count="33" x14ac:knownFonts="1">
    <font>
      <sz val="12"/>
      <color indexed="8"/>
      <name val="Verdana"/>
    </font>
    <font>
      <sz val="11"/>
      <color indexed="8"/>
      <name val="Calibri"/>
      <family val="2"/>
      <charset val="204"/>
    </font>
    <font>
      <sz val="11"/>
      <color indexed="2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8"/>
      <name val="Verdan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Verdana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Verdana"/>
      <family val="2"/>
      <charset val="204"/>
    </font>
    <font>
      <b/>
      <i/>
      <sz val="10"/>
      <color indexed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8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ill="0" applyBorder="0" applyProtection="0">
      <alignment vertical="top"/>
    </xf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6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40">
    <xf numFmtId="0" fontId="0" fillId="0" borderId="0" xfId="0" applyAlignment="1"/>
    <xf numFmtId="0" fontId="20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right" vertical="center"/>
    </xf>
    <xf numFmtId="164" fontId="21" fillId="0" borderId="17" xfId="0" applyNumberFormat="1" applyFont="1" applyFill="1" applyBorder="1" applyAlignment="1">
      <alignment horizontal="right" vertical="center"/>
    </xf>
    <xf numFmtId="164" fontId="21" fillId="0" borderId="16" xfId="0" applyNumberFormat="1" applyFont="1" applyFill="1" applyBorder="1" applyAlignment="1">
      <alignment horizontal="right" vertical="center"/>
    </xf>
    <xf numFmtId="164" fontId="21" fillId="0" borderId="14" xfId="0" applyNumberFormat="1" applyFont="1" applyFill="1" applyBorder="1" applyAlignment="1">
      <alignment horizontal="right" vertical="center"/>
    </xf>
    <xf numFmtId="164" fontId="21" fillId="0" borderId="15" xfId="0" applyNumberFormat="1" applyFont="1" applyFill="1" applyBorder="1" applyAlignment="1">
      <alignment horizontal="right" vertical="center"/>
    </xf>
    <xf numFmtId="164" fontId="21" fillId="0" borderId="29" xfId="0" applyNumberFormat="1" applyFont="1" applyBorder="1" applyAlignment="1">
      <alignment horizontal="right" vertical="center"/>
    </xf>
    <xf numFmtId="164" fontId="21" fillId="0" borderId="15" xfId="0" applyNumberFormat="1" applyFont="1" applyBorder="1" applyAlignment="1">
      <alignment horizontal="right" vertical="center"/>
    </xf>
    <xf numFmtId="164" fontId="21" fillId="0" borderId="14" xfId="0" applyNumberFormat="1" applyFont="1" applyBorder="1" applyAlignment="1">
      <alignment horizontal="right" vertical="center"/>
    </xf>
    <xf numFmtId="164" fontId="21" fillId="0" borderId="16" xfId="0" applyNumberFormat="1" applyFont="1" applyBorder="1" applyAlignment="1">
      <alignment horizontal="right" vertical="center"/>
    </xf>
    <xf numFmtId="164" fontId="21" fillId="0" borderId="32" xfId="0" applyNumberFormat="1" applyFont="1" applyBorder="1" applyAlignment="1">
      <alignment horizontal="right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64" fontId="21" fillId="0" borderId="17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167" fontId="20" fillId="0" borderId="10" xfId="0" applyNumberFormat="1" applyFont="1" applyFill="1" applyBorder="1" applyAlignment="1">
      <alignment horizontal="center" vertical="center"/>
    </xf>
    <xf numFmtId="5" fontId="21" fillId="0" borderId="0" xfId="0" applyNumberFormat="1" applyFont="1" applyFill="1" applyBorder="1" applyAlignment="1">
      <alignment horizontal="right" vertical="center"/>
    </xf>
    <xf numFmtId="167" fontId="20" fillId="0" borderId="0" xfId="0" applyNumberFormat="1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 wrapText="1" shrinkToFit="1"/>
    </xf>
    <xf numFmtId="167" fontId="20" fillId="0" borderId="0" xfId="0" applyNumberFormat="1" applyFont="1" applyFill="1" applyBorder="1" applyAlignment="1">
      <alignment horizontal="right" vertical="center" wrapText="1" shrinkToFit="1"/>
    </xf>
    <xf numFmtId="0" fontId="20" fillId="0" borderId="0" xfId="0" applyNumberFormat="1" applyFont="1" applyFill="1" applyBorder="1" applyAlignment="1">
      <alignment horizontal="left" vertical="center"/>
    </xf>
    <xf numFmtId="165" fontId="20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8" fillId="20" borderId="10" xfId="0" applyNumberFormat="1" applyFont="1" applyFill="1" applyBorder="1" applyAlignment="1">
      <alignment vertical="center"/>
    </xf>
    <xf numFmtId="0" fontId="24" fillId="0" borderId="10" xfId="0" applyNumberFormat="1" applyFont="1" applyFill="1" applyBorder="1" applyAlignment="1">
      <alignment horizontal="right" vertical="center"/>
    </xf>
    <xf numFmtId="5" fontId="24" fillId="0" borderId="10" xfId="0" applyNumberFormat="1" applyFont="1" applyFill="1" applyBorder="1" applyAlignment="1">
      <alignment horizontal="left" vertical="center"/>
    </xf>
    <xf numFmtId="0" fontId="21" fillId="0" borderId="10" xfId="0" applyNumberFormat="1" applyFont="1" applyFill="1" applyBorder="1" applyAlignment="1">
      <alignment horizontal="left" vertical="center"/>
    </xf>
    <xf numFmtId="167" fontId="25" fillId="0" borderId="10" xfId="0" applyNumberFormat="1" applyFont="1" applyFill="1" applyBorder="1" applyAlignment="1">
      <alignment horizontal="right" vertical="center"/>
    </xf>
    <xf numFmtId="5" fontId="21" fillId="0" borderId="10" xfId="0" applyNumberFormat="1" applyFont="1" applyFill="1" applyBorder="1" applyAlignment="1">
      <alignment horizontal="right" vertical="center"/>
    </xf>
    <xf numFmtId="0" fontId="23" fillId="20" borderId="10" xfId="0" applyNumberFormat="1" applyFont="1" applyFill="1" applyBorder="1" applyAlignment="1">
      <alignment vertical="center"/>
    </xf>
    <xf numFmtId="167" fontId="21" fillId="0" borderId="10" xfId="0" applyNumberFormat="1" applyFont="1" applyFill="1" applyBorder="1" applyAlignment="1">
      <alignment vertical="center"/>
    </xf>
    <xf numFmtId="167" fontId="21" fillId="19" borderId="10" xfId="0" applyNumberFormat="1" applyFont="1" applyFill="1" applyBorder="1" applyAlignment="1">
      <alignment vertical="center"/>
    </xf>
    <xf numFmtId="167" fontId="20" fillId="19" borderId="10" xfId="0" applyNumberFormat="1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right" vertical="center"/>
    </xf>
    <xf numFmtId="165" fontId="20" fillId="18" borderId="10" xfId="0" applyNumberFormat="1" applyFont="1" applyFill="1" applyBorder="1" applyAlignment="1">
      <alignment horizontal="right" vertical="center" wrapText="1" shrinkToFit="1"/>
    </xf>
    <xf numFmtId="165" fontId="24" fillId="18" borderId="10" xfId="0" applyNumberFormat="1" applyFont="1" applyFill="1" applyBorder="1" applyAlignment="1">
      <alignment horizontal="right" vertical="center"/>
    </xf>
    <xf numFmtId="167" fontId="25" fillId="18" borderId="10" xfId="0" applyNumberFormat="1" applyFont="1" applyFill="1" applyBorder="1" applyAlignment="1">
      <alignment horizontal="right" vertical="center" wrapText="1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right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19" borderId="33" xfId="0" applyFont="1" applyFill="1" applyBorder="1" applyAlignment="1">
      <alignment horizontal="right" vertical="center" shrinkToFit="1"/>
    </xf>
    <xf numFmtId="0" fontId="26" fillId="0" borderId="33" xfId="0" applyFont="1" applyBorder="1" applyAlignment="1">
      <alignment horizontal="right" vertical="center" shrinkToFit="1"/>
    </xf>
    <xf numFmtId="166" fontId="25" fillId="19" borderId="34" xfId="0" applyNumberFormat="1" applyFont="1" applyFill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 wrapText="1" shrinkToFit="1"/>
    </xf>
    <xf numFmtId="0" fontId="20" fillId="0" borderId="13" xfId="0" applyNumberFormat="1" applyFont="1" applyFill="1" applyBorder="1" applyAlignment="1">
      <alignment horizontal="center" vertical="center" wrapText="1" shrinkToFit="1"/>
    </xf>
    <xf numFmtId="0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1" xfId="0" applyNumberFormat="1" applyFont="1" applyFill="1" applyBorder="1" applyAlignment="1">
      <alignment horizontal="center" vertical="center" wrapText="1" shrinkToFit="1"/>
    </xf>
    <xf numFmtId="0" fontId="20" fillId="0" borderId="27" xfId="0" applyNumberFormat="1" applyFont="1" applyFill="1" applyBorder="1" applyAlignment="1">
      <alignment horizontal="center" vertical="center" wrapText="1" shrinkToFit="1"/>
    </xf>
    <xf numFmtId="0" fontId="22" fillId="0" borderId="10" xfId="0" applyNumberFormat="1" applyFont="1" applyFill="1" applyBorder="1" applyAlignment="1">
      <alignment horizontal="center" vertical="center" wrapText="1" shrinkToFit="1"/>
    </xf>
    <xf numFmtId="0" fontId="22" fillId="0" borderId="0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 wrapText="1" shrinkToFit="1"/>
    </xf>
    <xf numFmtId="0" fontId="20" fillId="0" borderId="0" xfId="0" applyNumberFormat="1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17" borderId="37" xfId="0" applyFont="1" applyFill="1" applyBorder="1" applyAlignment="1">
      <alignment vertical="center"/>
    </xf>
    <xf numFmtId="0" fontId="25" fillId="0" borderId="10" xfId="0" applyNumberFormat="1" applyFont="1" applyFill="1" applyBorder="1" applyAlignment="1">
      <alignment horizontal="center" textRotation="90" wrapText="1"/>
    </xf>
    <xf numFmtId="0" fontId="25" fillId="0" borderId="0" xfId="0" applyNumberFormat="1" applyFont="1" applyFill="1" applyBorder="1" applyAlignment="1">
      <alignment horizontal="center" textRotation="90" wrapText="1"/>
    </xf>
    <xf numFmtId="0" fontId="20" fillId="0" borderId="0" xfId="0" applyNumberFormat="1" applyFont="1" applyFill="1" applyBorder="1" applyAlignment="1">
      <alignment horizontal="right" vertical="center"/>
    </xf>
    <xf numFmtId="0" fontId="3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5" fillId="0" borderId="45" xfId="0" applyNumberFormat="1" applyFont="1" applyFill="1" applyBorder="1" applyAlignment="1">
      <alignment horizontal="center" textRotation="90" wrapText="1"/>
    </xf>
    <xf numFmtId="0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20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right" textRotation="90" wrapText="1"/>
    </xf>
    <xf numFmtId="0" fontId="30" fillId="19" borderId="10" xfId="0" applyFont="1" applyFill="1" applyBorder="1" applyAlignment="1">
      <alignment horizontal="center" textRotation="90" wrapText="1"/>
    </xf>
    <xf numFmtId="0" fontId="30" fillId="0" borderId="10" xfId="0" applyFont="1" applyFill="1" applyBorder="1" applyAlignment="1">
      <alignment horizontal="center" textRotation="90" wrapText="1"/>
    </xf>
    <xf numFmtId="0" fontId="28" fillId="20" borderId="10" xfId="0" applyNumberFormat="1" applyFont="1" applyFill="1" applyBorder="1" applyAlignment="1">
      <alignment horizontal="right" vertical="center"/>
    </xf>
    <xf numFmtId="167" fontId="21" fillId="0" borderId="10" xfId="0" applyNumberFormat="1" applyFont="1" applyFill="1" applyBorder="1" applyAlignment="1">
      <alignment horizontal="right" vertical="center"/>
    </xf>
    <xf numFmtId="0" fontId="23" fillId="20" borderId="10" xfId="0" applyNumberFormat="1" applyFont="1" applyFill="1" applyBorder="1" applyAlignment="1">
      <alignment horizontal="right" vertical="center"/>
    </xf>
    <xf numFmtId="0" fontId="31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1" fillId="0" borderId="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167" fontId="21" fillId="19" borderId="10" xfId="0" applyNumberFormat="1" applyFont="1" applyFill="1" applyBorder="1" applyAlignment="1">
      <alignment horizontal="center" vertical="center"/>
    </xf>
    <xf numFmtId="167" fontId="21" fillId="0" borderId="10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22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vertical="center"/>
    </xf>
    <xf numFmtId="0" fontId="27" fillId="0" borderId="44" xfId="0" applyFont="1" applyFill="1" applyBorder="1" applyAlignment="1">
      <alignment vertical="center"/>
    </xf>
    <xf numFmtId="0" fontId="23" fillId="17" borderId="36" xfId="0" applyFont="1" applyFill="1" applyBorder="1" applyAlignment="1">
      <alignment horizontal="center" vertical="center"/>
    </xf>
    <xf numFmtId="0" fontId="23" fillId="17" borderId="37" xfId="0" applyFont="1" applyFill="1" applyBorder="1" applyAlignment="1">
      <alignment horizontal="center" vertical="center"/>
    </xf>
    <xf numFmtId="0" fontId="23" fillId="17" borderId="38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33" xfId="0" applyFont="1" applyFill="1" applyBorder="1" applyAlignment="1">
      <alignment horizontal="center" vertical="center"/>
    </xf>
    <xf numFmtId="0" fontId="23" fillId="17" borderId="49" xfId="0" applyFont="1" applyFill="1" applyBorder="1" applyAlignment="1">
      <alignment horizontal="center" vertical="center"/>
    </xf>
    <xf numFmtId="0" fontId="23" fillId="17" borderId="42" xfId="0" applyFont="1" applyFill="1" applyBorder="1" applyAlignment="1">
      <alignment horizontal="center" vertical="center"/>
    </xf>
    <xf numFmtId="0" fontId="23" fillId="17" borderId="40" xfId="0" applyFont="1" applyFill="1" applyBorder="1" applyAlignment="1">
      <alignment horizontal="center" vertical="center"/>
    </xf>
    <xf numFmtId="0" fontId="23" fillId="17" borderId="4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27" fillId="0" borderId="24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right" vertical="center"/>
    </xf>
    <xf numFmtId="0" fontId="24" fillId="0" borderId="28" xfId="0" applyFont="1" applyFill="1" applyBorder="1" applyAlignment="1">
      <alignment horizontal="center" vertical="center"/>
    </xf>
    <xf numFmtId="168" fontId="24" fillId="0" borderId="28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 shrinkToFit="1"/>
    </xf>
    <xf numFmtId="0" fontId="32" fillId="0" borderId="28" xfId="0" applyFont="1" applyBorder="1" applyAlignment="1">
      <alignment horizontal="center" vertical="center" wrapText="1" shrinkToFit="1"/>
    </xf>
    <xf numFmtId="0" fontId="23" fillId="17" borderId="25" xfId="0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horizontal="center" vertical="center"/>
    </xf>
    <xf numFmtId="0" fontId="23" fillId="17" borderId="26" xfId="0" applyFont="1" applyFill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zoomScaleNormal="100" workbookViewId="0">
      <selection sqref="A1:H1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76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Макет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/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/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/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/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101" t="s">
        <v>35</v>
      </c>
      <c r="F7" s="102"/>
      <c r="G7" s="102"/>
      <c r="H7" s="103"/>
    </row>
    <row r="8" spans="1:8" ht="13.5" customHeight="1" x14ac:dyDescent="0.2">
      <c r="A8" s="118" t="s">
        <v>41</v>
      </c>
      <c r="B8" s="119"/>
      <c r="C8" s="14"/>
      <c r="D8" s="8">
        <v>45</v>
      </c>
      <c r="E8" s="124" t="s">
        <v>44</v>
      </c>
      <c r="F8" s="125"/>
      <c r="G8" s="1"/>
      <c r="H8" s="10">
        <v>40</v>
      </c>
    </row>
    <row r="9" spans="1:8" ht="13.5" customHeight="1" x14ac:dyDescent="0.2">
      <c r="A9" s="126" t="s">
        <v>42</v>
      </c>
      <c r="B9" s="127"/>
      <c r="C9" s="1"/>
      <c r="D9" s="10">
        <v>45</v>
      </c>
      <c r="E9" s="128" t="s">
        <v>45</v>
      </c>
      <c r="F9" s="129"/>
      <c r="G9" s="1"/>
      <c r="H9" s="10">
        <v>40</v>
      </c>
    </row>
    <row r="10" spans="1:8" ht="13.5" customHeight="1" thickBot="1" x14ac:dyDescent="0.25">
      <c r="A10" s="120" t="s">
        <v>43</v>
      </c>
      <c r="B10" s="121"/>
      <c r="C10" s="12"/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/>
      <c r="D11" s="3">
        <v>55</v>
      </c>
      <c r="E11" s="116" t="s">
        <v>5</v>
      </c>
      <c r="F11" s="117"/>
      <c r="G11" s="52"/>
      <c r="H11" s="6">
        <v>45</v>
      </c>
    </row>
    <row r="12" spans="1:8" ht="13.5" customHeight="1" x14ac:dyDescent="0.2">
      <c r="A12" s="93" t="s">
        <v>5</v>
      </c>
      <c r="B12" s="94"/>
      <c r="C12" s="53"/>
      <c r="D12" s="4">
        <v>45</v>
      </c>
      <c r="E12" s="95" t="s">
        <v>4</v>
      </c>
      <c r="F12" s="96"/>
      <c r="G12" s="53"/>
      <c r="H12" s="10">
        <v>55</v>
      </c>
    </row>
    <row r="13" spans="1:8" ht="13.5" customHeight="1" thickBot="1" x14ac:dyDescent="0.25">
      <c r="A13" s="110" t="s">
        <v>8</v>
      </c>
      <c r="B13" s="111"/>
      <c r="C13" s="54"/>
      <c r="D13" s="5">
        <v>55</v>
      </c>
      <c r="E13" s="112" t="s">
        <v>3</v>
      </c>
      <c r="F13" s="113"/>
      <c r="G13" s="54"/>
      <c r="H13" s="9">
        <v>50</v>
      </c>
    </row>
    <row r="14" spans="1:8" ht="13.5" customHeight="1" thickTop="1" x14ac:dyDescent="0.2">
      <c r="A14" s="114" t="s">
        <v>15</v>
      </c>
      <c r="B14" s="115"/>
      <c r="C14" s="51"/>
      <c r="D14" s="15">
        <v>65</v>
      </c>
      <c r="E14" s="116" t="s">
        <v>16</v>
      </c>
      <c r="F14" s="117"/>
      <c r="G14" s="53"/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/>
      <c r="H15" s="10">
        <v>70</v>
      </c>
    </row>
    <row r="16" spans="1:8" ht="13.5" customHeight="1" thickBot="1" x14ac:dyDescent="0.25">
      <c r="A16" s="120" t="s">
        <v>59</v>
      </c>
      <c r="B16" s="121"/>
      <c r="C16" s="54"/>
      <c r="D16" s="9">
        <v>65</v>
      </c>
      <c r="E16" s="112" t="s">
        <v>20</v>
      </c>
      <c r="F16" s="113"/>
      <c r="G16" s="54"/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/>
      <c r="H17" s="11">
        <v>35</v>
      </c>
    </row>
    <row r="18" spans="1:8" ht="13.5" customHeight="1" x14ac:dyDescent="0.2">
      <c r="A18" s="93" t="s">
        <v>25</v>
      </c>
      <c r="B18" s="94"/>
      <c r="C18" s="53"/>
      <c r="D18" s="10">
        <v>40</v>
      </c>
      <c r="E18" s="95" t="s">
        <v>30</v>
      </c>
      <c r="F18" s="96"/>
      <c r="G18" s="53"/>
      <c r="H18" s="10">
        <v>35</v>
      </c>
    </row>
    <row r="19" spans="1:8" ht="13.5" customHeight="1" thickBot="1" x14ac:dyDescent="0.25">
      <c r="A19" s="110" t="s">
        <v>30</v>
      </c>
      <c r="B19" s="111"/>
      <c r="C19" s="54"/>
      <c r="D19" s="9">
        <v>35</v>
      </c>
      <c r="E19" s="112" t="s">
        <v>28</v>
      </c>
      <c r="F19" s="113"/>
      <c r="G19" s="54"/>
      <c r="H19" s="9">
        <v>35</v>
      </c>
    </row>
    <row r="20" spans="1:8" ht="13.5" customHeight="1" thickTop="1" x14ac:dyDescent="0.2">
      <c r="A20" s="114" t="s">
        <v>37</v>
      </c>
      <c r="B20" s="115"/>
      <c r="C20" s="52"/>
      <c r="D20" s="8">
        <v>2</v>
      </c>
      <c r="E20" s="116" t="s">
        <v>37</v>
      </c>
      <c r="F20" s="117"/>
      <c r="G20" s="52"/>
      <c r="H20" s="8">
        <v>2</v>
      </c>
    </row>
    <row r="21" spans="1:8" ht="13.5" customHeight="1" x14ac:dyDescent="0.2">
      <c r="A21" s="93" t="s">
        <v>38</v>
      </c>
      <c r="B21" s="94"/>
      <c r="C21" s="53"/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/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104" t="s">
        <v>36</v>
      </c>
      <c r="F24" s="105"/>
      <c r="G24" s="105"/>
      <c r="H24" s="106"/>
    </row>
    <row r="25" spans="1:8" ht="13.5" customHeight="1" x14ac:dyDescent="0.2">
      <c r="A25" s="118" t="s">
        <v>47</v>
      </c>
      <c r="B25" s="119"/>
      <c r="C25" s="1"/>
      <c r="D25" s="10">
        <v>40</v>
      </c>
      <c r="E25" s="128" t="s">
        <v>50</v>
      </c>
      <c r="F25" s="129"/>
      <c r="G25" s="13"/>
      <c r="H25" s="11">
        <v>40</v>
      </c>
    </row>
    <row r="26" spans="1:8" ht="13.5" customHeight="1" x14ac:dyDescent="0.2">
      <c r="A26" s="126" t="s">
        <v>48</v>
      </c>
      <c r="B26" s="127"/>
      <c r="C26" s="1"/>
      <c r="D26" s="10">
        <v>45</v>
      </c>
      <c r="E26" s="128" t="s">
        <v>43</v>
      </c>
      <c r="F26" s="129"/>
      <c r="G26" s="1"/>
      <c r="H26" s="10">
        <v>40</v>
      </c>
    </row>
    <row r="27" spans="1:8" ht="13.5" customHeight="1" thickBot="1" x14ac:dyDescent="0.25">
      <c r="A27" s="120" t="s">
        <v>49</v>
      </c>
      <c r="B27" s="121"/>
      <c r="C27" s="1"/>
      <c r="D27" s="10">
        <v>35</v>
      </c>
      <c r="E27" s="122" t="s">
        <v>51</v>
      </c>
      <c r="F27" s="123"/>
      <c r="G27" s="12"/>
      <c r="H27" s="9">
        <v>25</v>
      </c>
    </row>
    <row r="28" spans="1:8" ht="13.5" customHeight="1" thickTop="1" x14ac:dyDescent="0.2">
      <c r="A28" s="114" t="s">
        <v>2</v>
      </c>
      <c r="B28" s="115"/>
      <c r="C28" s="51"/>
      <c r="D28" s="15">
        <v>55</v>
      </c>
      <c r="E28" s="130" t="s">
        <v>7</v>
      </c>
      <c r="F28" s="131"/>
      <c r="G28" s="55"/>
      <c r="H28" s="11">
        <v>50</v>
      </c>
    </row>
    <row r="29" spans="1:8" ht="13.5" customHeight="1" x14ac:dyDescent="0.2">
      <c r="A29" s="93" t="s">
        <v>3</v>
      </c>
      <c r="B29" s="94"/>
      <c r="C29" s="53"/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/>
      <c r="D30" s="9">
        <v>45</v>
      </c>
      <c r="E30" s="112" t="s">
        <v>6</v>
      </c>
      <c r="F30" s="113"/>
      <c r="G30" s="54"/>
      <c r="H30" s="9">
        <v>55</v>
      </c>
    </row>
    <row r="31" spans="1:8" ht="13.5" customHeight="1" thickTop="1" x14ac:dyDescent="0.2">
      <c r="A31" s="118" t="s">
        <v>9</v>
      </c>
      <c r="B31" s="119"/>
      <c r="C31" s="56"/>
      <c r="D31" s="10">
        <v>65</v>
      </c>
      <c r="E31" s="116" t="s">
        <v>14</v>
      </c>
      <c r="F31" s="117"/>
      <c r="G31" s="55"/>
      <c r="H31" s="11">
        <v>55</v>
      </c>
    </row>
    <row r="32" spans="1:8" ht="13.5" customHeight="1" x14ac:dyDescent="0.2">
      <c r="A32" s="93" t="s">
        <v>12</v>
      </c>
      <c r="B32" s="94"/>
      <c r="C32" s="53"/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/>
      <c r="D33" s="9">
        <v>60</v>
      </c>
      <c r="E33" s="112" t="s">
        <v>12</v>
      </c>
      <c r="F33" s="113"/>
      <c r="G33" s="54"/>
      <c r="H33" s="5">
        <v>70</v>
      </c>
    </row>
    <row r="34" spans="1:8" ht="13.5" customHeight="1" thickTop="1" x14ac:dyDescent="0.2">
      <c r="A34" s="114" t="s">
        <v>27</v>
      </c>
      <c r="B34" s="115"/>
      <c r="C34" s="53"/>
      <c r="D34" s="10">
        <v>35</v>
      </c>
      <c r="E34" s="116" t="s">
        <v>23</v>
      </c>
      <c r="F34" s="117"/>
      <c r="G34" s="53"/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/>
      <c r="H35" s="10">
        <v>35</v>
      </c>
    </row>
    <row r="36" spans="1:8" ht="13.5" customHeight="1" thickBot="1" x14ac:dyDescent="0.25">
      <c r="A36" s="110" t="s">
        <v>29</v>
      </c>
      <c r="B36" s="111"/>
      <c r="C36" s="54"/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/>
      <c r="D37" s="8">
        <v>2</v>
      </c>
      <c r="E37" s="116" t="s">
        <v>37</v>
      </c>
      <c r="F37" s="117"/>
      <c r="G37" s="52"/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/>
      <c r="H38" s="8">
        <v>2</v>
      </c>
    </row>
    <row r="39" spans="1:8" ht="13.5" customHeight="1" x14ac:dyDescent="0.2">
      <c r="A39" s="93" t="s">
        <v>39</v>
      </c>
      <c r="B39" s="94"/>
      <c r="C39" s="53"/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107" t="s">
        <v>58</v>
      </c>
      <c r="F41" s="108"/>
      <c r="G41" s="108"/>
      <c r="H41" s="10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/>
      <c r="H42" s="10">
        <v>40</v>
      </c>
    </row>
    <row r="43" spans="1:8" ht="13.5" customHeight="1" x14ac:dyDescent="0.2">
      <c r="A43" s="126" t="s">
        <v>46</v>
      </c>
      <c r="B43" s="127"/>
      <c r="C43" s="1"/>
      <c r="D43" s="10">
        <v>25</v>
      </c>
      <c r="E43" s="128" t="s">
        <v>45</v>
      </c>
      <c r="F43" s="129"/>
      <c r="G43" s="1"/>
      <c r="H43" s="10">
        <v>40</v>
      </c>
    </row>
    <row r="44" spans="1:8" ht="13.5" customHeight="1" thickBot="1" x14ac:dyDescent="0.25">
      <c r="A44" s="120" t="s">
        <v>52</v>
      </c>
      <c r="B44" s="121"/>
      <c r="C44" s="12"/>
      <c r="D44" s="9">
        <v>45</v>
      </c>
      <c r="E44" s="122" t="s">
        <v>46</v>
      </c>
      <c r="F44" s="123"/>
      <c r="G44" s="12"/>
      <c r="H44" s="9">
        <v>25</v>
      </c>
    </row>
    <row r="45" spans="1:8" ht="13.5" customHeight="1" thickTop="1" x14ac:dyDescent="0.2">
      <c r="A45" s="114" t="s">
        <v>0</v>
      </c>
      <c r="B45" s="115"/>
      <c r="C45" s="53"/>
      <c r="D45" s="10">
        <v>45</v>
      </c>
      <c r="E45" s="116" t="s">
        <v>5</v>
      </c>
      <c r="F45" s="117"/>
      <c r="G45" s="52"/>
      <c r="H45" s="6">
        <v>45</v>
      </c>
    </row>
    <row r="46" spans="1:8" ht="13.5" customHeight="1" x14ac:dyDescent="0.2">
      <c r="A46" s="93" t="s">
        <v>1</v>
      </c>
      <c r="B46" s="94"/>
      <c r="C46" s="53"/>
      <c r="D46" s="10">
        <v>45</v>
      </c>
      <c r="E46" s="95" t="s">
        <v>4</v>
      </c>
      <c r="F46" s="96"/>
      <c r="G46" s="53"/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/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/>
      <c r="D48" s="10">
        <v>65</v>
      </c>
      <c r="E48" s="116" t="s">
        <v>16</v>
      </c>
      <c r="F48" s="117"/>
      <c r="G48" s="53"/>
      <c r="H48" s="10">
        <v>55</v>
      </c>
    </row>
    <row r="49" spans="1:8" ht="13.5" customHeight="1" x14ac:dyDescent="0.2">
      <c r="A49" s="93" t="s">
        <v>11</v>
      </c>
      <c r="B49" s="94"/>
      <c r="C49" s="53"/>
      <c r="D49" s="10">
        <v>65</v>
      </c>
      <c r="E49" s="95" t="s">
        <v>18</v>
      </c>
      <c r="F49" s="96"/>
      <c r="G49" s="53"/>
      <c r="H49" s="10">
        <v>70</v>
      </c>
    </row>
    <row r="50" spans="1:8" ht="13.5" customHeight="1" thickBot="1" x14ac:dyDescent="0.25">
      <c r="A50" s="110" t="s">
        <v>17</v>
      </c>
      <c r="B50" s="111"/>
      <c r="C50" s="54"/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/>
      <c r="D51" s="10">
        <v>35</v>
      </c>
      <c r="E51" s="116" t="s">
        <v>26</v>
      </c>
      <c r="F51" s="117"/>
      <c r="G51" s="55"/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/>
      <c r="H52" s="10">
        <v>35</v>
      </c>
    </row>
    <row r="53" spans="1:8" ht="13.5" customHeight="1" thickBot="1" x14ac:dyDescent="0.25">
      <c r="A53" s="110" t="s">
        <v>34</v>
      </c>
      <c r="B53" s="111"/>
      <c r="C53" s="54"/>
      <c r="D53" s="9">
        <v>40</v>
      </c>
      <c r="E53" s="112" t="s">
        <v>28</v>
      </c>
      <c r="F53" s="113"/>
      <c r="G53" s="54"/>
      <c r="H53" s="9">
        <v>35</v>
      </c>
    </row>
    <row r="54" spans="1:8" ht="13.5" customHeight="1" thickTop="1" x14ac:dyDescent="0.2">
      <c r="A54" s="114" t="s">
        <v>37</v>
      </c>
      <c r="B54" s="115"/>
      <c r="C54" s="52"/>
      <c r="D54" s="8">
        <v>2</v>
      </c>
      <c r="E54" s="116" t="s">
        <v>37</v>
      </c>
      <c r="F54" s="117"/>
      <c r="G54" s="52"/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76"/>
      <c r="E58" s="72"/>
    </row>
    <row r="59" spans="1:8" ht="15" customHeight="1" x14ac:dyDescent="0.2">
      <c r="C59" s="22"/>
      <c r="D59" s="76"/>
      <c r="E59" s="72"/>
    </row>
    <row r="60" spans="1:8" ht="15" customHeight="1" x14ac:dyDescent="0.2">
      <c r="C60" s="22"/>
      <c r="D60" s="76"/>
      <c r="E60" s="72"/>
    </row>
    <row r="61" spans="1:8" ht="15" customHeight="1" x14ac:dyDescent="0.2">
      <c r="C61" s="22"/>
      <c r="D61" s="76"/>
      <c r="E61" s="72"/>
    </row>
    <row r="62" spans="1:8" ht="15" customHeight="1" x14ac:dyDescent="0.2">
      <c r="C62" s="22"/>
      <c r="D62" s="76"/>
      <c r="E62" s="72"/>
    </row>
    <row r="63" spans="1:8" ht="15" customHeight="1" x14ac:dyDescent="0.2">
      <c r="C63" s="22"/>
      <c r="D63" s="76"/>
      <c r="E63" s="72"/>
    </row>
    <row r="64" spans="1:8" ht="15" customHeight="1" x14ac:dyDescent="0.2">
      <c r="C64" s="22"/>
      <c r="D64" s="76"/>
      <c r="E64" s="72"/>
    </row>
    <row r="65" spans="3:5" ht="15" customHeight="1" x14ac:dyDescent="0.2">
      <c r="C65" s="22"/>
      <c r="D65" s="76"/>
      <c r="E65" s="72"/>
    </row>
    <row r="66" spans="3:5" ht="15" customHeight="1" x14ac:dyDescent="0.2">
      <c r="C66" s="22"/>
      <c r="D66" s="76"/>
      <c r="E66" s="72"/>
    </row>
    <row r="67" spans="3:5" ht="15" customHeight="1" x14ac:dyDescent="0.2">
      <c r="C67" s="22"/>
      <c r="D67" s="76"/>
      <c r="E67" s="72"/>
    </row>
    <row r="68" spans="3:5" ht="15" customHeight="1" x14ac:dyDescent="0.2">
      <c r="C68" s="22"/>
      <c r="D68" s="76"/>
      <c r="E68" s="72"/>
    </row>
    <row r="69" spans="3:5" ht="15" customHeight="1" x14ac:dyDescent="0.2">
      <c r="C69" s="22"/>
      <c r="D69" s="76"/>
      <c r="E69" s="72"/>
    </row>
    <row r="70" spans="3:5" ht="15" customHeight="1" x14ac:dyDescent="0.2">
      <c r="C70" s="22"/>
      <c r="D70" s="76"/>
      <c r="E70" s="72"/>
    </row>
    <row r="71" spans="3:5" ht="15" customHeight="1" x14ac:dyDescent="0.2">
      <c r="C71" s="22"/>
      <c r="D71" s="76"/>
      <c r="E71" s="72"/>
    </row>
    <row r="72" spans="3:5" ht="15" customHeight="1" x14ac:dyDescent="0.2">
      <c r="C72" s="22"/>
      <c r="D72" s="76"/>
      <c r="E72" s="72"/>
    </row>
    <row r="73" spans="3:5" ht="15" customHeight="1" x14ac:dyDescent="0.2">
      <c r="C73" s="22"/>
      <c r="D73" s="76"/>
      <c r="E73" s="72"/>
    </row>
    <row r="74" spans="3:5" ht="15" customHeight="1" x14ac:dyDescent="0.2">
      <c r="C74" s="22"/>
      <c r="D74" s="76"/>
      <c r="E74" s="72"/>
    </row>
    <row r="75" spans="3:5" ht="15" customHeight="1" x14ac:dyDescent="0.2">
      <c r="C75" s="22"/>
      <c r="D75" s="76"/>
      <c r="E75" s="72"/>
    </row>
    <row r="76" spans="3:5" ht="15" customHeight="1" x14ac:dyDescent="0.2">
      <c r="C76" s="22"/>
      <c r="D76" s="76"/>
      <c r="E76" s="72"/>
    </row>
    <row r="77" spans="3:5" ht="15" customHeight="1" x14ac:dyDescent="0.2">
      <c r="C77" s="22"/>
      <c r="D77" s="76"/>
      <c r="E77" s="72"/>
    </row>
    <row r="78" spans="3:5" ht="15" customHeight="1" x14ac:dyDescent="0.2">
      <c r="C78" s="22"/>
      <c r="D78" s="76"/>
      <c r="E78" s="72"/>
    </row>
    <row r="79" spans="3:5" ht="15" customHeight="1" x14ac:dyDescent="0.2">
      <c r="C79" s="22"/>
      <c r="D79" s="76"/>
      <c r="E79" s="72"/>
    </row>
    <row r="80" spans="3:5" ht="15" customHeight="1" x14ac:dyDescent="0.2">
      <c r="C80" s="22"/>
      <c r="D80" s="76"/>
      <c r="E80" s="72"/>
    </row>
    <row r="81" spans="3:5" ht="15" customHeight="1" x14ac:dyDescent="0.2">
      <c r="C81" s="22"/>
      <c r="D81" s="76"/>
      <c r="E81" s="72"/>
    </row>
    <row r="82" spans="3:5" ht="15" customHeight="1" x14ac:dyDescent="0.2">
      <c r="C82" s="22"/>
      <c r="D82" s="76"/>
      <c r="E82" s="72"/>
    </row>
    <row r="83" spans="3:5" ht="15" customHeight="1" x14ac:dyDescent="0.2">
      <c r="C83" s="22"/>
      <c r="D83" s="76"/>
      <c r="E83" s="72"/>
    </row>
    <row r="84" spans="3:5" ht="15" customHeight="1" x14ac:dyDescent="0.2">
      <c r="C84" s="22"/>
      <c r="D84" s="76"/>
      <c r="E84" s="72"/>
    </row>
    <row r="85" spans="3:5" ht="15" customHeight="1" x14ac:dyDescent="0.2">
      <c r="C85" s="22"/>
      <c r="D85" s="76"/>
      <c r="E85" s="72"/>
    </row>
    <row r="86" spans="3:5" ht="15" customHeight="1" x14ac:dyDescent="0.2">
      <c r="C86" s="22"/>
      <c r="D86" s="76"/>
      <c r="E86" s="72"/>
    </row>
    <row r="87" spans="3:5" ht="15" customHeight="1" x14ac:dyDescent="0.2">
      <c r="C87" s="22"/>
      <c r="D87" s="76"/>
      <c r="E87" s="72"/>
    </row>
    <row r="88" spans="3:5" ht="15" customHeight="1" x14ac:dyDescent="0.2">
      <c r="C88" s="22"/>
      <c r="D88" s="76"/>
      <c r="E88" s="72"/>
    </row>
    <row r="89" spans="3:5" ht="15" customHeight="1" x14ac:dyDescent="0.2">
      <c r="C89" s="22"/>
      <c r="D89" s="76"/>
      <c r="E89" s="72"/>
    </row>
    <row r="90" spans="3:5" ht="15" customHeight="1" x14ac:dyDescent="0.2">
      <c r="C90" s="22"/>
      <c r="D90" s="76"/>
      <c r="E90" s="72"/>
    </row>
    <row r="91" spans="3:5" ht="15" customHeight="1" x14ac:dyDescent="0.2">
      <c r="C91" s="22"/>
      <c r="D91" s="76"/>
      <c r="E91" s="72"/>
    </row>
    <row r="92" spans="3:5" ht="15" customHeight="1" x14ac:dyDescent="0.2">
      <c r="C92" s="22"/>
      <c r="D92" s="76"/>
      <c r="E92" s="72"/>
    </row>
    <row r="93" spans="3:5" ht="15" customHeight="1" x14ac:dyDescent="0.2">
      <c r="C93" s="22"/>
      <c r="D93" s="76"/>
      <c r="E93" s="72"/>
    </row>
    <row r="94" spans="3:5" ht="15" customHeight="1" x14ac:dyDescent="0.2">
      <c r="C94" s="22"/>
      <c r="D94" s="76"/>
      <c r="E94" s="72"/>
    </row>
  </sheetData>
  <mergeCells count="107">
    <mergeCell ref="A8:B8"/>
    <mergeCell ref="E8:F8"/>
    <mergeCell ref="A9:B9"/>
    <mergeCell ref="E9:F9"/>
    <mergeCell ref="A10:B10"/>
    <mergeCell ref="E10:F10"/>
    <mergeCell ref="A1:H1"/>
    <mergeCell ref="B2:H2"/>
    <mergeCell ref="B3:H3"/>
    <mergeCell ref="B4:H4"/>
    <mergeCell ref="B5:H5"/>
    <mergeCell ref="A7:D7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26:B26"/>
    <mergeCell ref="E26:F26"/>
    <mergeCell ref="A27:B27"/>
    <mergeCell ref="E27:F27"/>
    <mergeCell ref="A28:B28"/>
    <mergeCell ref="E28:F28"/>
    <mergeCell ref="A23:B23"/>
    <mergeCell ref="E23:F23"/>
    <mergeCell ref="A24:D24"/>
    <mergeCell ref="A25:B25"/>
    <mergeCell ref="E25:F25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E49:F49"/>
    <mergeCell ref="A44:B44"/>
    <mergeCell ref="E44:F44"/>
    <mergeCell ref="A45:B45"/>
    <mergeCell ref="E45:F45"/>
    <mergeCell ref="A46:B46"/>
    <mergeCell ref="E46:F46"/>
    <mergeCell ref="A41:D41"/>
    <mergeCell ref="A42:B42"/>
    <mergeCell ref="E42:F42"/>
    <mergeCell ref="A43:B43"/>
    <mergeCell ref="E43:F43"/>
    <mergeCell ref="A56:B56"/>
    <mergeCell ref="E56:F56"/>
    <mergeCell ref="A57:B57"/>
    <mergeCell ref="E57:F57"/>
    <mergeCell ref="E7:H7"/>
    <mergeCell ref="E24:H24"/>
    <mergeCell ref="E41:H41"/>
    <mergeCell ref="A53:B53"/>
    <mergeCell ref="E53:F53"/>
    <mergeCell ref="A54:B54"/>
    <mergeCell ref="E54:F54"/>
    <mergeCell ref="A55:B55"/>
    <mergeCell ref="E55:F55"/>
    <mergeCell ref="A50:B50"/>
    <mergeCell ref="E50:F50"/>
    <mergeCell ref="A51:B51"/>
    <mergeCell ref="E51:F51"/>
    <mergeCell ref="A52:B52"/>
    <mergeCell ref="E52:F52"/>
    <mergeCell ref="A47:B47"/>
    <mergeCell ref="E47:F47"/>
    <mergeCell ref="A48:B48"/>
    <mergeCell ref="E48:F48"/>
    <mergeCell ref="A49:B49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7"/>
  <sheetViews>
    <sheetView showWhiteSpace="0" zoomScaleNormal="100" workbookViewId="0">
      <selection activeCell="B15" sqref="B15"/>
    </sheetView>
  </sheetViews>
  <sheetFormatPr defaultColWidth="6.796875" defaultRowHeight="17.100000000000001" customHeight="1" x14ac:dyDescent="0.2"/>
  <cols>
    <col min="1" max="1" width="20.3984375" style="43" customWidth="1"/>
    <col min="2" max="2" width="6.59765625" style="42" customWidth="1"/>
    <col min="3" max="3" width="20.3984375" style="43" customWidth="1"/>
    <col min="4" max="4" width="6.59765625" style="42" customWidth="1"/>
    <col min="5" max="5" width="20.3984375" style="43" customWidth="1"/>
    <col min="6" max="6" width="6.59765625" style="42" customWidth="1"/>
    <col min="7" max="16384" width="6.796875" style="42"/>
  </cols>
  <sheetData>
    <row r="1" spans="1:6" s="89" customFormat="1" ht="17.100000000000001" customHeight="1" x14ac:dyDescent="0.2">
      <c r="A1" s="135" t="str">
        <f>'1'!$B$3&amp;"
"&amp;'1'!$B$2</f>
        <v>ООО "Мелочевка Дяди Боба"
Иванов Иван Иванович</v>
      </c>
      <c r="B1" s="135"/>
      <c r="C1" s="135" t="str">
        <f>'3'!$B$3&amp;"
"&amp;'3'!$B$2</f>
        <v>ЗАО "Рашин Мажоры"
Евлинский Григорий Михайлович</v>
      </c>
      <c r="D1" s="135"/>
      <c r="E1" s="135" t="str">
        <f>'4'!$B$3&amp;"
"&amp;'4'!$B$2</f>
        <v>ОАО "Бобрята"
Бобров Бобр Бобрович</v>
      </c>
      <c r="F1" s="135"/>
    </row>
    <row r="2" spans="1:6" s="89" customFormat="1" ht="16.5" customHeight="1" x14ac:dyDescent="0.2">
      <c r="A2" s="136"/>
      <c r="B2" s="136"/>
      <c r="C2" s="136"/>
      <c r="D2" s="136"/>
      <c r="E2" s="136"/>
      <c r="F2" s="136"/>
    </row>
    <row r="3" spans="1:6" ht="17.100000000000001" customHeight="1" x14ac:dyDescent="0.2">
      <c r="A3" s="45" t="s">
        <v>55</v>
      </c>
      <c r="B3" s="47">
        <f>SUMPRODUCT('1'!$C$8:$C$23,'1'!$D$8:$D$23)</f>
        <v>190</v>
      </c>
      <c r="C3" s="45" t="s">
        <v>55</v>
      </c>
      <c r="D3" s="47">
        <f>SUMPRODUCT('3'!$C$8:$C$23,'3'!$D$8:$D$23)</f>
        <v>271</v>
      </c>
      <c r="E3" s="45" t="s">
        <v>55</v>
      </c>
      <c r="F3" s="47">
        <f>SUMPRODUCT('4'!$C$8:$C$23,'4'!$D$8:$D$23)</f>
        <v>194</v>
      </c>
    </row>
    <row r="4" spans="1:6" ht="17.100000000000001" customHeight="1" x14ac:dyDescent="0.2">
      <c r="A4" s="46" t="str">
        <f t="array" ref="A4">IFERROR(INDEX('1'!$A$8:$A$23,SMALL(IF('1'!$C$8:$C$23&lt;&gt;"",ROW('1'!$A$8:$A$23)-7),ROW('1'!$A1))),"")</f>
        <v>Салат мясной</v>
      </c>
      <c r="B4" s="48">
        <f t="array" ref="B4">IFERROR(VLOOKUP($A4,'1'!$A$8:$C$23,3,0),"")</f>
        <v>1</v>
      </c>
      <c r="C4" s="46" t="str">
        <f t="array" ref="C4">IFERROR(INDEX('3'!$A$8:$A$23,SMALL(IF('3'!$C$8:$C$23&lt;&gt;"",ROW('3'!$A$8:$A$23)-7),ROW('3'!$A1))),"")</f>
        <v>Греческий</v>
      </c>
      <c r="D4" s="48">
        <f t="array" ref="D4">IFERROR(VLOOKUP($C4,'3'!$A$8:$C$23,3,0),"")</f>
        <v>1</v>
      </c>
      <c r="E4" s="46" t="str">
        <f t="array" ref="E4">IFERROR(INDEX('4'!$A$8:$A$23,SMALL(IF('4'!$C$8:$C$23&lt;&gt;"",ROW('4'!$A$8:$A$23)-7),ROW('4'!$A1))),"")</f>
        <v>Мимоза</v>
      </c>
      <c r="F4" s="48">
        <f t="array" ref="F4">IFERROR(VLOOKUP($E4,'4'!$A$8:$C$23,3,0),"")</f>
        <v>1</v>
      </c>
    </row>
    <row r="5" spans="1:6" ht="17.100000000000001" customHeight="1" x14ac:dyDescent="0.2">
      <c r="A5" s="46" t="str">
        <f t="array" ref="A5">IFERROR(INDEX('1'!$A$8:$A$23,SMALL(IF('1'!$C$8:$C$23&lt;&gt;"",ROW('1'!$A$8:$A$23)-7),ROW('1'!$A2))),"")</f>
        <v>Буйабес</v>
      </c>
      <c r="B5" s="48">
        <f t="array" ref="B5">IFERROR(VLOOKUP($A5,'1'!$A$8:$C$23,3,0),"")</f>
        <v>1</v>
      </c>
      <c r="C5" s="46" t="str">
        <f t="array" ref="C5">IFERROR(INDEX('3'!$A$8:$A$23,SMALL(IF('3'!$C$8:$C$23&lt;&gt;"",ROW('3'!$A$8:$A$23)-7),ROW('3'!$A2))),"")</f>
        <v>Борщ (говяжий)</v>
      </c>
      <c r="D5" s="48">
        <f t="array" ref="D5">IFERROR(VLOOKUP($C5,'3'!$A$8:$C$23,3,0),"")</f>
        <v>1</v>
      </c>
      <c r="E5" s="46" t="str">
        <f t="array" ref="E5">IFERROR(INDEX('4'!$A$8:$A$23,SMALL(IF('4'!$C$8:$C$23&lt;&gt;"",ROW('4'!$A$8:$A$23)-7),ROW('4'!$A2))),"")</f>
        <v>Буйабес</v>
      </c>
      <c r="F5" s="48">
        <f t="array" ref="F5">IFERROR(VLOOKUP($E5,'4'!$A$8:$C$23,3,0),"")</f>
        <v>1</v>
      </c>
    </row>
    <row r="6" spans="1:6" ht="17.100000000000001" customHeight="1" x14ac:dyDescent="0.2">
      <c r="A6" s="46" t="str">
        <f t="array" ref="A6">IFERROR(INDEX('1'!$A$8:$A$23,SMALL(IF('1'!$C$8:$C$23&lt;&gt;"",ROW('1'!$A$8:$A$23)-7),ROW('1'!$A3))),"")</f>
        <v>Свинина отбивная</v>
      </c>
      <c r="B6" s="48">
        <f t="array" ref="B6">IFERROR(VLOOKUP($A6,'1'!$A$8:$C$23,3,0),"")</f>
        <v>1</v>
      </c>
      <c r="C6" s="46" t="str">
        <f t="array" ref="C6">IFERROR(INDEX('3'!$A$8:$A$23,SMALL(IF('3'!$C$8:$C$23&lt;&gt;"",ROW('3'!$A$8:$A$23)-7),ROW('3'!$A3))),"")</f>
        <v>Рыба запеченная под сыр. и помидором.</v>
      </c>
      <c r="D6" s="48">
        <f t="array" ref="D6">IFERROR(VLOOKUP($C6,'3'!$A$8:$C$23,3,0),"")</f>
        <v>2</v>
      </c>
      <c r="E6" s="46" t="str">
        <f t="array" ref="E6">IFERROR(INDEX('4'!$A$8:$A$23,SMALL(IF('4'!$C$8:$C$23&lt;&gt;"",ROW('4'!$A$8:$A$23)-7),ROW('4'!$A3))),"")</f>
        <v>Свинина отбивная</v>
      </c>
      <c r="F6" s="48">
        <f t="array" ref="F6">IFERROR(VLOOKUP($E6,'4'!$A$8:$C$23,3,0),"")</f>
        <v>1</v>
      </c>
    </row>
    <row r="7" spans="1:6" ht="17.100000000000001" customHeight="1" x14ac:dyDescent="0.2">
      <c r="A7" s="46" t="str">
        <f t="array" ref="A7">IFERROR(INDEX('1'!$A$8:$A$23,SMALL(IF('1'!$C$8:$C$23&lt;&gt;"",ROW('1'!$A$8:$A$23)-7),ROW('1'!$A4))),"")</f>
        <v>Макароны в томат. соусе</v>
      </c>
      <c r="B7" s="48">
        <f t="array" ref="B7">IFERROR(VLOOKUP($A7,'1'!$A$8:$C$23,3,0),"")</f>
        <v>1</v>
      </c>
      <c r="C7" s="46" t="str">
        <f t="array" ref="C7">IFERROR(INDEX('3'!$A$8:$A$23,SMALL(IF('3'!$C$8:$C$23&lt;&gt;"",ROW('3'!$A$8:$A$23)-7),ROW('3'!$A4))),"")</f>
        <v>Макароны в томат. соусе</v>
      </c>
      <c r="D7" s="48">
        <f t="array" ref="D7">IFERROR(VLOOKUP($C7,'3'!$A$8:$C$23,3,0),"")</f>
        <v>1</v>
      </c>
      <c r="E7" s="46" t="str">
        <f t="array" ref="E7">IFERROR(INDEX('4'!$A$8:$A$23,SMALL(IF('4'!$C$8:$C$23&lt;&gt;"",ROW('4'!$A$8:$A$23)-7),ROW('4'!$A4))),"")</f>
        <v>Фасоль стручковая</v>
      </c>
      <c r="F7" s="48">
        <f t="array" ref="F7">IFERROR(VLOOKUP($E7,'4'!$A$8:$C$23,3,0),"")</f>
        <v>1</v>
      </c>
    </row>
    <row r="8" spans="1:6" ht="17.100000000000001" customHeight="1" x14ac:dyDescent="0.2">
      <c r="A8" s="46" t="str">
        <f t="array" ref="A8">IFERROR(INDEX('1'!$A$8:$A$23,SMALL(IF('1'!$C$8:$C$23&lt;&gt;"",ROW('1'!$A$8:$A$23)-7),ROW('1'!$A5))),"")</f>
        <v/>
      </c>
      <c r="B8" s="48" t="str">
        <f t="array" ref="B8">IFERROR(VLOOKUP($A8,'1'!$A$8:$C$23,3,0),"")</f>
        <v/>
      </c>
      <c r="C8" s="46" t="str">
        <f t="array" ref="C8">IFERROR(INDEX('3'!$A$8:$A$23,SMALL(IF('3'!$C$8:$C$23&lt;&gt;"",ROW('3'!$A$8:$A$23)-7),ROW('3'!$A5))),"")</f>
        <v>Хлеб черный</v>
      </c>
      <c r="D8" s="48">
        <f t="array" ref="D8">IFERROR(VLOOKUP($C8,'3'!$A$8:$C$23,3,0),"")</f>
        <v>2</v>
      </c>
      <c r="E8" s="46" t="str">
        <f t="array" ref="E8">IFERROR(INDEX('4'!$A$8:$A$23,SMALL(IF('4'!$C$8:$C$23&lt;&gt;"",ROW('4'!$A$8:$A$23)-7),ROW('4'!$A5))),"")</f>
        <v>Хлеб белый</v>
      </c>
      <c r="F8" s="48">
        <f t="array" ref="F8">IFERROR(VLOOKUP($E8,'4'!$A$8:$C$23,3,0),"")</f>
        <v>2</v>
      </c>
    </row>
    <row r="9" spans="1:6" ht="17.100000000000001" customHeight="1" x14ac:dyDescent="0.2">
      <c r="A9" s="46" t="str">
        <f t="array" ref="A9">IFERROR(INDEX('1'!$A$8:$A$23,SMALL(IF('1'!$C$8:$C$23&lt;&gt;"",ROW('1'!$A$8:$A$23)-7),ROW('1'!$A6))),"")</f>
        <v/>
      </c>
      <c r="B9" s="48" t="str">
        <f t="array" ref="B9">IFERROR(VLOOKUP($A9,'1'!$A$8:$C$23,3,0),"")</f>
        <v/>
      </c>
      <c r="C9" s="46" t="str">
        <f t="array" ref="C9">IFERROR(INDEX('3'!$A$8:$A$23,SMALL(IF('3'!$C$8:$C$23&lt;&gt;"",ROW('3'!$A$8:$A$23)-7),ROW('3'!$A6))),"")</f>
        <v>Сметана в суп</v>
      </c>
      <c r="D9" s="48">
        <f t="array" ref="D9">IFERROR(VLOOKUP($C9,'3'!$A$8:$C$23,3,0),"")</f>
        <v>1</v>
      </c>
      <c r="E9" s="46" t="str">
        <f t="array" ref="E9">IFERROR(INDEX('4'!$A$8:$A$23,SMALL(IF('4'!$C$8:$C$23&lt;&gt;"",ROW('4'!$A$8:$A$23)-7),ROW('4'!$A6))),"")</f>
        <v/>
      </c>
      <c r="F9" s="48" t="str">
        <f t="array" ref="F9">IFERROR(VLOOKUP($E9,'4'!$A$8:$C$23,3,0),"")</f>
        <v/>
      </c>
    </row>
    <row r="10" spans="1:6" ht="17.100000000000001" customHeight="1" x14ac:dyDescent="0.2">
      <c r="A10" s="46" t="str">
        <f t="array" ref="A10">IFERROR(INDEX('1'!$A$8:$A$23,SMALL(IF('1'!$C$8:$C$23&lt;&gt;"",ROW('1'!$A$8:$A$23)-7),ROW('1'!$A7))),"")</f>
        <v/>
      </c>
      <c r="B10" s="48" t="str">
        <f t="array" ref="B10">IFERROR(VLOOKUP($A10,'1'!$A$8:$C$23,3,0),"")</f>
        <v/>
      </c>
      <c r="C10" s="46" t="str">
        <f t="array" ref="C10">IFERROR(INDEX('3'!$A$8:$A$23,SMALL(IF('3'!$C$8:$C$23&lt;&gt;"",ROW('3'!$A$8:$A$23)-7),ROW('3'!$A7))),"")</f>
        <v/>
      </c>
      <c r="D10" s="48" t="str">
        <f t="array" ref="D10">IFERROR(VLOOKUP($C10,'3'!$A$8:$C$23,3,0),"")</f>
        <v/>
      </c>
      <c r="E10" s="46" t="str">
        <f t="array" ref="E10">IFERROR(INDEX('4'!$A$8:$A$23,SMALL(IF('4'!$C$8:$C$23&lt;&gt;"",ROW('4'!$A$8:$A$23)-7),ROW('4'!$A7))),"")</f>
        <v/>
      </c>
      <c r="F10" s="48" t="str">
        <f t="array" ref="F10">IFERROR(VLOOKUP($E10,'4'!$A$8:$C$23,3,0),"")</f>
        <v/>
      </c>
    </row>
    <row r="11" spans="1:6" ht="17.100000000000001" customHeight="1" x14ac:dyDescent="0.2">
      <c r="A11" s="43" t="str">
        <f t="array" ref="A11">IFERROR(INDEX('1'!$A$8:$A$23,SMALL(IF('1'!$C$8:$C$23&lt;&gt;"",ROW('1'!$A$8:$A$23)-7),ROW('1'!$A8))),"")</f>
        <v/>
      </c>
      <c r="B11" s="49" t="str">
        <f t="array" ref="B11">IFERROR(VLOOKUP($A11,'1'!$A$8:$C$23,3,0),"")</f>
        <v/>
      </c>
      <c r="C11" s="43" t="str">
        <f t="array" ref="C11">IFERROR(INDEX('3'!$A$8:$A$23,SMALL(IF('3'!$C$8:$C$23&lt;&gt;"",ROW('3'!$A$8:$A$23)-7),ROW('3'!$A8))),"")</f>
        <v/>
      </c>
      <c r="D11" s="49" t="str">
        <f t="array" ref="D11">IFERROR(VLOOKUP($C11,'3'!$A$8:$C$23,3,0),"")</f>
        <v/>
      </c>
      <c r="E11" s="43" t="str">
        <f t="array" ref="E11">IFERROR(INDEX('4'!$A$8:$A$23,SMALL(IF('4'!$C$8:$C$23&lt;&gt;"",ROW('4'!$A$8:$A$23)-7),ROW('4'!$A8))),"")</f>
        <v/>
      </c>
      <c r="F11" s="49" t="str">
        <f t="array" ref="F11">IFERROR(VLOOKUP($E11,'4'!$A$8:$C$23,3,0),"")</f>
        <v/>
      </c>
    </row>
    <row r="12" spans="1:6" ht="6" customHeight="1" x14ac:dyDescent="0.2">
      <c r="B12" s="44"/>
      <c r="D12" s="44"/>
      <c r="F12" s="44"/>
    </row>
    <row r="13" spans="1:6" ht="17.100000000000001" customHeight="1" x14ac:dyDescent="0.2">
      <c r="A13" s="135" t="str">
        <f>'5'!$B$3&amp;"
"&amp;'5'!$B$2</f>
        <v>ИП "Шаурмян"
Замбабва Барак Гашишович</v>
      </c>
      <c r="B13" s="135"/>
      <c r="C13" s="135"/>
      <c r="D13" s="135"/>
      <c r="E13" s="135"/>
      <c r="F13" s="135"/>
    </row>
    <row r="14" spans="1:6" ht="17.100000000000001" customHeight="1" x14ac:dyDescent="0.2">
      <c r="A14" s="136"/>
      <c r="B14" s="136"/>
      <c r="C14" s="136"/>
      <c r="D14" s="136"/>
      <c r="E14" s="136"/>
      <c r="F14" s="136"/>
    </row>
    <row r="15" spans="1:6" ht="17.100000000000001" customHeight="1" x14ac:dyDescent="0.2">
      <c r="A15" s="45" t="s">
        <v>55</v>
      </c>
      <c r="B15" s="47">
        <f>SUMPRODUCT('5'!$C$8:$C$23,'5'!$D$8:$D$23)</f>
        <v>215</v>
      </c>
      <c r="C15" s="45" t="s">
        <v>55</v>
      </c>
      <c r="D15" s="47"/>
      <c r="E15" s="45" t="s">
        <v>55</v>
      </c>
      <c r="F15" s="47"/>
    </row>
    <row r="16" spans="1:6" ht="17.100000000000001" customHeight="1" x14ac:dyDescent="0.2">
      <c r="A16" s="46" t="str">
        <f t="array" ref="A16">IFERROR(INDEX('5'!$A$8:$A$23,SMALL(IF('5'!$C$8:$C$23&lt;&gt;"",ROW('5'!$A$8:$A$23)-7),ROW('5'!$A1))),"")</f>
        <v>Греческий</v>
      </c>
      <c r="B16" s="48">
        <f t="array" ref="B16">IFERROR(VLOOKUP($A16,'5'!$A$8:$C$23,3,0),"")</f>
        <v>1</v>
      </c>
      <c r="C16" s="46"/>
      <c r="D16" s="48"/>
      <c r="E16" s="46"/>
      <c r="F16" s="48"/>
    </row>
    <row r="17" spans="1:6" ht="17.100000000000001" customHeight="1" x14ac:dyDescent="0.2">
      <c r="A17" s="46" t="str">
        <f t="array" ref="A17">IFERROR(INDEX('5'!$A$8:$A$23,SMALL(IF('5'!$C$8:$C$23&lt;&gt;"",ROW('5'!$A$8:$A$23)-7),ROW('5'!$A2))),"")</f>
        <v>Крем суп (сырный)</v>
      </c>
      <c r="B17" s="48">
        <f t="array" ref="B17">IFERROR(VLOOKUP($A17,'5'!$A$8:$C$23,3,0),"")</f>
        <v>1</v>
      </c>
      <c r="C17" s="46"/>
      <c r="D17" s="48"/>
      <c r="E17" s="46"/>
      <c r="F17" s="48"/>
    </row>
    <row r="18" spans="1:6" ht="17.100000000000001" customHeight="1" x14ac:dyDescent="0.2">
      <c r="A18" s="46" t="str">
        <f t="array" ref="A18">IFERROR(INDEX('5'!$A$8:$A$23,SMALL(IF('5'!$C$8:$C$23&lt;&gt;"",ROW('5'!$A$8:$A$23)-7),ROW('5'!$A3))),"")</f>
        <v>Свинина отбивная</v>
      </c>
      <c r="B18" s="48">
        <f t="array" ref="B18">IFERROR(VLOOKUP($A18,'5'!$A$8:$C$23,3,0),"")</f>
        <v>1</v>
      </c>
      <c r="C18" s="46"/>
      <c r="D18" s="48"/>
      <c r="E18" s="46"/>
      <c r="F18" s="48"/>
    </row>
    <row r="19" spans="1:6" ht="17.100000000000001" customHeight="1" x14ac:dyDescent="0.2">
      <c r="A19" s="46" t="str">
        <f t="array" ref="A19">IFERROR(INDEX('5'!$A$8:$A$23,SMALL(IF('5'!$C$8:$C$23&lt;&gt;"",ROW('5'!$A$8:$A$23)-7),ROW('5'!$A4))),"")</f>
        <v>Фасоль стручковая</v>
      </c>
      <c r="B19" s="48">
        <f t="array" ref="B19">IFERROR(VLOOKUP($A19,'5'!$A$8:$C$23,3,0),"")</f>
        <v>1</v>
      </c>
      <c r="C19" s="46"/>
      <c r="D19" s="48"/>
      <c r="E19" s="46"/>
      <c r="F19" s="48"/>
    </row>
    <row r="20" spans="1:6" ht="17.100000000000001" customHeight="1" x14ac:dyDescent="0.2">
      <c r="A20" s="46" t="str">
        <f t="array" ref="A20">IFERROR(INDEX('5'!$A$8:$A$23,SMALL(IF('5'!$C$8:$C$23&lt;&gt;"",ROW('5'!$A$8:$A$23)-7),ROW('5'!$A5))),"")</f>
        <v>Хлеб черный</v>
      </c>
      <c r="B20" s="48">
        <f t="array" ref="B20">IFERROR(VLOOKUP($A20,'5'!$A$8:$C$23,3,0),"")</f>
        <v>5</v>
      </c>
      <c r="C20" s="46"/>
      <c r="D20" s="48"/>
      <c r="E20" s="46"/>
      <c r="F20" s="48"/>
    </row>
    <row r="21" spans="1:6" ht="17.100000000000001" customHeight="1" x14ac:dyDescent="0.2">
      <c r="A21" s="46" t="str">
        <f t="array" ref="A21">IFERROR(INDEX('5'!$A$8:$A$23,SMALL(IF('5'!$C$8:$C$23&lt;&gt;"",ROW('5'!$A$8:$A$23)-7),ROW('5'!$A6))),"")</f>
        <v/>
      </c>
      <c r="B21" s="48" t="str">
        <f t="array" ref="B21">IFERROR(VLOOKUP($A21,'5'!$A$8:$C$23,3,0),"")</f>
        <v/>
      </c>
      <c r="C21" s="46"/>
      <c r="D21" s="48"/>
      <c r="E21" s="46"/>
      <c r="F21" s="48"/>
    </row>
    <row r="22" spans="1:6" ht="17.100000000000001" customHeight="1" x14ac:dyDescent="0.2">
      <c r="A22" s="46" t="str">
        <f t="array" ref="A22">IFERROR(INDEX('5'!$A$8:$A$23,SMALL(IF('5'!$C$8:$C$23&lt;&gt;"",ROW('5'!$A$8:$A$23)-7),ROW('5'!$A7))),"")</f>
        <v/>
      </c>
      <c r="B22" s="48" t="str">
        <f t="array" ref="B22">IFERROR(VLOOKUP($A22,'5'!$A$8:$C$23,3,0),"")</f>
        <v/>
      </c>
      <c r="C22" s="46"/>
      <c r="D22" s="48"/>
      <c r="E22" s="46"/>
      <c r="F22" s="48"/>
    </row>
    <row r="23" spans="1:6" ht="17.100000000000001" customHeight="1" x14ac:dyDescent="0.2">
      <c r="A23" s="43" t="str">
        <f t="array" ref="A23">IFERROR(INDEX('5'!$A$8:$A$23,SMALL(IF('5'!$C$8:$C$23&lt;&gt;"",ROW('5'!$A$8:$A$23)-7),ROW('5'!$A8))),"")</f>
        <v/>
      </c>
      <c r="B23" s="49" t="str">
        <f t="array" ref="B23">IFERROR(VLOOKUP($A23,'5'!$A$8:$C$23,3,0),"")</f>
        <v/>
      </c>
      <c r="D23" s="49"/>
      <c r="F23" s="49"/>
    </row>
    <row r="24" spans="1:6" ht="6.95" customHeight="1" x14ac:dyDescent="0.2">
      <c r="B24" s="44"/>
      <c r="D24" s="44"/>
      <c r="E24" s="43" t="str">
        <f t="array" ref="E24">IFERROR(INDEX(#REF!,SMALL(IF(#REF!&lt;&gt;"",ROW(#REF!)-6),ROW(#REF!))),"")</f>
        <v/>
      </c>
      <c r="F24" s="44"/>
    </row>
    <row r="25" spans="1:6" ht="17.100000000000001" customHeight="1" x14ac:dyDescent="0.2">
      <c r="A25" s="135"/>
      <c r="B25" s="135"/>
      <c r="C25" s="135"/>
      <c r="D25" s="135"/>
      <c r="E25" s="135"/>
      <c r="F25" s="135"/>
    </row>
    <row r="26" spans="1:6" ht="17.100000000000001" customHeight="1" x14ac:dyDescent="0.2">
      <c r="A26" s="136"/>
      <c r="B26" s="136"/>
      <c r="C26" s="136"/>
      <c r="D26" s="136"/>
      <c r="E26" s="136"/>
      <c r="F26" s="136"/>
    </row>
    <row r="27" spans="1:6" ht="17.100000000000001" customHeight="1" x14ac:dyDescent="0.2">
      <c r="A27" s="45" t="s">
        <v>55</v>
      </c>
      <c r="B27" s="47"/>
      <c r="C27" s="45" t="s">
        <v>55</v>
      </c>
      <c r="D27" s="47"/>
      <c r="E27" s="45" t="s">
        <v>55</v>
      </c>
      <c r="F27" s="47"/>
    </row>
    <row r="28" spans="1:6" ht="17.100000000000001" customHeight="1" x14ac:dyDescent="0.2">
      <c r="A28" s="46"/>
      <c r="B28" s="48"/>
      <c r="C28" s="46"/>
      <c r="D28" s="48"/>
      <c r="E28" s="46"/>
      <c r="F28" s="48"/>
    </row>
    <row r="29" spans="1:6" ht="17.100000000000001" customHeight="1" x14ac:dyDescent="0.2">
      <c r="A29" s="46"/>
      <c r="B29" s="48"/>
      <c r="C29" s="46"/>
      <c r="D29" s="48"/>
      <c r="E29" s="46"/>
      <c r="F29" s="48"/>
    </row>
    <row r="30" spans="1:6" ht="17.100000000000001" customHeight="1" x14ac:dyDescent="0.2">
      <c r="A30" s="46"/>
      <c r="B30" s="48"/>
      <c r="C30" s="46"/>
      <c r="D30" s="48"/>
      <c r="E30" s="46"/>
      <c r="F30" s="48"/>
    </row>
    <row r="31" spans="1:6" ht="17.100000000000001" customHeight="1" x14ac:dyDescent="0.2">
      <c r="A31" s="46"/>
      <c r="B31" s="48"/>
      <c r="C31" s="46"/>
      <c r="D31" s="48"/>
      <c r="E31" s="46"/>
      <c r="F31" s="48"/>
    </row>
    <row r="32" spans="1:6" ht="17.100000000000001" customHeight="1" x14ac:dyDescent="0.2">
      <c r="A32" s="46"/>
      <c r="B32" s="48"/>
      <c r="C32" s="46"/>
      <c r="D32" s="48"/>
      <c r="E32" s="46"/>
      <c r="F32" s="48"/>
    </row>
    <row r="33" spans="1:6" ht="17.100000000000001" customHeight="1" x14ac:dyDescent="0.2">
      <c r="A33" s="46"/>
      <c r="B33" s="48"/>
      <c r="C33" s="46"/>
      <c r="D33" s="48"/>
      <c r="E33" s="46"/>
      <c r="F33" s="48"/>
    </row>
    <row r="34" spans="1:6" ht="17.100000000000001" customHeight="1" x14ac:dyDescent="0.2">
      <c r="A34" s="46"/>
      <c r="B34" s="48"/>
      <c r="C34" s="46"/>
      <c r="D34" s="48"/>
      <c r="E34" s="46"/>
      <c r="F34" s="48"/>
    </row>
    <row r="35" spans="1:6" ht="17.100000000000001" customHeight="1" x14ac:dyDescent="0.2">
      <c r="B35" s="49"/>
      <c r="D35" s="49"/>
      <c r="F35" s="49"/>
    </row>
    <row r="36" spans="1:6" ht="8.1" customHeight="1" x14ac:dyDescent="0.2">
      <c r="B36" s="44"/>
      <c r="D36" s="44"/>
      <c r="F36" s="44"/>
    </row>
    <row r="37" spans="1:6" ht="17.100000000000001" customHeight="1" x14ac:dyDescent="0.2">
      <c r="A37" s="135"/>
      <c r="B37" s="135"/>
      <c r="C37" s="135"/>
      <c r="D37" s="135"/>
      <c r="E37" s="135"/>
      <c r="F37" s="135"/>
    </row>
    <row r="38" spans="1:6" ht="17.100000000000001" customHeight="1" x14ac:dyDescent="0.2">
      <c r="A38" s="136"/>
      <c r="B38" s="136"/>
      <c r="C38" s="136"/>
      <c r="D38" s="136"/>
      <c r="E38" s="136"/>
      <c r="F38" s="136"/>
    </row>
    <row r="39" spans="1:6" ht="17.100000000000001" customHeight="1" x14ac:dyDescent="0.2">
      <c r="A39" s="45" t="s">
        <v>55</v>
      </c>
      <c r="B39" s="47"/>
      <c r="C39" s="45" t="s">
        <v>55</v>
      </c>
      <c r="D39" s="47"/>
      <c r="E39" s="45" t="s">
        <v>55</v>
      </c>
      <c r="F39" s="47"/>
    </row>
    <row r="40" spans="1:6" ht="17.100000000000001" customHeight="1" x14ac:dyDescent="0.2">
      <c r="A40" s="46"/>
      <c r="B40" s="48"/>
      <c r="C40" s="46"/>
      <c r="D40" s="48"/>
      <c r="E40" s="46"/>
      <c r="F40" s="48"/>
    </row>
    <row r="41" spans="1:6" ht="17.100000000000001" customHeight="1" x14ac:dyDescent="0.2">
      <c r="A41" s="46"/>
      <c r="B41" s="48"/>
      <c r="C41" s="46"/>
      <c r="D41" s="48"/>
      <c r="E41" s="46"/>
      <c r="F41" s="48"/>
    </row>
    <row r="42" spans="1:6" ht="17.100000000000001" customHeight="1" x14ac:dyDescent="0.2">
      <c r="A42" s="46"/>
      <c r="B42" s="48"/>
      <c r="C42" s="46"/>
      <c r="D42" s="48"/>
      <c r="E42" s="46"/>
      <c r="F42" s="48"/>
    </row>
    <row r="43" spans="1:6" ht="17.100000000000001" customHeight="1" x14ac:dyDescent="0.2">
      <c r="A43" s="46"/>
      <c r="B43" s="48"/>
      <c r="C43" s="46"/>
      <c r="D43" s="48"/>
      <c r="E43" s="46"/>
      <c r="F43" s="48"/>
    </row>
    <row r="44" spans="1:6" ht="17.100000000000001" customHeight="1" x14ac:dyDescent="0.2">
      <c r="A44" s="46"/>
      <c r="B44" s="48"/>
      <c r="C44" s="46"/>
      <c r="D44" s="48"/>
      <c r="E44" s="46"/>
      <c r="F44" s="48"/>
    </row>
    <row r="45" spans="1:6" ht="17.100000000000001" customHeight="1" x14ac:dyDescent="0.2">
      <c r="A45" s="46"/>
      <c r="B45" s="48"/>
      <c r="C45" s="46"/>
      <c r="D45" s="48"/>
      <c r="E45" s="46"/>
      <c r="F45" s="48"/>
    </row>
    <row r="46" spans="1:6" ht="17.100000000000001" customHeight="1" x14ac:dyDescent="0.2">
      <c r="A46" s="46"/>
      <c r="B46" s="48"/>
      <c r="C46" s="46"/>
      <c r="D46" s="48"/>
      <c r="E46" s="46"/>
      <c r="F46" s="48"/>
    </row>
    <row r="47" spans="1:6" ht="17.100000000000001" customHeight="1" x14ac:dyDescent="0.2">
      <c r="B47" s="49"/>
      <c r="D47" s="49"/>
      <c r="F47" s="49"/>
    </row>
  </sheetData>
  <mergeCells count="12">
    <mergeCell ref="A1:B2"/>
    <mergeCell ref="C1:D2"/>
    <mergeCell ref="E1:F2"/>
    <mergeCell ref="A13:B14"/>
    <mergeCell ref="A37:B38"/>
    <mergeCell ref="C37:D38"/>
    <mergeCell ref="E37:F38"/>
    <mergeCell ref="C13:D14"/>
    <mergeCell ref="E13:F14"/>
    <mergeCell ref="A25:B26"/>
    <mergeCell ref="C25:D26"/>
    <mergeCell ref="E25:F26"/>
  </mergeCells>
  <printOptions horizontalCentered="1" verticalCentered="1"/>
  <pageMargins left="0" right="0" top="0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"/>
  <cols>
    <col min="1" max="1" width="6.8984375" style="78" bestFit="1" customWidth="1"/>
    <col min="2" max="2" width="30.8984375" style="75" customWidth="1"/>
    <col min="3" max="3" width="35.5" style="88" customWidth="1"/>
    <col min="4" max="4" width="14.69921875" style="74" customWidth="1"/>
    <col min="5" max="5" width="74.8984375" style="75" customWidth="1"/>
    <col min="6" max="16384" width="8.796875" style="75"/>
  </cols>
  <sheetData>
    <row r="1" spans="1:5" s="69" customFormat="1" x14ac:dyDescent="0.2">
      <c r="A1" s="69" t="s">
        <v>68</v>
      </c>
      <c r="B1" s="69" t="s">
        <v>64</v>
      </c>
      <c r="C1" s="86" t="s">
        <v>63</v>
      </c>
      <c r="D1" s="69" t="s">
        <v>60</v>
      </c>
      <c r="E1" s="69" t="s">
        <v>69</v>
      </c>
    </row>
    <row r="2" spans="1:5" x14ac:dyDescent="0.2">
      <c r="A2" s="77">
        <v>1</v>
      </c>
      <c r="B2" s="70" t="s">
        <v>65</v>
      </c>
      <c r="C2" s="87" t="s">
        <v>67</v>
      </c>
      <c r="D2" s="74">
        <v>8002000600</v>
      </c>
      <c r="E2" s="70" t="s">
        <v>66</v>
      </c>
    </row>
    <row r="3" spans="1:5" x14ac:dyDescent="0.2">
      <c r="A3" s="77">
        <v>2</v>
      </c>
      <c r="B3" s="70" t="s">
        <v>70</v>
      </c>
      <c r="C3" s="87" t="s">
        <v>67</v>
      </c>
      <c r="D3" s="74">
        <v>8002000600</v>
      </c>
      <c r="E3" s="70" t="s">
        <v>66</v>
      </c>
    </row>
    <row r="4" spans="1:5" x14ac:dyDescent="0.2">
      <c r="A4" s="77">
        <v>3</v>
      </c>
      <c r="B4" s="70" t="s">
        <v>71</v>
      </c>
      <c r="C4" s="87" t="s">
        <v>72</v>
      </c>
      <c r="D4" s="74">
        <v>9003004000</v>
      </c>
      <c r="E4" s="70" t="s">
        <v>73</v>
      </c>
    </row>
    <row r="5" spans="1:5" x14ac:dyDescent="0.2">
      <c r="A5" s="78">
        <v>4</v>
      </c>
      <c r="B5" s="75" t="s">
        <v>74</v>
      </c>
      <c r="C5" s="87" t="s">
        <v>75</v>
      </c>
      <c r="D5" s="74">
        <v>4955555555</v>
      </c>
      <c r="E5" s="75" t="s">
        <v>76</v>
      </c>
    </row>
    <row r="6" spans="1:5" x14ac:dyDescent="0.2">
      <c r="A6" s="78">
        <v>5</v>
      </c>
      <c r="B6" s="70" t="s">
        <v>77</v>
      </c>
      <c r="C6" s="90" t="s">
        <v>78</v>
      </c>
      <c r="D6" s="74">
        <v>3333333333</v>
      </c>
      <c r="E6" s="70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97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ColWidth="3.09765625" defaultRowHeight="12.75" x14ac:dyDescent="0.2"/>
  <cols>
    <col min="1" max="1" width="25.8984375" style="25" bestFit="1" customWidth="1"/>
    <col min="2" max="6" width="4" style="23" customWidth="1"/>
    <col min="7" max="7" width="5" style="24" customWidth="1"/>
    <col min="8" max="8" width="7.19921875" style="19" customWidth="1"/>
    <col min="9" max="16384" width="3.09765625" style="20"/>
  </cols>
  <sheetData>
    <row r="1" spans="1:10" s="22" customFormat="1" ht="11.25" x14ac:dyDescent="0.2">
      <c r="A1" s="25"/>
      <c r="B1" s="79" t="str">
        <f t="array" aca="1" ref="B1" ca="1">MID(CELL("filename",'1'!$A1),SEARCH("]",CELL("filename"))+1,255)</f>
        <v>1</v>
      </c>
      <c r="C1" s="79" t="str">
        <f t="array" aca="1" ref="C1" ca="1">MID(CELL("filename",'2'!$A1),SEARCH("]",CELL("filename"))+1,255)</f>
        <v>2</v>
      </c>
      <c r="D1" s="79" t="str">
        <f ca="1">MID(CELL("filename",'3'!$A1),SEARCH("]",CELL("filename"))+1,255)</f>
        <v>3</v>
      </c>
      <c r="E1" s="79" t="str">
        <f ca="1">MID(CELL("filename",'4'!$A1),SEARCH("]",CELL("filename"))+1,255)</f>
        <v>4</v>
      </c>
      <c r="F1" s="79" t="str">
        <f ca="1">MID(CELL("filename",'5'!$A1),SEARCH("]",CELL("filename"))+1,255)</f>
        <v>5</v>
      </c>
      <c r="G1" s="68"/>
      <c r="H1" s="72"/>
      <c r="I1" s="72"/>
      <c r="J1" s="72"/>
    </row>
    <row r="2" spans="1:10" s="67" customFormat="1" ht="229.5" customHeight="1" x14ac:dyDescent="0.2">
      <c r="A2" s="71"/>
      <c r="B2" s="81" t="str">
        <f>'1'!$B$3&amp;"
"&amp;'1'!$B$2</f>
        <v>ООО "Мелочевка Дяди Боба"
Иванов Иван Иванович</v>
      </c>
      <c r="C2" s="82" t="str">
        <f>'2'!$B$3&amp;"
"&amp;'2'!$B$2</f>
        <v>ООО "Мелочевка Дяди Боба"
Семенов Семен Семенович</v>
      </c>
      <c r="D2" s="81" t="str">
        <f>'3'!$B$3&amp;"
"&amp;'3'!$B$2</f>
        <v>ЗАО "Рашин Мажоры"
Евлинский Григорий Михайлович</v>
      </c>
      <c r="E2" s="82" t="str">
        <f>'4'!$B$3&amp;"
"&amp;'4'!$B$2</f>
        <v>ОАО "Бобрята"
Бобров Бобр Бобрович</v>
      </c>
      <c r="F2" s="81" t="str">
        <f>'5'!$B$3&amp;"
"&amp;'5'!$B$2</f>
        <v>ИП "Шаурмян"
Замбабва Барак Гашишович</v>
      </c>
      <c r="G2" s="80" t="s">
        <v>54</v>
      </c>
      <c r="H2" s="66"/>
    </row>
    <row r="3" spans="1:10" s="27" customFormat="1" ht="14.65" customHeight="1" x14ac:dyDescent="0.2">
      <c r="A3" s="28" t="s">
        <v>31</v>
      </c>
      <c r="B3" s="28">
        <v>1</v>
      </c>
      <c r="C3" s="28">
        <v>1</v>
      </c>
      <c r="D3" s="28">
        <v>0</v>
      </c>
      <c r="E3" s="28">
        <v>1</v>
      </c>
      <c r="F3" s="28">
        <v>1</v>
      </c>
      <c r="G3" s="83"/>
      <c r="H3" s="28"/>
    </row>
    <row r="4" spans="1:10" ht="14.65" customHeight="1" x14ac:dyDescent="0.2">
      <c r="A4" s="29" t="s">
        <v>62</v>
      </c>
      <c r="B4" s="91"/>
      <c r="C4" s="92"/>
      <c r="D4" s="91"/>
      <c r="E4" s="92"/>
      <c r="F4" s="91"/>
      <c r="G4" s="92"/>
      <c r="H4" s="30" t="s">
        <v>61</v>
      </c>
    </row>
    <row r="5" spans="1:10" ht="14.65" customHeight="1" x14ac:dyDescent="0.2">
      <c r="A5" s="31" t="s">
        <v>41</v>
      </c>
      <c r="B5" s="37">
        <f>('1'!$C8)*$B$3</f>
        <v>0</v>
      </c>
      <c r="C5" s="18">
        <f>('2'!$C8)*$C$3</f>
        <v>0</v>
      </c>
      <c r="D5" s="37">
        <f>('3'!$C8)*$D$3</f>
        <v>0</v>
      </c>
      <c r="E5" s="18">
        <f>('4'!$C8)*$E$3</f>
        <v>0</v>
      </c>
      <c r="F5" s="37">
        <f>('5'!$C8)*$F$3</f>
        <v>1</v>
      </c>
      <c r="G5" s="32">
        <f>SUM(B5:F5)</f>
        <v>1</v>
      </c>
      <c r="H5" s="33">
        <v>45</v>
      </c>
    </row>
    <row r="6" spans="1:10" ht="14.65" customHeight="1" x14ac:dyDescent="0.2">
      <c r="A6" s="31" t="s">
        <v>42</v>
      </c>
      <c r="B6" s="37">
        <f>('1'!$C9)*$B$3</f>
        <v>1</v>
      </c>
      <c r="C6" s="18">
        <f>('2'!$C9)*$C$3</f>
        <v>0</v>
      </c>
      <c r="D6" s="37">
        <f>('3'!$C9)*$D$3</f>
        <v>0</v>
      </c>
      <c r="E6" s="18">
        <f>('4'!$C9)*$E$3</f>
        <v>0</v>
      </c>
      <c r="F6" s="37">
        <f>('5'!$C9)*$F$3</f>
        <v>0</v>
      </c>
      <c r="G6" s="32">
        <f t="shared" ref="G6:G20" si="0">SUM(B6:F6)</f>
        <v>1</v>
      </c>
      <c r="H6" s="33">
        <v>45</v>
      </c>
    </row>
    <row r="7" spans="1:10" ht="14.65" customHeight="1" x14ac:dyDescent="0.2">
      <c r="A7" s="31" t="s">
        <v>43</v>
      </c>
      <c r="B7" s="37">
        <f>('1'!$C10)*$B$3</f>
        <v>0</v>
      </c>
      <c r="C7" s="18">
        <f>('2'!$C10)*$C$3</f>
        <v>0</v>
      </c>
      <c r="D7" s="37">
        <f>('3'!$C10)*$D$3</f>
        <v>0</v>
      </c>
      <c r="E7" s="18">
        <f>('4'!$C10)*$E$3</f>
        <v>1</v>
      </c>
      <c r="F7" s="37">
        <f>('5'!$C10)*$F$3</f>
        <v>0</v>
      </c>
      <c r="G7" s="32">
        <f t="shared" si="0"/>
        <v>1</v>
      </c>
      <c r="H7" s="33">
        <v>40</v>
      </c>
    </row>
    <row r="8" spans="1:10" ht="14.65" customHeight="1" x14ac:dyDescent="0.2">
      <c r="A8" s="31" t="s">
        <v>2</v>
      </c>
      <c r="B8" s="37">
        <f>('1'!$C11)*$B$3</f>
        <v>0</v>
      </c>
      <c r="C8" s="18">
        <f>('2'!$C11)*$C$3</f>
        <v>0</v>
      </c>
      <c r="D8" s="37">
        <f>('3'!$C11)*$D$3</f>
        <v>0</v>
      </c>
      <c r="E8" s="18">
        <f>('4'!$C11)*$E$3</f>
        <v>0</v>
      </c>
      <c r="F8" s="37">
        <f>('5'!$C11)*$F$3</f>
        <v>0</v>
      </c>
      <c r="G8" s="32">
        <f t="shared" si="0"/>
        <v>0</v>
      </c>
      <c r="H8" s="33">
        <v>55</v>
      </c>
    </row>
    <row r="9" spans="1:10" ht="14.65" customHeight="1" x14ac:dyDescent="0.2">
      <c r="A9" s="31" t="s">
        <v>5</v>
      </c>
      <c r="B9" s="37">
        <f>('1'!$C12)*$B$3</f>
        <v>1</v>
      </c>
      <c r="C9" s="18">
        <f>('2'!$C12)*$C$3</f>
        <v>0</v>
      </c>
      <c r="D9" s="37">
        <f>('3'!$C12)*$D$3</f>
        <v>0</v>
      </c>
      <c r="E9" s="18">
        <f>('4'!$C12)*$E$3</f>
        <v>1</v>
      </c>
      <c r="F9" s="37">
        <f>('5'!$C12)*$F$3</f>
        <v>0</v>
      </c>
      <c r="G9" s="32">
        <f t="shared" si="0"/>
        <v>2</v>
      </c>
      <c r="H9" s="33">
        <v>45</v>
      </c>
    </row>
    <row r="10" spans="1:10" ht="14.65" customHeight="1" x14ac:dyDescent="0.2">
      <c r="A10" s="31" t="s">
        <v>8</v>
      </c>
      <c r="B10" s="37">
        <f>('1'!$C13)*$B$3</f>
        <v>0</v>
      </c>
      <c r="C10" s="18">
        <f>('2'!$C13)*$C$3</f>
        <v>0</v>
      </c>
      <c r="D10" s="37">
        <f>('3'!$C13)*$D$3</f>
        <v>0</v>
      </c>
      <c r="E10" s="18">
        <f>('4'!$C13)*$E$3</f>
        <v>0</v>
      </c>
      <c r="F10" s="37">
        <f>('5'!$C13)*$F$3</f>
        <v>1</v>
      </c>
      <c r="G10" s="32">
        <f t="shared" si="0"/>
        <v>1</v>
      </c>
      <c r="H10" s="33">
        <v>55</v>
      </c>
    </row>
    <row r="11" spans="1:10" ht="14.65" customHeight="1" x14ac:dyDescent="0.2">
      <c r="A11" s="31" t="s">
        <v>15</v>
      </c>
      <c r="B11" s="37">
        <f>('1'!$C14)*$B$3</f>
        <v>1</v>
      </c>
      <c r="C11" s="18">
        <f>('2'!$C14)*$C$3</f>
        <v>0</v>
      </c>
      <c r="D11" s="37">
        <f>('3'!$C14)*$D$3</f>
        <v>0</v>
      </c>
      <c r="E11" s="18">
        <f>('4'!$C14)*$E$3</f>
        <v>1</v>
      </c>
      <c r="F11" s="37">
        <f>('5'!$C14)*$F$3</f>
        <v>1</v>
      </c>
      <c r="G11" s="32">
        <f t="shared" si="0"/>
        <v>3</v>
      </c>
      <c r="H11" s="33">
        <v>65</v>
      </c>
    </row>
    <row r="12" spans="1:10" ht="14.65" customHeight="1" x14ac:dyDescent="0.2">
      <c r="A12" s="31" t="s">
        <v>19</v>
      </c>
      <c r="B12" s="37">
        <f>('1'!$C15)*$B$3</f>
        <v>0</v>
      </c>
      <c r="C12" s="18">
        <f>('2'!$C15)*$C$3</f>
        <v>0</v>
      </c>
      <c r="D12" s="37">
        <f>('3'!$C15)*$D$3</f>
        <v>0</v>
      </c>
      <c r="E12" s="18">
        <f>('4'!$C15)*$E$3</f>
        <v>0</v>
      </c>
      <c r="F12" s="37">
        <f>('5'!$C15)*$F$3</f>
        <v>0</v>
      </c>
      <c r="G12" s="32">
        <f t="shared" si="0"/>
        <v>0</v>
      </c>
      <c r="H12" s="33">
        <v>55</v>
      </c>
    </row>
    <row r="13" spans="1:10" ht="14.65" customHeight="1" x14ac:dyDescent="0.2">
      <c r="A13" s="31" t="s">
        <v>57</v>
      </c>
      <c r="B13" s="37">
        <f>('1'!$C16)*$B$3</f>
        <v>0</v>
      </c>
      <c r="C13" s="18">
        <f>('2'!$C16)*$C$3</f>
        <v>0</v>
      </c>
      <c r="D13" s="37">
        <f>('3'!$C16)*$D$3</f>
        <v>0</v>
      </c>
      <c r="E13" s="18">
        <f>('4'!$C16)*$E$3</f>
        <v>0</v>
      </c>
      <c r="F13" s="37">
        <f>('5'!$C16)*$F$3</f>
        <v>0</v>
      </c>
      <c r="G13" s="32">
        <f t="shared" si="0"/>
        <v>0</v>
      </c>
      <c r="H13" s="33">
        <v>65</v>
      </c>
    </row>
    <row r="14" spans="1:10" ht="14.65" customHeight="1" x14ac:dyDescent="0.2">
      <c r="A14" s="31" t="s">
        <v>22</v>
      </c>
      <c r="B14" s="37">
        <f>('1'!$C17)*$B$3</f>
        <v>0</v>
      </c>
      <c r="C14" s="18">
        <f>('2'!$C17)*$C$3</f>
        <v>0</v>
      </c>
      <c r="D14" s="37">
        <f>('3'!$C17)*$D$3</f>
        <v>0</v>
      </c>
      <c r="E14" s="18">
        <f>('4'!$C17)*$E$3</f>
        <v>0</v>
      </c>
      <c r="F14" s="37">
        <f>('5'!$C17)*$F$3</f>
        <v>0</v>
      </c>
      <c r="G14" s="32">
        <f t="shared" si="0"/>
        <v>0</v>
      </c>
      <c r="H14" s="33">
        <v>35</v>
      </c>
    </row>
    <row r="15" spans="1:10" ht="14.65" customHeight="1" x14ac:dyDescent="0.2">
      <c r="A15" s="31" t="s">
        <v>25</v>
      </c>
      <c r="B15" s="37">
        <f>('1'!$C18)*$B$3</f>
        <v>0</v>
      </c>
      <c r="C15" s="18">
        <f>('2'!$C18)*$C$3</f>
        <v>0</v>
      </c>
      <c r="D15" s="37">
        <f>('3'!$C18)*$D$3</f>
        <v>0</v>
      </c>
      <c r="E15" s="18">
        <f>('4'!$C18)*$E$3</f>
        <v>1</v>
      </c>
      <c r="F15" s="37">
        <f>('5'!$C18)*$F$3</f>
        <v>1</v>
      </c>
      <c r="G15" s="32">
        <f t="shared" si="0"/>
        <v>2</v>
      </c>
      <c r="H15" s="33">
        <v>40</v>
      </c>
    </row>
    <row r="16" spans="1:10" ht="14.65" customHeight="1" x14ac:dyDescent="0.2">
      <c r="A16" s="31" t="s">
        <v>56</v>
      </c>
      <c r="B16" s="37">
        <f>('1'!$C19)*$B$3</f>
        <v>1</v>
      </c>
      <c r="C16" s="18">
        <f>('2'!$C19)*$C$3</f>
        <v>0</v>
      </c>
      <c r="D16" s="37">
        <f>('3'!$C19)*$D$3</f>
        <v>0</v>
      </c>
      <c r="E16" s="18">
        <f>('4'!$C19)*$E$3</f>
        <v>0</v>
      </c>
      <c r="F16" s="37">
        <f>('5'!$C19)*$F$3</f>
        <v>0</v>
      </c>
      <c r="G16" s="32">
        <f t="shared" si="0"/>
        <v>1</v>
      </c>
      <c r="H16" s="33">
        <v>35</v>
      </c>
    </row>
    <row r="17" spans="1:8" ht="14.65" customHeight="1" x14ac:dyDescent="0.2">
      <c r="A17" s="31" t="s">
        <v>37</v>
      </c>
      <c r="B17" s="37">
        <f>('1'!$C20)*$B$3</f>
        <v>0</v>
      </c>
      <c r="C17" s="18">
        <f>('2'!$C20)*$C$3</f>
        <v>0</v>
      </c>
      <c r="D17" s="37">
        <f>('3'!$C20)*$D$3</f>
        <v>0</v>
      </c>
      <c r="E17" s="18">
        <f>('4'!$C20)*$E$3</f>
        <v>0</v>
      </c>
      <c r="F17" s="37">
        <f>('5'!$C20)*$F$3</f>
        <v>5</v>
      </c>
      <c r="G17" s="32">
        <f t="shared" si="0"/>
        <v>5</v>
      </c>
      <c r="H17" s="33">
        <v>2</v>
      </c>
    </row>
    <row r="18" spans="1:8" ht="14.65" customHeight="1" x14ac:dyDescent="0.2">
      <c r="A18" s="31" t="s">
        <v>38</v>
      </c>
      <c r="B18" s="37">
        <f>('1'!$C21)*$B$3</f>
        <v>0</v>
      </c>
      <c r="C18" s="18">
        <f>('2'!$C21)*$C$3</f>
        <v>0</v>
      </c>
      <c r="D18" s="37">
        <f>('3'!$C21)*$D$3</f>
        <v>0</v>
      </c>
      <c r="E18" s="18">
        <f>('4'!$C21)*$E$3</f>
        <v>2</v>
      </c>
      <c r="F18" s="37">
        <f>('5'!$C21)*$F$3</f>
        <v>0</v>
      </c>
      <c r="G18" s="32">
        <f t="shared" si="0"/>
        <v>2</v>
      </c>
      <c r="H18" s="33">
        <v>2</v>
      </c>
    </row>
    <row r="19" spans="1:8" ht="14.65" customHeight="1" x14ac:dyDescent="0.2">
      <c r="A19" s="31" t="s">
        <v>39</v>
      </c>
      <c r="B19" s="37">
        <f>('1'!$C22)*$B$3</f>
        <v>0</v>
      </c>
      <c r="C19" s="18">
        <f>('2'!$C22)*$C$3</f>
        <v>0</v>
      </c>
      <c r="D19" s="37">
        <f>('3'!$C22)*$D$3</f>
        <v>0</v>
      </c>
      <c r="E19" s="18">
        <f>('4'!$C22)*$E$3</f>
        <v>0</v>
      </c>
      <c r="F19" s="37">
        <f>('5'!$C22)*$F$3</f>
        <v>0</v>
      </c>
      <c r="G19" s="32">
        <f t="shared" si="0"/>
        <v>0</v>
      </c>
      <c r="H19" s="33">
        <v>2</v>
      </c>
    </row>
    <row r="20" spans="1:8" ht="14.65" customHeight="1" x14ac:dyDescent="0.2">
      <c r="A20" s="31" t="s">
        <v>40</v>
      </c>
      <c r="B20" s="37">
        <f>('1'!$C23)*$B$3</f>
        <v>0</v>
      </c>
      <c r="C20" s="18">
        <f>('2'!$C23)*$C$3</f>
        <v>0</v>
      </c>
      <c r="D20" s="37">
        <f>('3'!$C23)*$D$3</f>
        <v>0</v>
      </c>
      <c r="E20" s="18">
        <f>('4'!$C23)*$E$3</f>
        <v>0</v>
      </c>
      <c r="F20" s="37">
        <f>('5'!$C23)*$F$3</f>
        <v>0</v>
      </c>
      <c r="G20" s="32">
        <f t="shared" si="0"/>
        <v>0</v>
      </c>
      <c r="H20" s="33">
        <v>2</v>
      </c>
    </row>
    <row r="21" spans="1:8" s="26" customFormat="1" ht="14.65" customHeight="1" x14ac:dyDescent="0.2">
      <c r="A21" s="38" t="s">
        <v>53</v>
      </c>
      <c r="B21" s="39">
        <f>SUMPRODUCT(B5:B20,$H$5:$H$20)</f>
        <v>190</v>
      </c>
      <c r="C21" s="39">
        <f>SUMPRODUCT(C5:C20,$H$5:$H$20)</f>
        <v>0</v>
      </c>
      <c r="D21" s="39">
        <f>SUMPRODUCT(D5:D20,$H$5:$H$20)</f>
        <v>0</v>
      </c>
      <c r="E21" s="39">
        <f>SUMPRODUCT(E5:E20,$H$5:$H$20)</f>
        <v>194</v>
      </c>
      <c r="F21" s="39">
        <f>SUMPRODUCT(F5:F20,$H$5:$H$20)</f>
        <v>215</v>
      </c>
      <c r="G21" s="41">
        <f>SUM(G5:G16)</f>
        <v>12</v>
      </c>
      <c r="H21" s="40">
        <f>SUM(B21:F21)</f>
        <v>599</v>
      </c>
    </row>
    <row r="22" spans="1:8" s="22" customFormat="1" ht="14.65" customHeight="1" x14ac:dyDescent="0.2">
      <c r="A22" s="34" t="s">
        <v>32</v>
      </c>
      <c r="B22" s="34">
        <v>1</v>
      </c>
      <c r="C22" s="28">
        <v>1</v>
      </c>
      <c r="D22" s="34">
        <v>1</v>
      </c>
      <c r="E22" s="28">
        <v>0</v>
      </c>
      <c r="F22" s="34">
        <v>1</v>
      </c>
      <c r="G22" s="85"/>
      <c r="H22" s="34"/>
    </row>
    <row r="23" spans="1:8" ht="14.65" customHeight="1" x14ac:dyDescent="0.2">
      <c r="A23" s="29" t="s">
        <v>62</v>
      </c>
      <c r="B23" s="36"/>
      <c r="C23" s="35"/>
      <c r="D23" s="36"/>
      <c r="E23" s="35"/>
      <c r="F23" s="36"/>
      <c r="G23" s="84"/>
      <c r="H23" s="30" t="s">
        <v>61</v>
      </c>
    </row>
    <row r="24" spans="1:8" ht="14.65" customHeight="1" x14ac:dyDescent="0.2">
      <c r="A24" s="31" t="s">
        <v>47</v>
      </c>
      <c r="B24" s="37">
        <f>('1'!$C25)*$B$22</f>
        <v>0</v>
      </c>
      <c r="C24" s="18">
        <f>('2'!$C25)*$C$22</f>
        <v>0</v>
      </c>
      <c r="D24" s="37">
        <f>('3'!$C25)*$D$22</f>
        <v>0</v>
      </c>
      <c r="E24" s="18">
        <f>('4'!$C25)*$E$22</f>
        <v>0</v>
      </c>
      <c r="F24" s="37">
        <f>('5'!$C25)*$F$22</f>
        <v>0</v>
      </c>
      <c r="G24" s="32">
        <f>SUM(B24:F24)</f>
        <v>0</v>
      </c>
      <c r="H24" s="33">
        <v>40</v>
      </c>
    </row>
    <row r="25" spans="1:8" ht="14.65" customHeight="1" x14ac:dyDescent="0.2">
      <c r="A25" s="31" t="s">
        <v>48</v>
      </c>
      <c r="B25" s="37">
        <f>('1'!$C26)*$B$22</f>
        <v>1</v>
      </c>
      <c r="C25" s="18">
        <f>('2'!$C26)*$C$22</f>
        <v>1</v>
      </c>
      <c r="D25" s="37">
        <f>('3'!$C26)*$D$22</f>
        <v>1</v>
      </c>
      <c r="E25" s="18">
        <f>('4'!$C26)*$E$22</f>
        <v>0</v>
      </c>
      <c r="F25" s="37">
        <f>('5'!$C26)*$F$22</f>
        <v>0</v>
      </c>
      <c r="G25" s="32">
        <f t="shared" ref="G25:G39" si="1">SUM(B25:F25)</f>
        <v>3</v>
      </c>
      <c r="H25" s="33">
        <v>45</v>
      </c>
    </row>
    <row r="26" spans="1:8" ht="14.65" customHeight="1" x14ac:dyDescent="0.2">
      <c r="A26" s="31" t="s">
        <v>49</v>
      </c>
      <c r="B26" s="37">
        <f>('1'!$C27)*$B$22</f>
        <v>0</v>
      </c>
      <c r="C26" s="18">
        <f>('2'!$C27)*$C$22</f>
        <v>0</v>
      </c>
      <c r="D26" s="37">
        <f>('3'!$C27)*$D$22</f>
        <v>0</v>
      </c>
      <c r="E26" s="18">
        <f>('4'!$C27)*$E$22</f>
        <v>0</v>
      </c>
      <c r="F26" s="37">
        <f>('5'!$C27)*$F$22</f>
        <v>1</v>
      </c>
      <c r="G26" s="32">
        <f t="shared" si="1"/>
        <v>1</v>
      </c>
      <c r="H26" s="33">
        <v>35</v>
      </c>
    </row>
    <row r="27" spans="1:8" ht="14.65" customHeight="1" x14ac:dyDescent="0.2">
      <c r="A27" s="31" t="s">
        <v>2</v>
      </c>
      <c r="B27" s="37">
        <f>('1'!$C28)*$B$22</f>
        <v>0</v>
      </c>
      <c r="C27" s="18">
        <f>('2'!$C28)*$C$22</f>
        <v>0</v>
      </c>
      <c r="D27" s="37">
        <f>('3'!$C28)*$D$22</f>
        <v>0</v>
      </c>
      <c r="E27" s="18">
        <f>('4'!$C28)*$E$22</f>
        <v>0</v>
      </c>
      <c r="F27" s="37">
        <f>('5'!$C28)*$F$22</f>
        <v>1</v>
      </c>
      <c r="G27" s="32">
        <f t="shared" si="1"/>
        <v>1</v>
      </c>
      <c r="H27" s="33">
        <v>55</v>
      </c>
    </row>
    <row r="28" spans="1:8" ht="14.65" customHeight="1" x14ac:dyDescent="0.2">
      <c r="A28" s="31" t="s">
        <v>3</v>
      </c>
      <c r="B28" s="37">
        <f>('1'!$C29)*$B$22</f>
        <v>1</v>
      </c>
      <c r="C28" s="18">
        <f>('2'!$C29)*$C$22</f>
        <v>1</v>
      </c>
      <c r="D28" s="37">
        <f>('3'!$C29)*$D$22</f>
        <v>1</v>
      </c>
      <c r="E28" s="18">
        <f>('4'!$C29)*$E$22</f>
        <v>0</v>
      </c>
      <c r="F28" s="37">
        <f>('5'!$C29)*$F$22</f>
        <v>0</v>
      </c>
      <c r="G28" s="32">
        <f t="shared" si="1"/>
        <v>3</v>
      </c>
      <c r="H28" s="33">
        <v>50</v>
      </c>
    </row>
    <row r="29" spans="1:8" ht="14.65" customHeight="1" x14ac:dyDescent="0.2">
      <c r="A29" s="31" t="s">
        <v>0</v>
      </c>
      <c r="B29" s="37">
        <f>('1'!$C30)*$B$22</f>
        <v>0</v>
      </c>
      <c r="C29" s="18">
        <f>('2'!$C30)*$C$22</f>
        <v>0</v>
      </c>
      <c r="D29" s="37">
        <f>('3'!$C30)*$D$22</f>
        <v>0</v>
      </c>
      <c r="E29" s="18">
        <f>('4'!$C30)*$E$22</f>
        <v>0</v>
      </c>
      <c r="F29" s="37">
        <f>('5'!$C30)*$F$22</f>
        <v>0</v>
      </c>
      <c r="G29" s="32">
        <f t="shared" si="1"/>
        <v>0</v>
      </c>
      <c r="H29" s="33">
        <v>45</v>
      </c>
    </row>
    <row r="30" spans="1:8" ht="14.65" customHeight="1" x14ac:dyDescent="0.2">
      <c r="A30" s="31" t="s">
        <v>9</v>
      </c>
      <c r="B30" s="37">
        <f>('1'!$C31)*$B$22</f>
        <v>1</v>
      </c>
      <c r="C30" s="18">
        <f>('2'!$C31)*$C$22</f>
        <v>0</v>
      </c>
      <c r="D30" s="37">
        <f>('3'!$C31)*$D$22</f>
        <v>0</v>
      </c>
      <c r="E30" s="18">
        <f>('4'!$C31)*$E$22</f>
        <v>0</v>
      </c>
      <c r="F30" s="37">
        <f>('5'!$C31)*$F$22</f>
        <v>0</v>
      </c>
      <c r="G30" s="32">
        <f t="shared" si="1"/>
        <v>1</v>
      </c>
      <c r="H30" s="33">
        <v>65</v>
      </c>
    </row>
    <row r="31" spans="1:8" ht="14.65" customHeight="1" x14ac:dyDescent="0.2">
      <c r="A31" s="31" t="s">
        <v>12</v>
      </c>
      <c r="B31" s="37">
        <f>('1'!$C32)*$B$22</f>
        <v>0</v>
      </c>
      <c r="C31" s="18">
        <f>('2'!$C32)*$C$22</f>
        <v>1</v>
      </c>
      <c r="D31" s="37">
        <f>('3'!$C32)*$D$22</f>
        <v>0</v>
      </c>
      <c r="E31" s="18">
        <f>('4'!$C32)*$E$22</f>
        <v>0</v>
      </c>
      <c r="F31" s="37">
        <f>('5'!$C32)*$F$22</f>
        <v>0</v>
      </c>
      <c r="G31" s="32">
        <f t="shared" si="1"/>
        <v>1</v>
      </c>
      <c r="H31" s="33">
        <v>70</v>
      </c>
    </row>
    <row r="32" spans="1:8" ht="14.65" customHeight="1" x14ac:dyDescent="0.2">
      <c r="A32" s="31" t="s">
        <v>13</v>
      </c>
      <c r="B32" s="37">
        <f>('1'!$C33)*$B$22</f>
        <v>0</v>
      </c>
      <c r="C32" s="18">
        <f>('2'!$C33)*$C$22</f>
        <v>0</v>
      </c>
      <c r="D32" s="37">
        <f>('3'!$C33)*$D$22</f>
        <v>1</v>
      </c>
      <c r="E32" s="18">
        <f>('4'!$C33)*$E$22</f>
        <v>0</v>
      </c>
      <c r="F32" s="37">
        <f>('5'!$C33)*$F$22</f>
        <v>0</v>
      </c>
      <c r="G32" s="32">
        <f t="shared" si="1"/>
        <v>1</v>
      </c>
      <c r="H32" s="33">
        <v>60</v>
      </c>
    </row>
    <row r="33" spans="1:8" ht="14.65" customHeight="1" x14ac:dyDescent="0.2">
      <c r="A33" s="31" t="s">
        <v>27</v>
      </c>
      <c r="B33" s="37">
        <f>('1'!$C34)*$B$22</f>
        <v>0</v>
      </c>
      <c r="C33" s="18">
        <f>('2'!$C34)*$C$22</f>
        <v>1</v>
      </c>
      <c r="D33" s="37">
        <f>('3'!$C34)*$D$22</f>
        <v>0</v>
      </c>
      <c r="E33" s="18">
        <f>('4'!$C34)*$E$22</f>
        <v>0</v>
      </c>
      <c r="F33" s="37">
        <f>('5'!$C34)*$F$22</f>
        <v>0</v>
      </c>
      <c r="G33" s="32">
        <f t="shared" si="1"/>
        <v>1</v>
      </c>
      <c r="H33" s="33">
        <v>35</v>
      </c>
    </row>
    <row r="34" spans="1:8" ht="14.65" customHeight="1" x14ac:dyDescent="0.2">
      <c r="A34" s="31" t="s">
        <v>23</v>
      </c>
      <c r="B34" s="37">
        <f>('1'!$C35)*$B$22</f>
        <v>0</v>
      </c>
      <c r="C34" s="18">
        <f>('2'!$C35)*$C$22</f>
        <v>0</v>
      </c>
      <c r="D34" s="37">
        <f>('3'!$C35)*$D$22</f>
        <v>0</v>
      </c>
      <c r="E34" s="18">
        <f>('4'!$C35)*$E$22</f>
        <v>0</v>
      </c>
      <c r="F34" s="37">
        <f>('5'!$C35)*$F$22</f>
        <v>0</v>
      </c>
      <c r="G34" s="32">
        <f t="shared" si="1"/>
        <v>0</v>
      </c>
      <c r="H34" s="33">
        <v>40</v>
      </c>
    </row>
    <row r="35" spans="1:8" ht="14.65" customHeight="1" x14ac:dyDescent="0.2">
      <c r="A35" s="31" t="s">
        <v>29</v>
      </c>
      <c r="B35" s="37">
        <f>('1'!$C36)*$B$22</f>
        <v>1</v>
      </c>
      <c r="C35" s="18">
        <f>('2'!$C36)*$C$22</f>
        <v>0</v>
      </c>
      <c r="D35" s="37">
        <f>('3'!$C36)*$D$22</f>
        <v>1</v>
      </c>
      <c r="E35" s="18">
        <f>('4'!$C36)*$E$22</f>
        <v>0</v>
      </c>
      <c r="F35" s="37">
        <f>('5'!$C36)*$F$22</f>
        <v>1</v>
      </c>
      <c r="G35" s="32">
        <f t="shared" si="1"/>
        <v>3</v>
      </c>
      <c r="H35" s="33">
        <v>35</v>
      </c>
    </row>
    <row r="36" spans="1:8" ht="14.65" customHeight="1" x14ac:dyDescent="0.2">
      <c r="A36" s="31" t="s">
        <v>37</v>
      </c>
      <c r="B36" s="37">
        <f>('1'!$C37)*$B$22</f>
        <v>0</v>
      </c>
      <c r="C36" s="18">
        <f>('2'!$C37)*$C$22</f>
        <v>4</v>
      </c>
      <c r="D36" s="37">
        <f>('3'!$C37)*$D$22</f>
        <v>0</v>
      </c>
      <c r="E36" s="18">
        <f>('4'!$C37)*$E$22</f>
        <v>0</v>
      </c>
      <c r="F36" s="37">
        <f>('5'!$C37)*$F$22</f>
        <v>0</v>
      </c>
      <c r="G36" s="32">
        <f t="shared" si="1"/>
        <v>4</v>
      </c>
      <c r="H36" s="33">
        <v>2</v>
      </c>
    </row>
    <row r="37" spans="1:8" ht="14.65" customHeight="1" x14ac:dyDescent="0.2">
      <c r="A37" s="31" t="s">
        <v>38</v>
      </c>
      <c r="B37" s="37">
        <f>('1'!$C38)*$B$22</f>
        <v>0</v>
      </c>
      <c r="C37" s="18">
        <f>('2'!$C38)*$C$22</f>
        <v>0</v>
      </c>
      <c r="D37" s="37">
        <f>('3'!$C38)*$D$22</f>
        <v>0</v>
      </c>
      <c r="E37" s="18">
        <f>('4'!$C38)*$E$22</f>
        <v>0</v>
      </c>
      <c r="F37" s="37">
        <f>('5'!$C38)*$F$22</f>
        <v>0</v>
      </c>
      <c r="G37" s="32">
        <f t="shared" si="1"/>
        <v>0</v>
      </c>
      <c r="H37" s="33">
        <v>2</v>
      </c>
    </row>
    <row r="38" spans="1:8" ht="14.65" customHeight="1" x14ac:dyDescent="0.2">
      <c r="A38" s="31" t="s">
        <v>39</v>
      </c>
      <c r="B38" s="37">
        <f>('1'!$C39)*$B$22</f>
        <v>0</v>
      </c>
      <c r="C38" s="18">
        <f>('2'!$C39)*$C$22</f>
        <v>0</v>
      </c>
      <c r="D38" s="37">
        <f>('3'!$C39)*$D$22</f>
        <v>0</v>
      </c>
      <c r="E38" s="18">
        <f>('4'!$C39)*$E$22</f>
        <v>0</v>
      </c>
      <c r="F38" s="37">
        <f>('5'!$C39)*$F$22</f>
        <v>0</v>
      </c>
      <c r="G38" s="32">
        <f t="shared" si="1"/>
        <v>0</v>
      </c>
      <c r="H38" s="33">
        <v>2</v>
      </c>
    </row>
    <row r="39" spans="1:8" s="21" customFormat="1" ht="14.65" customHeight="1" x14ac:dyDescent="0.2">
      <c r="A39" s="31" t="s">
        <v>40</v>
      </c>
      <c r="B39" s="37">
        <f>('1'!$C40)*$B$22</f>
        <v>0</v>
      </c>
      <c r="C39" s="18">
        <f>('2'!$C40)*$C$22</f>
        <v>0</v>
      </c>
      <c r="D39" s="37">
        <f>('3'!$C40)*$D$22</f>
        <v>0</v>
      </c>
      <c r="E39" s="18">
        <f>('4'!$C40)*$E$22</f>
        <v>0</v>
      </c>
      <c r="F39" s="37">
        <f>('5'!$C40)*$F$22</f>
        <v>0</v>
      </c>
      <c r="G39" s="32">
        <f t="shared" si="1"/>
        <v>0</v>
      </c>
      <c r="H39" s="33">
        <v>2</v>
      </c>
    </row>
    <row r="40" spans="1:8" s="26" customFormat="1" ht="14.65" customHeight="1" x14ac:dyDescent="0.2">
      <c r="A40" s="40" t="s">
        <v>53</v>
      </c>
      <c r="B40" s="39">
        <f>SUMPRODUCT(B24:B39,$H$24:$H$39)</f>
        <v>195</v>
      </c>
      <c r="C40" s="39">
        <f>SUMPRODUCT(C24:C39,$H$24:$H$39)</f>
        <v>208</v>
      </c>
      <c r="D40" s="39">
        <f>SUMPRODUCT(D24:D39,$H$24:$H$39)</f>
        <v>190</v>
      </c>
      <c r="E40" s="39">
        <f>SUMPRODUCT(E24:E39,$H$24:$H$39)</f>
        <v>0</v>
      </c>
      <c r="F40" s="39">
        <f>SUMPRODUCT(F24:F39,$H$24:$H$39)</f>
        <v>125</v>
      </c>
      <c r="G40" s="41">
        <f>SUM(G24:G35)</f>
        <v>15</v>
      </c>
      <c r="H40" s="40">
        <f>SUM(B40:F40)</f>
        <v>718</v>
      </c>
    </row>
    <row r="41" spans="1:8" s="25" customFormat="1" ht="14.65" customHeight="1" x14ac:dyDescent="0.2">
      <c r="A41" s="34" t="s">
        <v>33</v>
      </c>
      <c r="B41" s="34">
        <v>1</v>
      </c>
      <c r="C41" s="28">
        <v>1</v>
      </c>
      <c r="D41" s="34">
        <v>1</v>
      </c>
      <c r="E41" s="28">
        <v>1</v>
      </c>
      <c r="F41" s="34">
        <v>1</v>
      </c>
      <c r="G41" s="85"/>
      <c r="H41" s="34"/>
    </row>
    <row r="42" spans="1:8" ht="14.65" customHeight="1" x14ac:dyDescent="0.2">
      <c r="A42" s="29" t="s">
        <v>62</v>
      </c>
      <c r="B42" s="36"/>
      <c r="C42" s="35"/>
      <c r="D42" s="36"/>
      <c r="E42" s="35"/>
      <c r="F42" s="36"/>
      <c r="G42" s="84"/>
      <c r="H42" s="30" t="s">
        <v>61</v>
      </c>
    </row>
    <row r="43" spans="1:8" ht="14.65" customHeight="1" x14ac:dyDescent="0.2">
      <c r="A43" s="31" t="s">
        <v>42</v>
      </c>
      <c r="B43" s="37">
        <f>('1'!$C42)*$B$41</f>
        <v>0</v>
      </c>
      <c r="C43" s="18">
        <f>('2'!$C42)*$C$41</f>
        <v>0</v>
      </c>
      <c r="D43" s="37">
        <f>('3'!$C42)*$D$41</f>
        <v>0</v>
      </c>
      <c r="E43" s="18">
        <f>('4'!$C42)*$E$41</f>
        <v>0</v>
      </c>
      <c r="F43" s="37">
        <f>('5'!$C42)*$F$41</f>
        <v>0</v>
      </c>
      <c r="G43" s="32">
        <f>SUM(B43:F43)</f>
        <v>0</v>
      </c>
      <c r="H43" s="33">
        <v>45</v>
      </c>
    </row>
    <row r="44" spans="1:8" ht="14.65" customHeight="1" x14ac:dyDescent="0.2">
      <c r="A44" s="31" t="s">
        <v>46</v>
      </c>
      <c r="B44" s="37">
        <f>('1'!$C43)*$B$41</f>
        <v>0</v>
      </c>
      <c r="C44" s="18">
        <f>('2'!$C43)*$C$41</f>
        <v>0</v>
      </c>
      <c r="D44" s="37">
        <f>('3'!$C43)*$D$41</f>
        <v>1</v>
      </c>
      <c r="E44" s="18">
        <f>('4'!$C43)*$E$41</f>
        <v>1</v>
      </c>
      <c r="F44" s="37">
        <f>('5'!$C43)*$F$41</f>
        <v>0</v>
      </c>
      <c r="G44" s="32">
        <f t="shared" ref="G44:G58" si="2">SUM(B44:F44)</f>
        <v>2</v>
      </c>
      <c r="H44" s="33">
        <v>25</v>
      </c>
    </row>
    <row r="45" spans="1:8" ht="14.65" customHeight="1" x14ac:dyDescent="0.2">
      <c r="A45" s="31" t="s">
        <v>52</v>
      </c>
      <c r="B45" s="37">
        <f>('1'!$C44)*$B$41</f>
        <v>1</v>
      </c>
      <c r="C45" s="18">
        <f>('2'!$C44)*$C$41</f>
        <v>1</v>
      </c>
      <c r="D45" s="37">
        <f>('3'!$C44)*$D$41</f>
        <v>0</v>
      </c>
      <c r="E45" s="18">
        <f>('4'!$C44)*$E$41</f>
        <v>0</v>
      </c>
      <c r="F45" s="37">
        <f>('5'!$C44)*$F$41</f>
        <v>0</v>
      </c>
      <c r="G45" s="32">
        <f t="shared" si="2"/>
        <v>2</v>
      </c>
      <c r="H45" s="33">
        <v>45</v>
      </c>
    </row>
    <row r="46" spans="1:8" ht="14.65" customHeight="1" x14ac:dyDescent="0.2">
      <c r="A46" s="31" t="s">
        <v>0</v>
      </c>
      <c r="B46" s="37">
        <f>('1'!$C45)*$B$41</f>
        <v>0</v>
      </c>
      <c r="C46" s="18">
        <f>('2'!$C45)*$C$41</f>
        <v>0</v>
      </c>
      <c r="D46" s="37">
        <f>('3'!$C45)*$D$41</f>
        <v>1</v>
      </c>
      <c r="E46" s="18">
        <f>('4'!$C45)*$E$41</f>
        <v>1</v>
      </c>
      <c r="F46" s="37">
        <f>('5'!$C45)*$F$41</f>
        <v>0</v>
      </c>
      <c r="G46" s="32">
        <f t="shared" si="2"/>
        <v>2</v>
      </c>
      <c r="H46" s="33">
        <v>45</v>
      </c>
    </row>
    <row r="47" spans="1:8" s="21" customFormat="1" ht="14.65" customHeight="1" x14ac:dyDescent="0.2">
      <c r="A47" s="31" t="s">
        <v>1</v>
      </c>
      <c r="B47" s="37">
        <f>('1'!$C46)*$B$41</f>
        <v>0</v>
      </c>
      <c r="C47" s="18">
        <f>('2'!$C46)*$C$41</f>
        <v>1</v>
      </c>
      <c r="D47" s="37">
        <f>('3'!$C46)*$D$41</f>
        <v>0</v>
      </c>
      <c r="E47" s="18">
        <f>('4'!$C46)*$E$41</f>
        <v>0</v>
      </c>
      <c r="F47" s="37">
        <f>('5'!$C46)*$F$41</f>
        <v>0</v>
      </c>
      <c r="G47" s="32">
        <f t="shared" si="2"/>
        <v>1</v>
      </c>
      <c r="H47" s="33">
        <v>45</v>
      </c>
    </row>
    <row r="48" spans="1:8" ht="14.65" customHeight="1" x14ac:dyDescent="0.2">
      <c r="A48" s="31" t="s">
        <v>6</v>
      </c>
      <c r="B48" s="37">
        <f>('1'!$C47)*$B$41</f>
        <v>1</v>
      </c>
      <c r="C48" s="18">
        <f>('2'!$C47)*$C$41</f>
        <v>0</v>
      </c>
      <c r="D48" s="37">
        <f>('3'!$C47)*$D$41</f>
        <v>0</v>
      </c>
      <c r="E48" s="18">
        <f>('4'!$C47)*$E$41</f>
        <v>0</v>
      </c>
      <c r="F48" s="37">
        <f>('5'!$C47)*$F$41</f>
        <v>0</v>
      </c>
      <c r="G48" s="32">
        <f t="shared" si="2"/>
        <v>1</v>
      </c>
      <c r="H48" s="33">
        <v>55</v>
      </c>
    </row>
    <row r="49" spans="1:8" ht="14.65" customHeight="1" x14ac:dyDescent="0.2">
      <c r="A49" s="31" t="s">
        <v>10</v>
      </c>
      <c r="B49" s="37">
        <f>('1'!$C48)*$B$41</f>
        <v>0</v>
      </c>
      <c r="C49" s="18">
        <f>('2'!$C48)*$C$41</f>
        <v>0</v>
      </c>
      <c r="D49" s="37">
        <f>('3'!$C48)*$D$41</f>
        <v>1</v>
      </c>
      <c r="E49" s="18">
        <f>('4'!$C48)*$E$41</f>
        <v>0</v>
      </c>
      <c r="F49" s="37">
        <f>('5'!$C48)*$F$41</f>
        <v>0</v>
      </c>
      <c r="G49" s="32">
        <f t="shared" si="2"/>
        <v>1</v>
      </c>
      <c r="H49" s="33">
        <v>65</v>
      </c>
    </row>
    <row r="50" spans="1:8" ht="14.65" customHeight="1" x14ac:dyDescent="0.2">
      <c r="A50" s="31" t="s">
        <v>11</v>
      </c>
      <c r="B50" s="37">
        <f>('1'!$C49)*$B$41</f>
        <v>1</v>
      </c>
      <c r="C50" s="18">
        <f>('2'!$C49)*$C$41</f>
        <v>1</v>
      </c>
      <c r="D50" s="37">
        <f>('3'!$C49)*$D$41</f>
        <v>0</v>
      </c>
      <c r="E50" s="18">
        <f>('4'!$C49)*$E$41</f>
        <v>0</v>
      </c>
      <c r="F50" s="37">
        <f>('5'!$C49)*$F$41</f>
        <v>1</v>
      </c>
      <c r="G50" s="32">
        <f t="shared" si="2"/>
        <v>3</v>
      </c>
      <c r="H50" s="33">
        <v>65</v>
      </c>
    </row>
    <row r="51" spans="1:8" ht="14.65" customHeight="1" x14ac:dyDescent="0.2">
      <c r="A51" s="31" t="s">
        <v>17</v>
      </c>
      <c r="B51" s="37">
        <f>('1'!$C50)*$B$41</f>
        <v>0</v>
      </c>
      <c r="C51" s="18">
        <f>('2'!$C50)*$C$41</f>
        <v>0</v>
      </c>
      <c r="D51" s="37">
        <f>('3'!$C50)*$D$41</f>
        <v>0</v>
      </c>
      <c r="E51" s="18">
        <f>('4'!$C50)*$E$41</f>
        <v>1</v>
      </c>
      <c r="F51" s="37">
        <f>('5'!$C50)*$F$41</f>
        <v>0</v>
      </c>
      <c r="G51" s="32">
        <f t="shared" si="2"/>
        <v>1</v>
      </c>
      <c r="H51" s="33">
        <v>75</v>
      </c>
    </row>
    <row r="52" spans="1:8" ht="14.65" customHeight="1" x14ac:dyDescent="0.2">
      <c r="A52" s="31" t="s">
        <v>21</v>
      </c>
      <c r="B52" s="37">
        <f>('1'!$C51)*$B$41</f>
        <v>0</v>
      </c>
      <c r="C52" s="18">
        <f>('2'!$C51)*$C$41</f>
        <v>1</v>
      </c>
      <c r="D52" s="37">
        <f>('3'!$C51)*$D$41</f>
        <v>0</v>
      </c>
      <c r="E52" s="18">
        <f>('4'!$C51)*$E$41</f>
        <v>0</v>
      </c>
      <c r="F52" s="37">
        <f>('5'!$C51)*$F$41</f>
        <v>0</v>
      </c>
      <c r="G52" s="32">
        <f t="shared" si="2"/>
        <v>1</v>
      </c>
      <c r="H52" s="33">
        <v>35</v>
      </c>
    </row>
    <row r="53" spans="1:8" ht="14.65" customHeight="1" x14ac:dyDescent="0.2">
      <c r="A53" s="31" t="s">
        <v>24</v>
      </c>
      <c r="B53" s="37">
        <f>('1'!$C52)*$B$41</f>
        <v>0</v>
      </c>
      <c r="C53" s="18">
        <f>('2'!$C52)*$C$41</f>
        <v>0</v>
      </c>
      <c r="D53" s="37">
        <f>('3'!$C52)*$D$41</f>
        <v>0</v>
      </c>
      <c r="E53" s="18">
        <f>('4'!$C52)*$E$41</f>
        <v>0</v>
      </c>
      <c r="F53" s="37">
        <f>('5'!$C52)*$F$41</f>
        <v>0</v>
      </c>
      <c r="G53" s="32">
        <f t="shared" si="2"/>
        <v>0</v>
      </c>
      <c r="H53" s="33">
        <v>40</v>
      </c>
    </row>
    <row r="54" spans="1:8" ht="14.65" customHeight="1" x14ac:dyDescent="0.2">
      <c r="A54" s="31" t="s">
        <v>34</v>
      </c>
      <c r="B54" s="37">
        <f>('1'!$C53)*$B$41</f>
        <v>1</v>
      </c>
      <c r="C54" s="18">
        <f>('2'!$C53)*$C$41</f>
        <v>0</v>
      </c>
      <c r="D54" s="37">
        <f>('3'!$C53)*$D$41</f>
        <v>1</v>
      </c>
      <c r="E54" s="18">
        <f>('4'!$C53)*$E$41</f>
        <v>1</v>
      </c>
      <c r="F54" s="37">
        <f>('5'!$C53)*$F$41</f>
        <v>1</v>
      </c>
      <c r="G54" s="32">
        <f t="shared" si="2"/>
        <v>4</v>
      </c>
      <c r="H54" s="33">
        <v>40</v>
      </c>
    </row>
    <row r="55" spans="1:8" ht="14.65" customHeight="1" x14ac:dyDescent="0.2">
      <c r="A55" s="31" t="s">
        <v>37</v>
      </c>
      <c r="B55" s="37">
        <f>('1'!$C54)*$B$41</f>
        <v>0</v>
      </c>
      <c r="C55" s="18">
        <f>('2'!$C54)*$C$41</f>
        <v>4</v>
      </c>
      <c r="D55" s="37">
        <f>('3'!$C54)*$D$41</f>
        <v>0</v>
      </c>
      <c r="E55" s="18">
        <f>('4'!$C54)*$E$41</f>
        <v>0</v>
      </c>
      <c r="F55" s="37">
        <f>('5'!$C54)*$F$41</f>
        <v>0</v>
      </c>
      <c r="G55" s="32">
        <f t="shared" si="2"/>
        <v>4</v>
      </c>
      <c r="H55" s="33">
        <v>2</v>
      </c>
    </row>
    <row r="56" spans="1:8" ht="14.65" customHeight="1" x14ac:dyDescent="0.2">
      <c r="A56" s="31" t="s">
        <v>38</v>
      </c>
      <c r="B56" s="37">
        <f>('1'!$C55)*$B$41</f>
        <v>0</v>
      </c>
      <c r="C56" s="18">
        <f>('2'!$C55)*$C$41</f>
        <v>0</v>
      </c>
      <c r="D56" s="37">
        <f>('3'!$C55)*$D$41</f>
        <v>0</v>
      </c>
      <c r="E56" s="18">
        <f>('4'!$C55)*$E$41</f>
        <v>0</v>
      </c>
      <c r="F56" s="37">
        <f>('5'!$C55)*$F$41</f>
        <v>0</v>
      </c>
      <c r="G56" s="32">
        <f t="shared" si="2"/>
        <v>0</v>
      </c>
      <c r="H56" s="33">
        <v>2</v>
      </c>
    </row>
    <row r="57" spans="1:8" ht="14.65" customHeight="1" x14ac:dyDescent="0.2">
      <c r="A57" s="31" t="s">
        <v>39</v>
      </c>
      <c r="B57" s="37">
        <f>('1'!$C56)*$B$41</f>
        <v>0</v>
      </c>
      <c r="C57" s="18">
        <f>('2'!$C56)*$C$41</f>
        <v>0</v>
      </c>
      <c r="D57" s="37">
        <f>('3'!$C56)*$D$41</f>
        <v>0</v>
      </c>
      <c r="E57" s="18">
        <f>('4'!$C56)*$E$41</f>
        <v>0</v>
      </c>
      <c r="F57" s="37">
        <f>('5'!$C56)*$F$41</f>
        <v>0</v>
      </c>
      <c r="G57" s="32">
        <f t="shared" si="2"/>
        <v>0</v>
      </c>
      <c r="H57" s="33">
        <v>2</v>
      </c>
    </row>
    <row r="58" spans="1:8" ht="15" customHeight="1" x14ac:dyDescent="0.2">
      <c r="A58" s="31" t="s">
        <v>40</v>
      </c>
      <c r="B58" s="37">
        <f>('1'!$C57)*$B$41</f>
        <v>0</v>
      </c>
      <c r="C58" s="18">
        <f>('2'!$C57)*$C$41</f>
        <v>0</v>
      </c>
      <c r="D58" s="37">
        <f>('3'!$C57)*$D$41</f>
        <v>0</v>
      </c>
      <c r="E58" s="18">
        <f>('4'!$C57)*$E$41</f>
        <v>0</v>
      </c>
      <c r="F58" s="37">
        <f>('5'!$C57)*$F$41</f>
        <v>0</v>
      </c>
      <c r="G58" s="32">
        <f t="shared" si="2"/>
        <v>0</v>
      </c>
      <c r="H58" s="33">
        <v>2</v>
      </c>
    </row>
    <row r="59" spans="1:8" s="26" customFormat="1" ht="15" customHeight="1" x14ac:dyDescent="0.2">
      <c r="A59" s="40" t="s">
        <v>53</v>
      </c>
      <c r="B59" s="39">
        <f>SUMPRODUCT(B43:B58,$H$43:$H$58)</f>
        <v>205</v>
      </c>
      <c r="C59" s="39">
        <f>SUMPRODUCT(C43:C58,$H$43:$H$58)</f>
        <v>198</v>
      </c>
      <c r="D59" s="39">
        <f>SUMPRODUCT(D43:D58,$H$43:$H$58)</f>
        <v>175</v>
      </c>
      <c r="E59" s="39">
        <f>SUMPRODUCT(E43:E58,$H$43:$H$58)</f>
        <v>185</v>
      </c>
      <c r="F59" s="39">
        <f>SUMPRODUCT(F43:F58,$H$43:$H$58)</f>
        <v>105</v>
      </c>
      <c r="G59" s="41">
        <f>SUM(G43:G54)</f>
        <v>18</v>
      </c>
      <c r="H59" s="40">
        <f>SUM(B59:F59)</f>
        <v>868</v>
      </c>
    </row>
    <row r="60" spans="1:8" s="22" customFormat="1" ht="15" customHeight="1" x14ac:dyDescent="0.2">
      <c r="A60" s="34" t="s">
        <v>35</v>
      </c>
      <c r="B60" s="34">
        <v>1</v>
      </c>
      <c r="C60" s="28">
        <v>1</v>
      </c>
      <c r="D60" s="34">
        <v>1</v>
      </c>
      <c r="E60" s="28">
        <v>0</v>
      </c>
      <c r="F60" s="34">
        <v>1</v>
      </c>
      <c r="G60" s="85"/>
      <c r="H60" s="34"/>
    </row>
    <row r="61" spans="1:8" ht="15" customHeight="1" x14ac:dyDescent="0.2">
      <c r="A61" s="29" t="s">
        <v>62</v>
      </c>
      <c r="B61" s="36"/>
      <c r="C61" s="35"/>
      <c r="D61" s="36"/>
      <c r="E61" s="35"/>
      <c r="F61" s="36"/>
      <c r="G61" s="84"/>
      <c r="H61" s="30" t="s">
        <v>61</v>
      </c>
    </row>
    <row r="62" spans="1:8" ht="15" customHeight="1" x14ac:dyDescent="0.2">
      <c r="A62" s="31" t="s">
        <v>44</v>
      </c>
      <c r="B62" s="37">
        <f>('1'!$G8)*$B$60</f>
        <v>1</v>
      </c>
      <c r="C62" s="18">
        <f>('2'!$G8)*$C$60</f>
        <v>0</v>
      </c>
      <c r="D62" s="37">
        <f>('3'!$G8)*$D$60</f>
        <v>0</v>
      </c>
      <c r="E62" s="18">
        <f>('4'!$G8)*$E$60</f>
        <v>0</v>
      </c>
      <c r="F62" s="37">
        <f>('5'!$G8)*$F$60</f>
        <v>0</v>
      </c>
      <c r="G62" s="32">
        <f>SUM(B62:F62)</f>
        <v>1</v>
      </c>
      <c r="H62" s="33">
        <v>40</v>
      </c>
    </row>
    <row r="63" spans="1:8" ht="15" customHeight="1" x14ac:dyDescent="0.2">
      <c r="A63" s="31" t="s">
        <v>45</v>
      </c>
      <c r="B63" s="37">
        <f>('1'!$G9)*$B$60</f>
        <v>0</v>
      </c>
      <c r="C63" s="18">
        <f>('2'!$G9)*$C$60</f>
        <v>1</v>
      </c>
      <c r="D63" s="37">
        <f>('3'!$G9)*$D$60</f>
        <v>1</v>
      </c>
      <c r="E63" s="18">
        <f>('4'!$G9)*$E$60</f>
        <v>0</v>
      </c>
      <c r="F63" s="37">
        <f>('5'!$G9)*$F$60</f>
        <v>1</v>
      </c>
      <c r="G63" s="32">
        <f t="shared" ref="G63:G77" si="3">SUM(B63:F63)</f>
        <v>3</v>
      </c>
      <c r="H63" s="33">
        <v>40</v>
      </c>
    </row>
    <row r="64" spans="1:8" ht="15" customHeight="1" x14ac:dyDescent="0.2">
      <c r="A64" s="31" t="s">
        <v>46</v>
      </c>
      <c r="B64" s="37">
        <f>('1'!$G10)*$B$60</f>
        <v>0</v>
      </c>
      <c r="C64" s="18">
        <f>('2'!$G10)*$C$60</f>
        <v>0</v>
      </c>
      <c r="D64" s="37">
        <f>('3'!$G10)*$D$60</f>
        <v>0</v>
      </c>
      <c r="E64" s="18">
        <f>('4'!$G10)*$E$60</f>
        <v>0</v>
      </c>
      <c r="F64" s="37">
        <f>('5'!$G10)*$F$60</f>
        <v>0</v>
      </c>
      <c r="G64" s="32">
        <f t="shared" si="3"/>
        <v>0</v>
      </c>
      <c r="H64" s="33">
        <v>25</v>
      </c>
    </row>
    <row r="65" spans="1:8" ht="15" customHeight="1" x14ac:dyDescent="0.2">
      <c r="A65" s="31" t="s">
        <v>5</v>
      </c>
      <c r="B65" s="37">
        <f>('1'!$G11)*$B$60</f>
        <v>0</v>
      </c>
      <c r="C65" s="18">
        <f>('2'!$G11)*$C$60</f>
        <v>1</v>
      </c>
      <c r="D65" s="37">
        <f>('3'!$G11)*$D$60</f>
        <v>0</v>
      </c>
      <c r="E65" s="18">
        <f>('4'!$G11)*$E$60</f>
        <v>0</v>
      </c>
      <c r="F65" s="37">
        <f>('5'!$G11)*$F$60</f>
        <v>0</v>
      </c>
      <c r="G65" s="32">
        <f t="shared" si="3"/>
        <v>1</v>
      </c>
      <c r="H65" s="33">
        <v>45</v>
      </c>
    </row>
    <row r="66" spans="1:8" ht="15" customHeight="1" x14ac:dyDescent="0.2">
      <c r="A66" s="31" t="s">
        <v>4</v>
      </c>
      <c r="B66" s="37">
        <f>('1'!$G12)*$B$60</f>
        <v>1</v>
      </c>
      <c r="C66" s="18">
        <f>('2'!$G12)*$C$60</f>
        <v>0</v>
      </c>
      <c r="D66" s="37">
        <f>('3'!$G12)*$D$60</f>
        <v>0</v>
      </c>
      <c r="E66" s="18">
        <f>('4'!$G12)*$E$60</f>
        <v>0</v>
      </c>
      <c r="F66" s="37">
        <f>('5'!$G12)*$F$60</f>
        <v>0</v>
      </c>
      <c r="G66" s="32">
        <f t="shared" si="3"/>
        <v>1</v>
      </c>
      <c r="H66" s="33">
        <v>55</v>
      </c>
    </row>
    <row r="67" spans="1:8" ht="15" customHeight="1" x14ac:dyDescent="0.2">
      <c r="A67" s="31" t="s">
        <v>3</v>
      </c>
      <c r="B67" s="37">
        <f>('1'!$G13)*$B$60</f>
        <v>0</v>
      </c>
      <c r="C67" s="18">
        <f>('2'!$G13)*$C$60</f>
        <v>0</v>
      </c>
      <c r="D67" s="37">
        <f>('3'!$G13)*$D$60</f>
        <v>1</v>
      </c>
      <c r="E67" s="18">
        <f>('4'!$G13)*$E$60</f>
        <v>0</v>
      </c>
      <c r="F67" s="37">
        <f>('5'!$G13)*$F$60</f>
        <v>1</v>
      </c>
      <c r="G67" s="32">
        <f t="shared" si="3"/>
        <v>2</v>
      </c>
      <c r="H67" s="33">
        <v>50</v>
      </c>
    </row>
    <row r="68" spans="1:8" ht="15" customHeight="1" x14ac:dyDescent="0.2">
      <c r="A68" s="31" t="s">
        <v>16</v>
      </c>
      <c r="B68" s="37">
        <f>('1'!$G14)*$B$60</f>
        <v>0</v>
      </c>
      <c r="C68" s="18">
        <f>('2'!$G14)*$C$60</f>
        <v>1</v>
      </c>
      <c r="D68" s="37">
        <f>('3'!$G14)*$D$60</f>
        <v>0</v>
      </c>
      <c r="E68" s="18">
        <f>('4'!$G14)*$E$60</f>
        <v>0</v>
      </c>
      <c r="F68" s="37">
        <f>('5'!$G14)*$F$60</f>
        <v>1</v>
      </c>
      <c r="G68" s="32">
        <f t="shared" si="3"/>
        <v>2</v>
      </c>
      <c r="H68" s="33">
        <v>55</v>
      </c>
    </row>
    <row r="69" spans="1:8" ht="15" customHeight="1" x14ac:dyDescent="0.2">
      <c r="A69" s="31" t="s">
        <v>18</v>
      </c>
      <c r="B69" s="37">
        <f>('1'!$G15)*$B$60</f>
        <v>1</v>
      </c>
      <c r="C69" s="18">
        <f>('2'!$G15)*$C$60</f>
        <v>0</v>
      </c>
      <c r="D69" s="37">
        <f>('3'!$G15)*$D$60</f>
        <v>0</v>
      </c>
      <c r="E69" s="18">
        <f>('4'!$G15)*$E$60</f>
        <v>0</v>
      </c>
      <c r="F69" s="37">
        <f>('5'!$G15)*$F$60</f>
        <v>0</v>
      </c>
      <c r="G69" s="32">
        <f t="shared" si="3"/>
        <v>1</v>
      </c>
      <c r="H69" s="33">
        <v>70</v>
      </c>
    </row>
    <row r="70" spans="1:8" ht="15" customHeight="1" x14ac:dyDescent="0.2">
      <c r="A70" s="31" t="s">
        <v>20</v>
      </c>
      <c r="B70" s="37">
        <f>('1'!$G16)*$B$60</f>
        <v>0</v>
      </c>
      <c r="C70" s="18">
        <f>('2'!$G16)*$C$60</f>
        <v>0</v>
      </c>
      <c r="D70" s="37">
        <f>('3'!$G16)*$D$60</f>
        <v>0</v>
      </c>
      <c r="E70" s="18">
        <f>('4'!$G16)*$E$60</f>
        <v>0</v>
      </c>
      <c r="F70" s="37">
        <f>('5'!$G16)*$F$60</f>
        <v>0</v>
      </c>
      <c r="G70" s="32">
        <f t="shared" si="3"/>
        <v>0</v>
      </c>
      <c r="H70" s="33">
        <v>65</v>
      </c>
    </row>
    <row r="71" spans="1:8" ht="15" customHeight="1" x14ac:dyDescent="0.2">
      <c r="A71" s="31" t="s">
        <v>26</v>
      </c>
      <c r="B71" s="37">
        <f>('1'!$G17)*$B$60</f>
        <v>0</v>
      </c>
      <c r="C71" s="18">
        <f>('2'!$G17)*$C$60</f>
        <v>0</v>
      </c>
      <c r="D71" s="37">
        <f>('3'!$G17)*$D$60</f>
        <v>2</v>
      </c>
      <c r="E71" s="18">
        <f>('4'!$G17)*$E$60</f>
        <v>0</v>
      </c>
      <c r="F71" s="37">
        <f>('5'!$G17)*$F$60</f>
        <v>0</v>
      </c>
      <c r="G71" s="32">
        <f t="shared" si="3"/>
        <v>2</v>
      </c>
      <c r="H71" s="33">
        <v>35</v>
      </c>
    </row>
    <row r="72" spans="1:8" ht="15" customHeight="1" x14ac:dyDescent="0.2">
      <c r="A72" s="31" t="s">
        <v>30</v>
      </c>
      <c r="B72" s="37">
        <f>('1'!$G18)*$B$60</f>
        <v>1</v>
      </c>
      <c r="C72" s="18">
        <f>('2'!$G18)*$C$60</f>
        <v>0</v>
      </c>
      <c r="D72" s="37">
        <f>('3'!$G18)*$D$60</f>
        <v>0</v>
      </c>
      <c r="E72" s="18">
        <f>('4'!$G18)*$E$60</f>
        <v>0</v>
      </c>
      <c r="F72" s="37">
        <f>('5'!$G18)*$F$60</f>
        <v>0</v>
      </c>
      <c r="G72" s="32">
        <f t="shared" si="3"/>
        <v>1</v>
      </c>
      <c r="H72" s="33">
        <v>35</v>
      </c>
    </row>
    <row r="73" spans="1:8" ht="15" customHeight="1" x14ac:dyDescent="0.2">
      <c r="A73" s="31" t="s">
        <v>28</v>
      </c>
      <c r="B73" s="37">
        <f>('1'!$G19)*$B$60</f>
        <v>0</v>
      </c>
      <c r="C73" s="18">
        <f>('2'!$G19)*$C$60</f>
        <v>1</v>
      </c>
      <c r="D73" s="37">
        <f>('3'!$G19)*$D$60</f>
        <v>0</v>
      </c>
      <c r="E73" s="18">
        <f>('4'!$G19)*$E$60</f>
        <v>0</v>
      </c>
      <c r="F73" s="37">
        <f>('5'!$G19)*$F$60</f>
        <v>0</v>
      </c>
      <c r="G73" s="32">
        <f t="shared" si="3"/>
        <v>1</v>
      </c>
      <c r="H73" s="33">
        <v>35</v>
      </c>
    </row>
    <row r="74" spans="1:8" ht="15" customHeight="1" x14ac:dyDescent="0.2">
      <c r="A74" s="31" t="s">
        <v>37</v>
      </c>
      <c r="B74" s="37">
        <f>('1'!$G20)*$B$60</f>
        <v>0</v>
      </c>
      <c r="C74" s="18">
        <f>('2'!$G20)*$C$60</f>
        <v>4</v>
      </c>
      <c r="D74" s="37">
        <f>('3'!$G20)*$D$60</f>
        <v>1</v>
      </c>
      <c r="E74" s="18">
        <f>('4'!$G20)*$E$60</f>
        <v>0</v>
      </c>
      <c r="F74" s="37">
        <f>('5'!$G20)*$F$60</f>
        <v>4</v>
      </c>
      <c r="G74" s="32">
        <f t="shared" si="3"/>
        <v>9</v>
      </c>
      <c r="H74" s="33">
        <v>2</v>
      </c>
    </row>
    <row r="75" spans="1:8" ht="15" customHeight="1" x14ac:dyDescent="0.2">
      <c r="A75" s="31" t="s">
        <v>38</v>
      </c>
      <c r="B75" s="37">
        <f>('1'!$G21)*$B$60</f>
        <v>0</v>
      </c>
      <c r="C75" s="18">
        <f>('2'!$G21)*$C$60</f>
        <v>0</v>
      </c>
      <c r="D75" s="37">
        <f>('3'!$G21)*$D$60</f>
        <v>0</v>
      </c>
      <c r="E75" s="18">
        <f>('4'!$G21)*$E$60</f>
        <v>0</v>
      </c>
      <c r="F75" s="37">
        <f>('5'!$G21)*$F$60</f>
        <v>0</v>
      </c>
      <c r="G75" s="32">
        <f t="shared" si="3"/>
        <v>0</v>
      </c>
      <c r="H75" s="33">
        <v>2</v>
      </c>
    </row>
    <row r="76" spans="1:8" ht="15" customHeight="1" x14ac:dyDescent="0.2">
      <c r="A76" s="31" t="s">
        <v>39</v>
      </c>
      <c r="B76" s="37">
        <f>('1'!$G22)*$B$60</f>
        <v>0</v>
      </c>
      <c r="C76" s="18">
        <f>('2'!$G22)*$C$60</f>
        <v>0</v>
      </c>
      <c r="D76" s="37">
        <f>('3'!$G22)*$D$60</f>
        <v>0</v>
      </c>
      <c r="E76" s="18">
        <f>('4'!$G22)*$E$60</f>
        <v>0</v>
      </c>
      <c r="F76" s="37">
        <f>('5'!$G22)*$F$60</f>
        <v>0</v>
      </c>
      <c r="G76" s="32">
        <f t="shared" si="3"/>
        <v>0</v>
      </c>
      <c r="H76" s="33">
        <v>2</v>
      </c>
    </row>
    <row r="77" spans="1:8" ht="15" customHeight="1" x14ac:dyDescent="0.2">
      <c r="A77" s="31" t="s">
        <v>40</v>
      </c>
      <c r="B77" s="37">
        <f>('1'!$G23)*$B$60</f>
        <v>0</v>
      </c>
      <c r="C77" s="18">
        <f>('2'!$G23)*$C$60</f>
        <v>0</v>
      </c>
      <c r="D77" s="37">
        <f>('3'!$G23)*$D$60</f>
        <v>0</v>
      </c>
      <c r="E77" s="18">
        <f>('4'!$G23)*$E$60</f>
        <v>0</v>
      </c>
      <c r="F77" s="37">
        <f>('5'!$G23)*$F$60</f>
        <v>0</v>
      </c>
      <c r="G77" s="32">
        <f t="shared" si="3"/>
        <v>0</v>
      </c>
      <c r="H77" s="33">
        <v>2</v>
      </c>
    </row>
    <row r="78" spans="1:8" s="26" customFormat="1" ht="15" customHeight="1" x14ac:dyDescent="0.2">
      <c r="A78" s="40" t="s">
        <v>53</v>
      </c>
      <c r="B78" s="39">
        <f>SUMPRODUCT(B62:B77,$H$62:$H$77)</f>
        <v>200</v>
      </c>
      <c r="C78" s="39">
        <f>SUMPRODUCT(C62:C77,$H$62:$H$77)</f>
        <v>183</v>
      </c>
      <c r="D78" s="39">
        <f>SUMPRODUCT(D62:D77,$H$62:$H$77)</f>
        <v>162</v>
      </c>
      <c r="E78" s="39">
        <f>SUMPRODUCT(E62:E77,$H$62:$H$77)</f>
        <v>0</v>
      </c>
      <c r="F78" s="39">
        <f>SUMPRODUCT(F62:F77,$H$62:$H$77)</f>
        <v>153</v>
      </c>
      <c r="G78" s="41">
        <f>SUM(G62:G73)</f>
        <v>15</v>
      </c>
      <c r="H78" s="40">
        <f>SUM(B78:F78)</f>
        <v>698</v>
      </c>
    </row>
    <row r="79" spans="1:8" s="25" customFormat="1" ht="15" customHeight="1" x14ac:dyDescent="0.2">
      <c r="A79" s="28" t="s">
        <v>36</v>
      </c>
      <c r="B79" s="28">
        <v>1</v>
      </c>
      <c r="C79" s="28">
        <v>0</v>
      </c>
      <c r="D79" s="28">
        <v>1</v>
      </c>
      <c r="E79" s="28">
        <v>1</v>
      </c>
      <c r="F79" s="28">
        <v>1</v>
      </c>
      <c r="G79" s="83"/>
      <c r="H79" s="28"/>
    </row>
    <row r="80" spans="1:8" ht="15" customHeight="1" x14ac:dyDescent="0.2">
      <c r="A80" s="29" t="s">
        <v>62</v>
      </c>
      <c r="B80" s="36"/>
      <c r="C80" s="35"/>
      <c r="D80" s="36"/>
      <c r="E80" s="35"/>
      <c r="F80" s="36"/>
      <c r="G80" s="84"/>
      <c r="H80" s="30" t="s">
        <v>61</v>
      </c>
    </row>
    <row r="81" spans="1:8" ht="15" customHeight="1" x14ac:dyDescent="0.2">
      <c r="A81" s="31" t="s">
        <v>50</v>
      </c>
      <c r="B81" s="37">
        <f>('1'!$G25)*$B$79</f>
        <v>0</v>
      </c>
      <c r="C81" s="18">
        <f>('2'!$G25)*$C$79</f>
        <v>0</v>
      </c>
      <c r="D81" s="37">
        <f>('3'!$G25)*$D$79</f>
        <v>0</v>
      </c>
      <c r="E81" s="18">
        <f>('4'!$G25)*$E$79</f>
        <v>0</v>
      </c>
      <c r="F81" s="37">
        <f>('5'!$G25)*$F$79</f>
        <v>0</v>
      </c>
      <c r="G81" s="32">
        <f>SUM(B81:F81)</f>
        <v>0</v>
      </c>
      <c r="H81" s="33">
        <v>40</v>
      </c>
    </row>
    <row r="82" spans="1:8" ht="15" customHeight="1" x14ac:dyDescent="0.2">
      <c r="A82" s="31" t="s">
        <v>43</v>
      </c>
      <c r="B82" s="37">
        <f>('1'!$G26)*$B$79</f>
        <v>1</v>
      </c>
      <c r="C82" s="18">
        <f>('2'!$G26)*$C$79</f>
        <v>0</v>
      </c>
      <c r="D82" s="37">
        <f>('3'!$G26)*$D$79</f>
        <v>0</v>
      </c>
      <c r="E82" s="18">
        <f>('4'!$G26)*$E$79</f>
        <v>0</v>
      </c>
      <c r="F82" s="37">
        <f>('5'!$G26)*$F$79</f>
        <v>0</v>
      </c>
      <c r="G82" s="32">
        <f t="shared" ref="G82:G96" si="4">SUM(B82:F82)</f>
        <v>1</v>
      </c>
      <c r="H82" s="33">
        <v>40</v>
      </c>
    </row>
    <row r="83" spans="1:8" ht="15" customHeight="1" x14ac:dyDescent="0.2">
      <c r="A83" s="31" t="s">
        <v>51</v>
      </c>
      <c r="B83" s="37">
        <f>('1'!$G27)*$B$79</f>
        <v>0</v>
      </c>
      <c r="C83" s="18">
        <f>('2'!$G27)*$C$79</f>
        <v>0</v>
      </c>
      <c r="D83" s="37">
        <f>('3'!$G27)*$D$79</f>
        <v>1</v>
      </c>
      <c r="E83" s="18">
        <f>('4'!$G27)*$E$79</f>
        <v>1</v>
      </c>
      <c r="F83" s="37">
        <f>('5'!$G27)*$F$79</f>
        <v>1</v>
      </c>
      <c r="G83" s="32">
        <f t="shared" si="4"/>
        <v>3</v>
      </c>
      <c r="H83" s="33">
        <v>25</v>
      </c>
    </row>
    <row r="84" spans="1:8" ht="15" customHeight="1" x14ac:dyDescent="0.2">
      <c r="A84" s="31" t="s">
        <v>7</v>
      </c>
      <c r="B84" s="37">
        <f>('1'!$G28)*$B$79</f>
        <v>0</v>
      </c>
      <c r="C84" s="18">
        <f>('2'!$G28)*$C$79</f>
        <v>0</v>
      </c>
      <c r="D84" s="37">
        <f>('3'!$G28)*$D$79</f>
        <v>0</v>
      </c>
      <c r="E84" s="18">
        <f>('4'!$G28)*$E$79</f>
        <v>1</v>
      </c>
      <c r="F84" s="37">
        <f>('5'!$G28)*$F$79</f>
        <v>0</v>
      </c>
      <c r="G84" s="32">
        <f t="shared" si="4"/>
        <v>1</v>
      </c>
      <c r="H84" s="33">
        <v>50</v>
      </c>
    </row>
    <row r="85" spans="1:8" ht="15" customHeight="1" x14ac:dyDescent="0.2">
      <c r="A85" s="31" t="s">
        <v>8</v>
      </c>
      <c r="B85" s="37">
        <f>('1'!$G29)*$B$79</f>
        <v>0</v>
      </c>
      <c r="C85" s="18">
        <f>('2'!$G29)*$C$79</f>
        <v>0</v>
      </c>
      <c r="D85" s="37">
        <f>('3'!$G29)*$D$79</f>
        <v>0</v>
      </c>
      <c r="E85" s="18">
        <f>('4'!$G29)*$E$79</f>
        <v>0</v>
      </c>
      <c r="F85" s="37">
        <f>('5'!$G29)*$F$79</f>
        <v>0</v>
      </c>
      <c r="G85" s="32">
        <f t="shared" si="4"/>
        <v>0</v>
      </c>
      <c r="H85" s="33">
        <v>55</v>
      </c>
    </row>
    <row r="86" spans="1:8" ht="15" customHeight="1" x14ac:dyDescent="0.2">
      <c r="A86" s="31" t="s">
        <v>6</v>
      </c>
      <c r="B86" s="37">
        <f>('1'!$G30)*$B$79</f>
        <v>1</v>
      </c>
      <c r="C86" s="18">
        <f>('2'!$G30)*$C$79</f>
        <v>0</v>
      </c>
      <c r="D86" s="37">
        <f>('3'!$G30)*$D$79</f>
        <v>1</v>
      </c>
      <c r="E86" s="18">
        <f>('4'!$G30)*$E$79</f>
        <v>0</v>
      </c>
      <c r="F86" s="37">
        <f>('5'!$G30)*$F$79</f>
        <v>0</v>
      </c>
      <c r="G86" s="32">
        <f t="shared" si="4"/>
        <v>2</v>
      </c>
      <c r="H86" s="33">
        <v>55</v>
      </c>
    </row>
    <row r="87" spans="1:8" ht="15" customHeight="1" x14ac:dyDescent="0.2">
      <c r="A87" s="31" t="s">
        <v>14</v>
      </c>
      <c r="B87" s="37">
        <f>('1'!$G31)*$B$79</f>
        <v>1</v>
      </c>
      <c r="C87" s="18">
        <f>('2'!$G31)*$C$79</f>
        <v>0</v>
      </c>
      <c r="D87" s="37">
        <f>('3'!$G31)*$D$79</f>
        <v>0</v>
      </c>
      <c r="E87" s="18">
        <f>('4'!$G31)*$E$79</f>
        <v>1</v>
      </c>
      <c r="F87" s="37">
        <f>('5'!$G31)*$F$79</f>
        <v>1</v>
      </c>
      <c r="G87" s="32">
        <f t="shared" si="4"/>
        <v>3</v>
      </c>
      <c r="H87" s="33">
        <v>55</v>
      </c>
    </row>
    <row r="88" spans="1:8" ht="15" customHeight="1" x14ac:dyDescent="0.2">
      <c r="A88" s="31" t="s">
        <v>13</v>
      </c>
      <c r="B88" s="37">
        <f>('1'!$G32)*$B$79</f>
        <v>0</v>
      </c>
      <c r="C88" s="18">
        <f>('2'!$G32)*$C$79</f>
        <v>0</v>
      </c>
      <c r="D88" s="37">
        <f>('3'!$G32)*$D$79</f>
        <v>0</v>
      </c>
      <c r="E88" s="18">
        <f>('4'!$G32)*$E$79</f>
        <v>0</v>
      </c>
      <c r="F88" s="37">
        <f>('5'!$G32)*$F$79</f>
        <v>0</v>
      </c>
      <c r="G88" s="32">
        <f t="shared" si="4"/>
        <v>0</v>
      </c>
      <c r="H88" s="33">
        <v>60</v>
      </c>
    </row>
    <row r="89" spans="1:8" ht="15" customHeight="1" x14ac:dyDescent="0.2">
      <c r="A89" s="31" t="s">
        <v>12</v>
      </c>
      <c r="B89" s="37">
        <f>('1'!$G33)*$B$79</f>
        <v>0</v>
      </c>
      <c r="C89" s="18">
        <f>('2'!$G33)*$C$79</f>
        <v>0</v>
      </c>
      <c r="D89" s="37">
        <f>('3'!$G33)*$D$79</f>
        <v>1</v>
      </c>
      <c r="E89" s="18">
        <f>('4'!$G33)*$E$79</f>
        <v>0</v>
      </c>
      <c r="F89" s="37">
        <f>('5'!$G33)*$F$79</f>
        <v>0</v>
      </c>
      <c r="G89" s="32">
        <f t="shared" si="4"/>
        <v>1</v>
      </c>
      <c r="H89" s="33">
        <v>70</v>
      </c>
    </row>
    <row r="90" spans="1:8" ht="15" customHeight="1" x14ac:dyDescent="0.2">
      <c r="A90" s="31" t="s">
        <v>23</v>
      </c>
      <c r="B90" s="37">
        <f>('1'!$G34)*$B$79</f>
        <v>1</v>
      </c>
      <c r="C90" s="18">
        <f>('2'!$G34)*$C$79</f>
        <v>0</v>
      </c>
      <c r="D90" s="37">
        <f>('3'!$G34)*$D$79</f>
        <v>1</v>
      </c>
      <c r="E90" s="18">
        <f>('4'!$G34)*$E$79</f>
        <v>1</v>
      </c>
      <c r="F90" s="37">
        <f>('5'!$G34)*$F$79</f>
        <v>0</v>
      </c>
      <c r="G90" s="32">
        <f t="shared" si="4"/>
        <v>3</v>
      </c>
      <c r="H90" s="33">
        <v>40</v>
      </c>
    </row>
    <row r="91" spans="1:8" ht="15" customHeight="1" x14ac:dyDescent="0.2">
      <c r="A91" s="31" t="s">
        <v>29</v>
      </c>
      <c r="B91" s="37">
        <f>('1'!$G35)*$B$79</f>
        <v>0</v>
      </c>
      <c r="C91" s="18">
        <f>('2'!$G35)*$C$79</f>
        <v>0</v>
      </c>
      <c r="D91" s="37">
        <f>('3'!$G35)*$D$79</f>
        <v>0</v>
      </c>
      <c r="E91" s="18">
        <f>('4'!$G35)*$E$79</f>
        <v>0</v>
      </c>
      <c r="F91" s="37">
        <f>('5'!$G35)*$F$79</f>
        <v>1</v>
      </c>
      <c r="G91" s="32">
        <f t="shared" si="4"/>
        <v>1</v>
      </c>
      <c r="H91" s="33">
        <v>35</v>
      </c>
    </row>
    <row r="92" spans="1:8" ht="15" customHeight="1" x14ac:dyDescent="0.2">
      <c r="A92" s="31" t="s">
        <v>34</v>
      </c>
      <c r="B92" s="37">
        <f>('1'!$G36)*$B$79</f>
        <v>0</v>
      </c>
      <c r="C92" s="18">
        <f>('2'!$G36)*$C$79</f>
        <v>0</v>
      </c>
      <c r="D92" s="37">
        <f>('3'!$G36)*$D$79</f>
        <v>0</v>
      </c>
      <c r="E92" s="18">
        <f>('4'!$G36)*$E$79</f>
        <v>0</v>
      </c>
      <c r="F92" s="37">
        <f>('5'!$G36)*$F$79</f>
        <v>0</v>
      </c>
      <c r="G92" s="32">
        <f t="shared" si="4"/>
        <v>0</v>
      </c>
      <c r="H92" s="33">
        <v>40</v>
      </c>
    </row>
    <row r="93" spans="1:8" ht="15" customHeight="1" x14ac:dyDescent="0.2">
      <c r="A93" s="31" t="s">
        <v>37</v>
      </c>
      <c r="B93" s="37">
        <f>('1'!$G37)*$B$79</f>
        <v>0</v>
      </c>
      <c r="C93" s="18">
        <f>('2'!$G37)*$C$79</f>
        <v>0</v>
      </c>
      <c r="D93" s="37">
        <f>('3'!$G37)*$D$79</f>
        <v>2</v>
      </c>
      <c r="E93" s="18">
        <f>('4'!$G37)*$E$79</f>
        <v>2</v>
      </c>
      <c r="F93" s="37">
        <f>('5'!$G37)*$F$79</f>
        <v>0</v>
      </c>
      <c r="G93" s="32">
        <f t="shared" si="4"/>
        <v>4</v>
      </c>
      <c r="H93" s="33">
        <v>2</v>
      </c>
    </row>
    <row r="94" spans="1:8" ht="15" customHeight="1" x14ac:dyDescent="0.2">
      <c r="A94" s="31" t="s">
        <v>38</v>
      </c>
      <c r="B94" s="37">
        <f>('1'!$G38)*$B$79</f>
        <v>0</v>
      </c>
      <c r="C94" s="18">
        <f>('2'!$G38)*$C$79</f>
        <v>0</v>
      </c>
      <c r="D94" s="37">
        <f>('3'!$G38)*$D$79</f>
        <v>0</v>
      </c>
      <c r="E94" s="18">
        <f>('4'!$G38)*$E$79</f>
        <v>0</v>
      </c>
      <c r="F94" s="37">
        <f>('5'!$G38)*$F$79</f>
        <v>1</v>
      </c>
      <c r="G94" s="32">
        <f t="shared" si="4"/>
        <v>1</v>
      </c>
      <c r="H94" s="33">
        <v>2</v>
      </c>
    </row>
    <row r="95" spans="1:8" ht="15.75" x14ac:dyDescent="0.2">
      <c r="A95" s="31" t="s">
        <v>39</v>
      </c>
      <c r="B95" s="37">
        <f>('1'!$G39)*$B$79</f>
        <v>0</v>
      </c>
      <c r="C95" s="18">
        <f>('2'!$G39)*$C$79</f>
        <v>0</v>
      </c>
      <c r="D95" s="37">
        <f>('3'!$G39)*$D$79</f>
        <v>0</v>
      </c>
      <c r="E95" s="18">
        <f>('4'!$G39)*$E$79</f>
        <v>0</v>
      </c>
      <c r="F95" s="37">
        <f>('5'!$G39)*$F$79</f>
        <v>0</v>
      </c>
      <c r="G95" s="32">
        <f t="shared" si="4"/>
        <v>0</v>
      </c>
      <c r="H95" s="33">
        <v>2</v>
      </c>
    </row>
    <row r="96" spans="1:8" ht="15.75" x14ac:dyDescent="0.2">
      <c r="A96" s="31" t="s">
        <v>40</v>
      </c>
      <c r="B96" s="37">
        <f>('1'!$G40)*$B$79</f>
        <v>0</v>
      </c>
      <c r="C96" s="18">
        <f>('2'!$G40)*$C$79</f>
        <v>0</v>
      </c>
      <c r="D96" s="37">
        <f>('3'!$G40)*$D$79</f>
        <v>0</v>
      </c>
      <c r="E96" s="18">
        <f>('4'!$G40)*$E$79</f>
        <v>0</v>
      </c>
      <c r="F96" s="37">
        <f>('5'!$G40)*$F$79</f>
        <v>0</v>
      </c>
      <c r="G96" s="32">
        <f t="shared" si="4"/>
        <v>0</v>
      </c>
      <c r="H96" s="33">
        <v>2</v>
      </c>
    </row>
    <row r="97" spans="1:8" ht="15.75" x14ac:dyDescent="0.2">
      <c r="A97" s="40" t="s">
        <v>53</v>
      </c>
      <c r="B97" s="39">
        <f>SUMPRODUCT(B81:B96,$H$81:$H$96)</f>
        <v>190</v>
      </c>
      <c r="C97" s="39">
        <f>SUMPRODUCT(C81:C96,$H$81:$H$96)</f>
        <v>0</v>
      </c>
      <c r="D97" s="39">
        <f>SUMPRODUCT(D81:D96,$H$81:$H$96)</f>
        <v>194</v>
      </c>
      <c r="E97" s="39">
        <f>SUMPRODUCT(E81:E96,$H$81:$H$96)</f>
        <v>174</v>
      </c>
      <c r="F97" s="39">
        <f>SUMPRODUCT(F81:F96,$H$81:$H$96)</f>
        <v>117</v>
      </c>
      <c r="G97" s="41">
        <f>SUM(G81:G92)</f>
        <v>15</v>
      </c>
      <c r="H97" s="40">
        <f>SUM(B97:F97)</f>
        <v>675</v>
      </c>
    </row>
  </sheetData>
  <phoneticPr fontId="19" type="noConversion"/>
  <printOptions horizontalCentered="1" verticalCentered="1"/>
  <pageMargins left="0" right="0" top="0" bottom="0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94"/>
  <sheetViews>
    <sheetView showGridLines="0" zoomScaleNormal="100" workbookViewId="0">
      <selection activeCell="V18" sqref="V18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61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1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 t="str">
        <f>Список!B2</f>
        <v>Иванов Иван Иванович</v>
      </c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 t="str">
        <f>Список!C2</f>
        <v>ООО "Мелочевка Дяди Боба"</v>
      </c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>
        <f>Список!D2</f>
        <v>8002000600</v>
      </c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 t="str">
        <f>Список!E2</f>
        <v>ул. Бобруйская 69</v>
      </c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65"/>
      <c r="F7" s="101" t="s">
        <v>35</v>
      </c>
      <c r="G7" s="102"/>
      <c r="H7" s="103"/>
    </row>
    <row r="8" spans="1:8" ht="13.5" customHeight="1" x14ac:dyDescent="0.2">
      <c r="A8" s="118" t="s">
        <v>41</v>
      </c>
      <c r="B8" s="119"/>
      <c r="C8" s="14"/>
      <c r="D8" s="8">
        <v>45</v>
      </c>
      <c r="E8" s="124" t="s">
        <v>44</v>
      </c>
      <c r="F8" s="125"/>
      <c r="G8" s="1">
        <v>1</v>
      </c>
      <c r="H8" s="10">
        <v>40</v>
      </c>
    </row>
    <row r="9" spans="1:8" ht="13.5" customHeight="1" x14ac:dyDescent="0.2">
      <c r="A9" s="126" t="s">
        <v>42</v>
      </c>
      <c r="B9" s="127"/>
      <c r="C9" s="1">
        <v>1</v>
      </c>
      <c r="D9" s="10">
        <v>45</v>
      </c>
      <c r="E9" s="128" t="s">
        <v>45</v>
      </c>
      <c r="F9" s="129"/>
      <c r="G9" s="1"/>
      <c r="H9" s="10">
        <v>40</v>
      </c>
    </row>
    <row r="10" spans="1:8" ht="13.5" customHeight="1" thickBot="1" x14ac:dyDescent="0.25">
      <c r="A10" s="120" t="s">
        <v>43</v>
      </c>
      <c r="B10" s="121"/>
      <c r="C10" s="12"/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/>
      <c r="D11" s="3">
        <v>55</v>
      </c>
      <c r="E11" s="116" t="s">
        <v>5</v>
      </c>
      <c r="F11" s="117"/>
      <c r="G11" s="52"/>
      <c r="H11" s="6">
        <v>45</v>
      </c>
    </row>
    <row r="12" spans="1:8" ht="13.5" customHeight="1" x14ac:dyDescent="0.2">
      <c r="A12" s="93" t="s">
        <v>5</v>
      </c>
      <c r="B12" s="94"/>
      <c r="C12" s="53">
        <v>1</v>
      </c>
      <c r="D12" s="4">
        <v>45</v>
      </c>
      <c r="E12" s="95" t="s">
        <v>4</v>
      </c>
      <c r="F12" s="96"/>
      <c r="G12" s="53">
        <v>1</v>
      </c>
      <c r="H12" s="10">
        <v>55</v>
      </c>
    </row>
    <row r="13" spans="1:8" ht="13.5" customHeight="1" thickBot="1" x14ac:dyDescent="0.25">
      <c r="A13" s="110" t="s">
        <v>8</v>
      </c>
      <c r="B13" s="111"/>
      <c r="C13" s="54"/>
      <c r="D13" s="5">
        <v>55</v>
      </c>
      <c r="E13" s="112" t="s">
        <v>3</v>
      </c>
      <c r="F13" s="113"/>
      <c r="G13" s="54"/>
      <c r="H13" s="9">
        <v>50</v>
      </c>
    </row>
    <row r="14" spans="1:8" ht="13.5" customHeight="1" thickTop="1" x14ac:dyDescent="0.2">
      <c r="A14" s="114" t="s">
        <v>15</v>
      </c>
      <c r="B14" s="115"/>
      <c r="C14" s="51">
        <v>1</v>
      </c>
      <c r="D14" s="15">
        <v>65</v>
      </c>
      <c r="E14" s="116" t="s">
        <v>16</v>
      </c>
      <c r="F14" s="117"/>
      <c r="G14" s="53"/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>
        <v>1</v>
      </c>
      <c r="H15" s="10">
        <v>70</v>
      </c>
    </row>
    <row r="16" spans="1:8" ht="13.5" customHeight="1" thickBot="1" x14ac:dyDescent="0.25">
      <c r="A16" s="120" t="s">
        <v>59</v>
      </c>
      <c r="B16" s="121"/>
      <c r="C16" s="54"/>
      <c r="D16" s="9">
        <v>65</v>
      </c>
      <c r="E16" s="112" t="s">
        <v>20</v>
      </c>
      <c r="F16" s="113"/>
      <c r="G16" s="54"/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/>
      <c r="H17" s="11">
        <v>35</v>
      </c>
    </row>
    <row r="18" spans="1:8" ht="13.5" customHeight="1" x14ac:dyDescent="0.2">
      <c r="A18" s="93" t="s">
        <v>25</v>
      </c>
      <c r="B18" s="94"/>
      <c r="C18" s="53"/>
      <c r="D18" s="10">
        <v>40</v>
      </c>
      <c r="E18" s="95" t="s">
        <v>30</v>
      </c>
      <c r="F18" s="96"/>
      <c r="G18" s="53">
        <v>1</v>
      </c>
      <c r="H18" s="10">
        <v>35</v>
      </c>
    </row>
    <row r="19" spans="1:8" ht="13.5" customHeight="1" thickBot="1" x14ac:dyDescent="0.25">
      <c r="A19" s="110" t="s">
        <v>30</v>
      </c>
      <c r="B19" s="111"/>
      <c r="C19" s="54">
        <v>1</v>
      </c>
      <c r="D19" s="9">
        <v>35</v>
      </c>
      <c r="E19" s="112" t="s">
        <v>28</v>
      </c>
      <c r="F19" s="113"/>
      <c r="G19" s="54"/>
      <c r="H19" s="9">
        <v>35</v>
      </c>
    </row>
    <row r="20" spans="1:8" ht="13.5" customHeight="1" thickTop="1" x14ac:dyDescent="0.2">
      <c r="A20" s="114" t="s">
        <v>37</v>
      </c>
      <c r="B20" s="115"/>
      <c r="C20" s="52"/>
      <c r="D20" s="8">
        <v>2</v>
      </c>
      <c r="E20" s="116" t="s">
        <v>37</v>
      </c>
      <c r="F20" s="117"/>
      <c r="G20" s="52"/>
      <c r="H20" s="8">
        <v>2</v>
      </c>
    </row>
    <row r="21" spans="1:8" ht="13.5" customHeight="1" x14ac:dyDescent="0.2">
      <c r="A21" s="93" t="s">
        <v>38</v>
      </c>
      <c r="B21" s="94"/>
      <c r="C21" s="53"/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/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63"/>
      <c r="F24" s="137" t="s">
        <v>36</v>
      </c>
      <c r="G24" s="138"/>
      <c r="H24" s="139"/>
    </row>
    <row r="25" spans="1:8" ht="13.5" customHeight="1" x14ac:dyDescent="0.2">
      <c r="A25" s="118" t="s">
        <v>47</v>
      </c>
      <c r="B25" s="119"/>
      <c r="C25" s="1"/>
      <c r="D25" s="10">
        <v>40</v>
      </c>
      <c r="E25" s="128" t="s">
        <v>50</v>
      </c>
      <c r="F25" s="129"/>
      <c r="G25" s="13"/>
      <c r="H25" s="11">
        <v>40</v>
      </c>
    </row>
    <row r="26" spans="1:8" ht="13.5" customHeight="1" x14ac:dyDescent="0.2">
      <c r="A26" s="126" t="s">
        <v>48</v>
      </c>
      <c r="B26" s="127"/>
      <c r="C26" s="1">
        <v>1</v>
      </c>
      <c r="D26" s="10">
        <v>45</v>
      </c>
      <c r="E26" s="128" t="s">
        <v>43</v>
      </c>
      <c r="F26" s="129"/>
      <c r="G26" s="1">
        <v>1</v>
      </c>
      <c r="H26" s="10">
        <v>40</v>
      </c>
    </row>
    <row r="27" spans="1:8" ht="13.5" customHeight="1" thickBot="1" x14ac:dyDescent="0.25">
      <c r="A27" s="120" t="s">
        <v>49</v>
      </c>
      <c r="B27" s="121"/>
      <c r="C27" s="1"/>
      <c r="D27" s="10">
        <v>35</v>
      </c>
      <c r="E27" s="122" t="s">
        <v>51</v>
      </c>
      <c r="F27" s="123"/>
      <c r="G27" s="12"/>
      <c r="H27" s="9">
        <v>25</v>
      </c>
    </row>
    <row r="28" spans="1:8" ht="13.5" customHeight="1" thickTop="1" x14ac:dyDescent="0.2">
      <c r="A28" s="114" t="s">
        <v>2</v>
      </c>
      <c r="B28" s="115"/>
      <c r="C28" s="51"/>
      <c r="D28" s="15">
        <v>55</v>
      </c>
      <c r="E28" s="130" t="s">
        <v>7</v>
      </c>
      <c r="F28" s="131"/>
      <c r="G28" s="55"/>
      <c r="H28" s="11">
        <v>50</v>
      </c>
    </row>
    <row r="29" spans="1:8" ht="13.5" customHeight="1" x14ac:dyDescent="0.2">
      <c r="A29" s="93" t="s">
        <v>3</v>
      </c>
      <c r="B29" s="94"/>
      <c r="C29" s="53">
        <v>1</v>
      </c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/>
      <c r="D30" s="9">
        <v>45</v>
      </c>
      <c r="E30" s="112" t="s">
        <v>6</v>
      </c>
      <c r="F30" s="113"/>
      <c r="G30" s="54">
        <v>1</v>
      </c>
      <c r="H30" s="9">
        <v>55</v>
      </c>
    </row>
    <row r="31" spans="1:8" ht="13.5" customHeight="1" thickTop="1" x14ac:dyDescent="0.2">
      <c r="A31" s="118" t="s">
        <v>9</v>
      </c>
      <c r="B31" s="119"/>
      <c r="C31" s="56">
        <v>1</v>
      </c>
      <c r="D31" s="10">
        <v>65</v>
      </c>
      <c r="E31" s="116" t="s">
        <v>14</v>
      </c>
      <c r="F31" s="117"/>
      <c r="G31" s="55">
        <v>1</v>
      </c>
      <c r="H31" s="11">
        <v>55</v>
      </c>
    </row>
    <row r="32" spans="1:8" ht="13.5" customHeight="1" x14ac:dyDescent="0.2">
      <c r="A32" s="93" t="s">
        <v>12</v>
      </c>
      <c r="B32" s="94"/>
      <c r="C32" s="53"/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/>
      <c r="D33" s="9">
        <v>60</v>
      </c>
      <c r="E33" s="112" t="s">
        <v>12</v>
      </c>
      <c r="F33" s="113"/>
      <c r="G33" s="54"/>
      <c r="H33" s="5">
        <v>70</v>
      </c>
    </row>
    <row r="34" spans="1:8" ht="13.5" customHeight="1" thickTop="1" x14ac:dyDescent="0.2">
      <c r="A34" s="114" t="s">
        <v>27</v>
      </c>
      <c r="B34" s="115"/>
      <c r="C34" s="53"/>
      <c r="D34" s="10">
        <v>35</v>
      </c>
      <c r="E34" s="116" t="s">
        <v>23</v>
      </c>
      <c r="F34" s="117"/>
      <c r="G34" s="53">
        <v>1</v>
      </c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/>
      <c r="H35" s="10">
        <v>35</v>
      </c>
    </row>
    <row r="36" spans="1:8" ht="13.5" customHeight="1" thickBot="1" x14ac:dyDescent="0.25">
      <c r="A36" s="110" t="s">
        <v>29</v>
      </c>
      <c r="B36" s="111"/>
      <c r="C36" s="54">
        <v>1</v>
      </c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/>
      <c r="D37" s="8">
        <v>2</v>
      </c>
      <c r="E37" s="116" t="s">
        <v>37</v>
      </c>
      <c r="F37" s="117"/>
      <c r="G37" s="52"/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/>
      <c r="H38" s="8">
        <v>2</v>
      </c>
    </row>
    <row r="39" spans="1:8" ht="13.5" customHeight="1" x14ac:dyDescent="0.2">
      <c r="A39" s="93" t="s">
        <v>39</v>
      </c>
      <c r="B39" s="94"/>
      <c r="C39" s="53"/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63"/>
      <c r="F41" s="137" t="s">
        <v>58</v>
      </c>
      <c r="G41" s="138"/>
      <c r="H41" s="13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>
        <v>1</v>
      </c>
      <c r="H42" s="10">
        <v>40</v>
      </c>
    </row>
    <row r="43" spans="1:8" ht="13.5" customHeight="1" x14ac:dyDescent="0.2">
      <c r="A43" s="126" t="s">
        <v>46</v>
      </c>
      <c r="B43" s="127"/>
      <c r="C43" s="1"/>
      <c r="D43" s="10">
        <v>25</v>
      </c>
      <c r="E43" s="128" t="s">
        <v>45</v>
      </c>
      <c r="F43" s="129"/>
      <c r="G43" s="1"/>
      <c r="H43" s="10">
        <v>40</v>
      </c>
    </row>
    <row r="44" spans="1:8" ht="13.5" customHeight="1" thickBot="1" x14ac:dyDescent="0.25">
      <c r="A44" s="120" t="s">
        <v>52</v>
      </c>
      <c r="B44" s="121"/>
      <c r="C44" s="12">
        <v>1</v>
      </c>
      <c r="D44" s="9">
        <v>45</v>
      </c>
      <c r="E44" s="122" t="s">
        <v>46</v>
      </c>
      <c r="F44" s="123"/>
      <c r="G44" s="12"/>
      <c r="H44" s="9">
        <v>25</v>
      </c>
    </row>
    <row r="45" spans="1:8" ht="13.5" customHeight="1" thickTop="1" x14ac:dyDescent="0.2">
      <c r="A45" s="114" t="s">
        <v>0</v>
      </c>
      <c r="B45" s="115"/>
      <c r="C45" s="53"/>
      <c r="D45" s="10">
        <v>45</v>
      </c>
      <c r="E45" s="116" t="s">
        <v>5</v>
      </c>
      <c r="F45" s="117"/>
      <c r="G45" s="52"/>
      <c r="H45" s="6">
        <v>45</v>
      </c>
    </row>
    <row r="46" spans="1:8" ht="13.5" customHeight="1" x14ac:dyDescent="0.2">
      <c r="A46" s="93" t="s">
        <v>1</v>
      </c>
      <c r="B46" s="94"/>
      <c r="C46" s="53"/>
      <c r="D46" s="10">
        <v>45</v>
      </c>
      <c r="E46" s="95" t="s">
        <v>4</v>
      </c>
      <c r="F46" s="96"/>
      <c r="G46" s="53">
        <v>1</v>
      </c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>
        <v>1</v>
      </c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/>
      <c r="D48" s="10">
        <v>65</v>
      </c>
      <c r="E48" s="116" t="s">
        <v>16</v>
      </c>
      <c r="F48" s="117"/>
      <c r="G48" s="53"/>
      <c r="H48" s="10">
        <v>55</v>
      </c>
    </row>
    <row r="49" spans="1:8" ht="13.5" customHeight="1" x14ac:dyDescent="0.2">
      <c r="A49" s="93" t="s">
        <v>11</v>
      </c>
      <c r="B49" s="94"/>
      <c r="C49" s="53">
        <v>1</v>
      </c>
      <c r="D49" s="10">
        <v>65</v>
      </c>
      <c r="E49" s="95" t="s">
        <v>18</v>
      </c>
      <c r="F49" s="96"/>
      <c r="G49" s="53">
        <v>1</v>
      </c>
      <c r="H49" s="10">
        <v>70</v>
      </c>
    </row>
    <row r="50" spans="1:8" ht="13.5" customHeight="1" thickBot="1" x14ac:dyDescent="0.25">
      <c r="A50" s="110" t="s">
        <v>17</v>
      </c>
      <c r="B50" s="111"/>
      <c r="C50" s="54"/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/>
      <c r="D51" s="10">
        <v>35</v>
      </c>
      <c r="E51" s="116" t="s">
        <v>26</v>
      </c>
      <c r="F51" s="117"/>
      <c r="G51" s="55"/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>
        <v>1</v>
      </c>
      <c r="H52" s="10">
        <v>35</v>
      </c>
    </row>
    <row r="53" spans="1:8" ht="13.5" customHeight="1" thickBot="1" x14ac:dyDescent="0.25">
      <c r="A53" s="110" t="s">
        <v>34</v>
      </c>
      <c r="B53" s="111"/>
      <c r="C53" s="54">
        <v>1</v>
      </c>
      <c r="D53" s="9">
        <v>40</v>
      </c>
      <c r="E53" s="112" t="s">
        <v>28</v>
      </c>
      <c r="F53" s="113"/>
      <c r="G53" s="54"/>
      <c r="H53" s="9">
        <v>35</v>
      </c>
    </row>
    <row r="54" spans="1:8" ht="13.5" customHeight="1" thickTop="1" x14ac:dyDescent="0.2">
      <c r="A54" s="114" t="s">
        <v>37</v>
      </c>
      <c r="B54" s="115"/>
      <c r="C54" s="52"/>
      <c r="D54" s="8">
        <v>2</v>
      </c>
      <c r="E54" s="116" t="s">
        <v>37</v>
      </c>
      <c r="F54" s="117"/>
      <c r="G54" s="52"/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61"/>
      <c r="E58" s="72"/>
    </row>
    <row r="59" spans="1:8" ht="15" customHeight="1" x14ac:dyDescent="0.2">
      <c r="C59" s="22"/>
      <c r="D59" s="61"/>
      <c r="E59" s="72"/>
    </row>
    <row r="60" spans="1:8" ht="15" customHeight="1" x14ac:dyDescent="0.2">
      <c r="C60" s="22"/>
      <c r="D60" s="61"/>
      <c r="E60" s="72"/>
    </row>
    <row r="61" spans="1:8" ht="15" customHeight="1" x14ac:dyDescent="0.2">
      <c r="C61" s="22"/>
      <c r="D61" s="61"/>
      <c r="E61" s="72"/>
    </row>
    <row r="62" spans="1:8" ht="15" customHeight="1" x14ac:dyDescent="0.2">
      <c r="C62" s="22"/>
      <c r="D62" s="61"/>
      <c r="E62" s="72"/>
    </row>
    <row r="63" spans="1:8" ht="15" customHeight="1" x14ac:dyDescent="0.2">
      <c r="C63" s="22"/>
      <c r="D63" s="61"/>
      <c r="E63" s="72"/>
    </row>
    <row r="64" spans="1:8" ht="15" customHeight="1" x14ac:dyDescent="0.2">
      <c r="C64" s="22"/>
      <c r="D64" s="61"/>
      <c r="E64" s="72"/>
    </row>
    <row r="65" spans="3:5" ht="15" customHeight="1" x14ac:dyDescent="0.2">
      <c r="C65" s="22"/>
      <c r="D65" s="61"/>
      <c r="E65" s="72"/>
    </row>
    <row r="66" spans="3:5" ht="15" customHeight="1" x14ac:dyDescent="0.2">
      <c r="C66" s="22"/>
      <c r="D66" s="61"/>
      <c r="E66" s="72"/>
    </row>
    <row r="67" spans="3:5" ht="15" customHeight="1" x14ac:dyDescent="0.2">
      <c r="C67" s="22"/>
      <c r="D67" s="61"/>
      <c r="E67" s="72"/>
    </row>
    <row r="68" spans="3:5" ht="15" customHeight="1" x14ac:dyDescent="0.2">
      <c r="C68" s="22"/>
      <c r="D68" s="61"/>
      <c r="E68" s="72"/>
    </row>
    <row r="69" spans="3:5" ht="15" customHeight="1" x14ac:dyDescent="0.2">
      <c r="C69" s="22"/>
      <c r="D69" s="61"/>
      <c r="E69" s="72"/>
    </row>
    <row r="70" spans="3:5" ht="15" customHeight="1" x14ac:dyDescent="0.2">
      <c r="C70" s="22"/>
      <c r="D70" s="61"/>
      <c r="E70" s="72"/>
    </row>
    <row r="71" spans="3:5" ht="15" customHeight="1" x14ac:dyDescent="0.2">
      <c r="C71" s="22"/>
      <c r="D71" s="61"/>
      <c r="E71" s="72"/>
    </row>
    <row r="72" spans="3:5" ht="15" customHeight="1" x14ac:dyDescent="0.2">
      <c r="C72" s="22"/>
      <c r="D72" s="61"/>
      <c r="E72" s="72"/>
    </row>
    <row r="73" spans="3:5" ht="15" customHeight="1" x14ac:dyDescent="0.2">
      <c r="C73" s="22"/>
      <c r="D73" s="61"/>
      <c r="E73" s="72"/>
    </row>
    <row r="74" spans="3:5" ht="15" customHeight="1" x14ac:dyDescent="0.2">
      <c r="C74" s="22"/>
      <c r="D74" s="61"/>
      <c r="E74" s="72"/>
    </row>
    <row r="75" spans="3:5" ht="15" customHeight="1" x14ac:dyDescent="0.2">
      <c r="C75" s="22"/>
      <c r="D75" s="61"/>
      <c r="E75" s="72"/>
    </row>
    <row r="76" spans="3:5" ht="15" customHeight="1" x14ac:dyDescent="0.2">
      <c r="C76" s="22"/>
      <c r="D76" s="61"/>
      <c r="E76" s="72"/>
    </row>
    <row r="77" spans="3:5" ht="15" customHeight="1" x14ac:dyDescent="0.2">
      <c r="C77" s="22"/>
      <c r="D77" s="61"/>
      <c r="E77" s="72"/>
    </row>
    <row r="78" spans="3:5" ht="15" customHeight="1" x14ac:dyDescent="0.2">
      <c r="C78" s="22"/>
      <c r="D78" s="61"/>
      <c r="E78" s="72"/>
    </row>
    <row r="79" spans="3:5" ht="15" customHeight="1" x14ac:dyDescent="0.2">
      <c r="C79" s="22"/>
      <c r="D79" s="61"/>
      <c r="E79" s="72"/>
    </row>
    <row r="80" spans="3:5" ht="15" customHeight="1" x14ac:dyDescent="0.2">
      <c r="C80" s="22"/>
      <c r="D80" s="61"/>
      <c r="E80" s="72"/>
    </row>
    <row r="81" spans="3:5" ht="15" customHeight="1" x14ac:dyDescent="0.2">
      <c r="C81" s="22"/>
      <c r="D81" s="61"/>
      <c r="E81" s="72"/>
    </row>
    <row r="82" spans="3:5" ht="15" customHeight="1" x14ac:dyDescent="0.2">
      <c r="C82" s="22"/>
      <c r="D82" s="61"/>
      <c r="E82" s="72"/>
    </row>
    <row r="83" spans="3:5" ht="15" customHeight="1" x14ac:dyDescent="0.2">
      <c r="C83" s="22"/>
      <c r="D83" s="61"/>
      <c r="E83" s="72"/>
    </row>
    <row r="84" spans="3:5" ht="15" customHeight="1" x14ac:dyDescent="0.2">
      <c r="C84" s="22"/>
      <c r="D84" s="61"/>
      <c r="E84" s="72"/>
    </row>
    <row r="85" spans="3:5" ht="15" customHeight="1" x14ac:dyDescent="0.2">
      <c r="C85" s="22"/>
      <c r="D85" s="61"/>
      <c r="E85" s="72"/>
    </row>
    <row r="86" spans="3:5" ht="15" customHeight="1" x14ac:dyDescent="0.2">
      <c r="C86" s="22"/>
      <c r="D86" s="61"/>
      <c r="E86" s="72"/>
    </row>
    <row r="87" spans="3:5" ht="15" customHeight="1" x14ac:dyDescent="0.2">
      <c r="C87" s="22"/>
      <c r="D87" s="61"/>
      <c r="E87" s="72"/>
    </row>
    <row r="88" spans="3:5" ht="15" customHeight="1" x14ac:dyDescent="0.2">
      <c r="C88" s="22"/>
      <c r="D88" s="61"/>
      <c r="E88" s="72"/>
    </row>
    <row r="89" spans="3:5" ht="15" customHeight="1" x14ac:dyDescent="0.2">
      <c r="C89" s="22"/>
      <c r="D89" s="61"/>
      <c r="E89" s="72"/>
    </row>
    <row r="90" spans="3:5" ht="15" customHeight="1" x14ac:dyDescent="0.2">
      <c r="C90" s="22"/>
      <c r="D90" s="61"/>
      <c r="E90" s="72"/>
    </row>
    <row r="91" spans="3:5" ht="15" customHeight="1" x14ac:dyDescent="0.2">
      <c r="C91" s="22"/>
      <c r="D91" s="61"/>
      <c r="E91" s="72"/>
    </row>
    <row r="92" spans="3:5" ht="15" customHeight="1" x14ac:dyDescent="0.2">
      <c r="C92" s="22"/>
      <c r="D92" s="61"/>
      <c r="E92" s="72"/>
    </row>
    <row r="93" spans="3:5" ht="15" customHeight="1" x14ac:dyDescent="0.2">
      <c r="C93" s="22"/>
      <c r="D93" s="61"/>
      <c r="E93" s="72"/>
    </row>
    <row r="94" spans="3:5" ht="15" customHeight="1" x14ac:dyDescent="0.2">
      <c r="C94" s="22"/>
      <c r="D94" s="61"/>
      <c r="E94" s="72"/>
    </row>
  </sheetData>
  <mergeCells count="107">
    <mergeCell ref="A1:H1"/>
    <mergeCell ref="F7:H7"/>
    <mergeCell ref="F41:H41"/>
    <mergeCell ref="F24:H24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23:B23"/>
    <mergeCell ref="B2:H2"/>
    <mergeCell ref="B3:H3"/>
    <mergeCell ref="B4:H4"/>
    <mergeCell ref="B5:H5"/>
    <mergeCell ref="E22:F22"/>
    <mergeCell ref="E23:F23"/>
    <mergeCell ref="A15:B15"/>
    <mergeCell ref="A16:B16"/>
    <mergeCell ref="A17:B17"/>
    <mergeCell ref="A18:B18"/>
    <mergeCell ref="A19:B19"/>
    <mergeCell ref="A38:B38"/>
    <mergeCell ref="A24:D24"/>
    <mergeCell ref="A29:B29"/>
    <mergeCell ref="A30:B30"/>
    <mergeCell ref="A31:B31"/>
    <mergeCell ref="A32:B32"/>
    <mergeCell ref="A34:B34"/>
    <mergeCell ref="A35:B35"/>
    <mergeCell ref="A36:B36"/>
    <mergeCell ref="A37:B37"/>
    <mergeCell ref="A33:B33"/>
    <mergeCell ref="A28:B28"/>
    <mergeCell ref="A25:B25"/>
    <mergeCell ref="A26:B26"/>
    <mergeCell ref="A27:B27"/>
    <mergeCell ref="A43:B43"/>
    <mergeCell ref="A44:B44"/>
    <mergeCell ref="A45:B45"/>
    <mergeCell ref="A46:B46"/>
    <mergeCell ref="A47:B47"/>
    <mergeCell ref="A39:B39"/>
    <mergeCell ref="A40:B40"/>
    <mergeCell ref="A41:D41"/>
    <mergeCell ref="A42:B4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E16:F16"/>
    <mergeCell ref="E17:F17"/>
    <mergeCell ref="E18:F18"/>
    <mergeCell ref="E19:F19"/>
    <mergeCell ref="E20:F20"/>
    <mergeCell ref="E21:F21"/>
    <mergeCell ref="E55:F55"/>
    <mergeCell ref="E50:F50"/>
    <mergeCell ref="E45:F45"/>
    <mergeCell ref="E31:F31"/>
    <mergeCell ref="E30:F30"/>
    <mergeCell ref="E32:F32"/>
    <mergeCell ref="E33:F33"/>
    <mergeCell ref="E34:F34"/>
    <mergeCell ref="E25:F25"/>
    <mergeCell ref="E26:F26"/>
    <mergeCell ref="E27:F27"/>
    <mergeCell ref="E28:F28"/>
    <mergeCell ref="E29:F29"/>
    <mergeCell ref="E40:F40"/>
    <mergeCell ref="E42:F42"/>
    <mergeCell ref="E43:F43"/>
    <mergeCell ref="E44:F44"/>
    <mergeCell ref="E46:F46"/>
    <mergeCell ref="A7:D7"/>
    <mergeCell ref="E8:F8"/>
    <mergeCell ref="E9:F9"/>
    <mergeCell ref="E10:F10"/>
    <mergeCell ref="E11:F11"/>
    <mergeCell ref="E12:F12"/>
    <mergeCell ref="E13:F13"/>
    <mergeCell ref="E14:F14"/>
    <mergeCell ref="E15:F15"/>
    <mergeCell ref="E35:F35"/>
    <mergeCell ref="E36:F36"/>
    <mergeCell ref="E37:F37"/>
    <mergeCell ref="E38:F38"/>
    <mergeCell ref="E39:F39"/>
    <mergeCell ref="E53:F53"/>
    <mergeCell ref="E54:F54"/>
    <mergeCell ref="E56:F56"/>
    <mergeCell ref="E57:F57"/>
    <mergeCell ref="E47:F47"/>
    <mergeCell ref="E48:F48"/>
    <mergeCell ref="E49:F49"/>
    <mergeCell ref="E51:F51"/>
    <mergeCell ref="E52:F52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zoomScaleNormal="100" workbookViewId="0">
      <selection sqref="A1:H1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61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2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 t="str">
        <f>Список!B3</f>
        <v>Семенов Семен Семенович</v>
      </c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 t="str">
        <f>Список!C3</f>
        <v>ООО "Мелочевка Дяди Боба"</v>
      </c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>
        <f>Список!D3</f>
        <v>8002000600</v>
      </c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 t="str">
        <f>Список!E3</f>
        <v>ул. Бобруйская 69</v>
      </c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65"/>
      <c r="F7" s="101" t="s">
        <v>35</v>
      </c>
      <c r="G7" s="102"/>
      <c r="H7" s="103"/>
    </row>
    <row r="8" spans="1:8" ht="13.5" customHeight="1" x14ac:dyDescent="0.2">
      <c r="A8" s="118" t="s">
        <v>41</v>
      </c>
      <c r="B8" s="119"/>
      <c r="C8" s="14"/>
      <c r="D8" s="8">
        <v>45</v>
      </c>
      <c r="E8" s="124" t="s">
        <v>44</v>
      </c>
      <c r="F8" s="125"/>
      <c r="G8" s="1"/>
      <c r="H8" s="10">
        <v>40</v>
      </c>
    </row>
    <row r="9" spans="1:8" ht="13.5" customHeight="1" x14ac:dyDescent="0.2">
      <c r="A9" s="126" t="s">
        <v>42</v>
      </c>
      <c r="B9" s="127"/>
      <c r="C9" s="1"/>
      <c r="D9" s="10">
        <v>45</v>
      </c>
      <c r="E9" s="128" t="s">
        <v>45</v>
      </c>
      <c r="F9" s="129"/>
      <c r="G9" s="1">
        <v>1</v>
      </c>
      <c r="H9" s="10">
        <v>40</v>
      </c>
    </row>
    <row r="10" spans="1:8" ht="13.5" customHeight="1" thickBot="1" x14ac:dyDescent="0.25">
      <c r="A10" s="120" t="s">
        <v>43</v>
      </c>
      <c r="B10" s="121"/>
      <c r="C10" s="12"/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/>
      <c r="D11" s="3">
        <v>55</v>
      </c>
      <c r="E11" s="116" t="s">
        <v>5</v>
      </c>
      <c r="F11" s="117"/>
      <c r="G11" s="52">
        <v>1</v>
      </c>
      <c r="H11" s="6">
        <v>45</v>
      </c>
    </row>
    <row r="12" spans="1:8" ht="13.5" customHeight="1" x14ac:dyDescent="0.2">
      <c r="A12" s="93" t="s">
        <v>5</v>
      </c>
      <c r="B12" s="94"/>
      <c r="C12" s="53"/>
      <c r="D12" s="4">
        <v>45</v>
      </c>
      <c r="E12" s="95" t="s">
        <v>4</v>
      </c>
      <c r="F12" s="96"/>
      <c r="G12" s="53"/>
      <c r="H12" s="10">
        <v>55</v>
      </c>
    </row>
    <row r="13" spans="1:8" ht="13.5" customHeight="1" thickBot="1" x14ac:dyDescent="0.25">
      <c r="A13" s="110" t="s">
        <v>8</v>
      </c>
      <c r="B13" s="111"/>
      <c r="C13" s="54"/>
      <c r="D13" s="5">
        <v>55</v>
      </c>
      <c r="E13" s="112" t="s">
        <v>3</v>
      </c>
      <c r="F13" s="113"/>
      <c r="G13" s="54"/>
      <c r="H13" s="9">
        <v>50</v>
      </c>
    </row>
    <row r="14" spans="1:8" ht="13.5" customHeight="1" thickTop="1" x14ac:dyDescent="0.2">
      <c r="A14" s="114" t="s">
        <v>15</v>
      </c>
      <c r="B14" s="115"/>
      <c r="C14" s="51"/>
      <c r="D14" s="15">
        <v>65</v>
      </c>
      <c r="E14" s="116" t="s">
        <v>16</v>
      </c>
      <c r="F14" s="117"/>
      <c r="G14" s="53">
        <v>1</v>
      </c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/>
      <c r="H15" s="10">
        <v>70</v>
      </c>
    </row>
    <row r="16" spans="1:8" ht="13.5" customHeight="1" thickBot="1" x14ac:dyDescent="0.25">
      <c r="A16" s="120" t="s">
        <v>59</v>
      </c>
      <c r="B16" s="121"/>
      <c r="C16" s="54"/>
      <c r="D16" s="9">
        <v>65</v>
      </c>
      <c r="E16" s="112" t="s">
        <v>20</v>
      </c>
      <c r="F16" s="113"/>
      <c r="G16" s="54"/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/>
      <c r="H17" s="11">
        <v>35</v>
      </c>
    </row>
    <row r="18" spans="1:8" ht="13.5" customHeight="1" x14ac:dyDescent="0.2">
      <c r="A18" s="93" t="s">
        <v>25</v>
      </c>
      <c r="B18" s="94"/>
      <c r="C18" s="53"/>
      <c r="D18" s="10">
        <v>40</v>
      </c>
      <c r="E18" s="95" t="s">
        <v>30</v>
      </c>
      <c r="F18" s="96"/>
      <c r="G18" s="53"/>
      <c r="H18" s="10">
        <v>35</v>
      </c>
    </row>
    <row r="19" spans="1:8" ht="13.5" customHeight="1" thickBot="1" x14ac:dyDescent="0.25">
      <c r="A19" s="110" t="s">
        <v>30</v>
      </c>
      <c r="B19" s="111"/>
      <c r="C19" s="54"/>
      <c r="D19" s="9">
        <v>35</v>
      </c>
      <c r="E19" s="112" t="s">
        <v>28</v>
      </c>
      <c r="F19" s="113"/>
      <c r="G19" s="54">
        <v>1</v>
      </c>
      <c r="H19" s="9">
        <v>35</v>
      </c>
    </row>
    <row r="20" spans="1:8" ht="13.5" customHeight="1" thickTop="1" x14ac:dyDescent="0.2">
      <c r="A20" s="114" t="s">
        <v>37</v>
      </c>
      <c r="B20" s="115"/>
      <c r="C20" s="52"/>
      <c r="D20" s="8">
        <v>2</v>
      </c>
      <c r="E20" s="116" t="s">
        <v>37</v>
      </c>
      <c r="F20" s="117"/>
      <c r="G20" s="52">
        <v>4</v>
      </c>
      <c r="H20" s="8">
        <v>2</v>
      </c>
    </row>
    <row r="21" spans="1:8" ht="13.5" customHeight="1" x14ac:dyDescent="0.2">
      <c r="A21" s="93" t="s">
        <v>38</v>
      </c>
      <c r="B21" s="94"/>
      <c r="C21" s="53"/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/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63"/>
      <c r="F24" s="137" t="s">
        <v>36</v>
      </c>
      <c r="G24" s="138"/>
      <c r="H24" s="139"/>
    </row>
    <row r="25" spans="1:8" ht="13.5" customHeight="1" x14ac:dyDescent="0.2">
      <c r="A25" s="118" t="s">
        <v>47</v>
      </c>
      <c r="B25" s="119"/>
      <c r="C25" s="1"/>
      <c r="D25" s="10">
        <v>40</v>
      </c>
      <c r="E25" s="128" t="s">
        <v>50</v>
      </c>
      <c r="F25" s="129"/>
      <c r="G25" s="13">
        <v>1</v>
      </c>
      <c r="H25" s="11">
        <v>40</v>
      </c>
    </row>
    <row r="26" spans="1:8" ht="13.5" customHeight="1" x14ac:dyDescent="0.2">
      <c r="A26" s="126" t="s">
        <v>48</v>
      </c>
      <c r="B26" s="127"/>
      <c r="C26" s="1">
        <v>1</v>
      </c>
      <c r="D26" s="10">
        <v>45</v>
      </c>
      <c r="E26" s="128" t="s">
        <v>43</v>
      </c>
      <c r="F26" s="129"/>
      <c r="G26" s="1"/>
      <c r="H26" s="10">
        <v>40</v>
      </c>
    </row>
    <row r="27" spans="1:8" ht="13.5" customHeight="1" thickBot="1" x14ac:dyDescent="0.25">
      <c r="A27" s="120" t="s">
        <v>49</v>
      </c>
      <c r="B27" s="121"/>
      <c r="C27" s="1"/>
      <c r="D27" s="10">
        <v>35</v>
      </c>
      <c r="E27" s="122" t="s">
        <v>51</v>
      </c>
      <c r="F27" s="123"/>
      <c r="G27" s="12"/>
      <c r="H27" s="9">
        <v>25</v>
      </c>
    </row>
    <row r="28" spans="1:8" ht="13.5" customHeight="1" thickTop="1" x14ac:dyDescent="0.2">
      <c r="A28" s="114" t="s">
        <v>2</v>
      </c>
      <c r="B28" s="115"/>
      <c r="C28" s="51"/>
      <c r="D28" s="15">
        <v>55</v>
      </c>
      <c r="E28" s="130" t="s">
        <v>7</v>
      </c>
      <c r="F28" s="131"/>
      <c r="G28" s="55">
        <v>1</v>
      </c>
      <c r="H28" s="11">
        <v>50</v>
      </c>
    </row>
    <row r="29" spans="1:8" ht="13.5" customHeight="1" x14ac:dyDescent="0.2">
      <c r="A29" s="93" t="s">
        <v>3</v>
      </c>
      <c r="B29" s="94"/>
      <c r="C29" s="53">
        <v>1</v>
      </c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/>
      <c r="D30" s="9">
        <v>45</v>
      </c>
      <c r="E30" s="112" t="s">
        <v>6</v>
      </c>
      <c r="F30" s="113"/>
      <c r="G30" s="54"/>
      <c r="H30" s="9">
        <v>55</v>
      </c>
    </row>
    <row r="31" spans="1:8" ht="13.5" customHeight="1" thickTop="1" x14ac:dyDescent="0.2">
      <c r="A31" s="118" t="s">
        <v>9</v>
      </c>
      <c r="B31" s="119"/>
      <c r="C31" s="56"/>
      <c r="D31" s="10">
        <v>65</v>
      </c>
      <c r="E31" s="116" t="s">
        <v>14</v>
      </c>
      <c r="F31" s="117"/>
      <c r="G31" s="55">
        <v>1</v>
      </c>
      <c r="H31" s="11">
        <v>55</v>
      </c>
    </row>
    <row r="32" spans="1:8" ht="13.5" customHeight="1" x14ac:dyDescent="0.2">
      <c r="A32" s="93" t="s">
        <v>12</v>
      </c>
      <c r="B32" s="94"/>
      <c r="C32" s="53">
        <v>1</v>
      </c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/>
      <c r="D33" s="9">
        <v>60</v>
      </c>
      <c r="E33" s="112" t="s">
        <v>12</v>
      </c>
      <c r="F33" s="113"/>
      <c r="G33" s="54"/>
      <c r="H33" s="5">
        <v>70</v>
      </c>
    </row>
    <row r="34" spans="1:8" ht="13.5" customHeight="1" thickTop="1" x14ac:dyDescent="0.2">
      <c r="A34" s="114" t="s">
        <v>27</v>
      </c>
      <c r="B34" s="115"/>
      <c r="C34" s="53">
        <v>1</v>
      </c>
      <c r="D34" s="10">
        <v>35</v>
      </c>
      <c r="E34" s="116" t="s">
        <v>23</v>
      </c>
      <c r="F34" s="117"/>
      <c r="G34" s="53"/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>
        <v>1</v>
      </c>
      <c r="H35" s="10">
        <v>35</v>
      </c>
    </row>
    <row r="36" spans="1:8" ht="13.5" customHeight="1" thickBot="1" x14ac:dyDescent="0.25">
      <c r="A36" s="110" t="s">
        <v>29</v>
      </c>
      <c r="B36" s="111"/>
      <c r="C36" s="54"/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>
        <v>4</v>
      </c>
      <c r="D37" s="8">
        <v>2</v>
      </c>
      <c r="E37" s="116" t="s">
        <v>37</v>
      </c>
      <c r="F37" s="117"/>
      <c r="G37" s="52">
        <v>4</v>
      </c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/>
      <c r="H38" s="8">
        <v>2</v>
      </c>
    </row>
    <row r="39" spans="1:8" ht="13.5" customHeight="1" x14ac:dyDescent="0.2">
      <c r="A39" s="93" t="s">
        <v>39</v>
      </c>
      <c r="B39" s="94"/>
      <c r="C39" s="53"/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63"/>
      <c r="F41" s="137" t="s">
        <v>58</v>
      </c>
      <c r="G41" s="138"/>
      <c r="H41" s="13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/>
      <c r="H42" s="10">
        <v>40</v>
      </c>
    </row>
    <row r="43" spans="1:8" ht="13.5" customHeight="1" x14ac:dyDescent="0.2">
      <c r="A43" s="126" t="s">
        <v>46</v>
      </c>
      <c r="B43" s="127"/>
      <c r="C43" s="1"/>
      <c r="D43" s="10">
        <v>25</v>
      </c>
      <c r="E43" s="128" t="s">
        <v>45</v>
      </c>
      <c r="F43" s="129"/>
      <c r="G43" s="1">
        <v>1</v>
      </c>
      <c r="H43" s="10">
        <v>40</v>
      </c>
    </row>
    <row r="44" spans="1:8" ht="13.5" customHeight="1" thickBot="1" x14ac:dyDescent="0.25">
      <c r="A44" s="120" t="s">
        <v>52</v>
      </c>
      <c r="B44" s="121"/>
      <c r="C44" s="12">
        <v>1</v>
      </c>
      <c r="D44" s="9">
        <v>45</v>
      </c>
      <c r="E44" s="122" t="s">
        <v>46</v>
      </c>
      <c r="F44" s="123"/>
      <c r="G44" s="12"/>
      <c r="H44" s="9">
        <v>25</v>
      </c>
    </row>
    <row r="45" spans="1:8" ht="13.5" customHeight="1" thickTop="1" x14ac:dyDescent="0.2">
      <c r="A45" s="114" t="s">
        <v>0</v>
      </c>
      <c r="B45" s="115"/>
      <c r="C45" s="53"/>
      <c r="D45" s="10">
        <v>45</v>
      </c>
      <c r="E45" s="116" t="s">
        <v>5</v>
      </c>
      <c r="F45" s="117"/>
      <c r="G45" s="52">
        <v>1</v>
      </c>
      <c r="H45" s="6">
        <v>45</v>
      </c>
    </row>
    <row r="46" spans="1:8" ht="13.5" customHeight="1" x14ac:dyDescent="0.2">
      <c r="A46" s="93" t="s">
        <v>1</v>
      </c>
      <c r="B46" s="94"/>
      <c r="C46" s="53">
        <v>1</v>
      </c>
      <c r="D46" s="10">
        <v>45</v>
      </c>
      <c r="E46" s="95" t="s">
        <v>4</v>
      </c>
      <c r="F46" s="96"/>
      <c r="G46" s="53"/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/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/>
      <c r="D48" s="10">
        <v>65</v>
      </c>
      <c r="E48" s="116" t="s">
        <v>16</v>
      </c>
      <c r="F48" s="117"/>
      <c r="G48" s="53">
        <v>1</v>
      </c>
      <c r="H48" s="10">
        <v>55</v>
      </c>
    </row>
    <row r="49" spans="1:8" ht="13.5" customHeight="1" x14ac:dyDescent="0.2">
      <c r="A49" s="93" t="s">
        <v>11</v>
      </c>
      <c r="B49" s="94"/>
      <c r="C49" s="53">
        <v>1</v>
      </c>
      <c r="D49" s="10">
        <v>65</v>
      </c>
      <c r="E49" s="95" t="s">
        <v>18</v>
      </c>
      <c r="F49" s="96"/>
      <c r="G49" s="53"/>
      <c r="H49" s="10">
        <v>70</v>
      </c>
    </row>
    <row r="50" spans="1:8" ht="13.5" customHeight="1" thickBot="1" x14ac:dyDescent="0.25">
      <c r="A50" s="110" t="s">
        <v>17</v>
      </c>
      <c r="B50" s="111"/>
      <c r="C50" s="54"/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>
        <v>1</v>
      </c>
      <c r="D51" s="10">
        <v>35</v>
      </c>
      <c r="E51" s="116" t="s">
        <v>26</v>
      </c>
      <c r="F51" s="117"/>
      <c r="G51" s="55">
        <v>1</v>
      </c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/>
      <c r="H52" s="10">
        <v>35</v>
      </c>
    </row>
    <row r="53" spans="1:8" ht="13.5" customHeight="1" thickBot="1" x14ac:dyDescent="0.25">
      <c r="A53" s="110" t="s">
        <v>34</v>
      </c>
      <c r="B53" s="111"/>
      <c r="C53" s="54"/>
      <c r="D53" s="9">
        <v>40</v>
      </c>
      <c r="E53" s="112" t="s">
        <v>28</v>
      </c>
      <c r="F53" s="113"/>
      <c r="G53" s="54"/>
      <c r="H53" s="9">
        <v>35</v>
      </c>
    </row>
    <row r="54" spans="1:8" ht="13.5" customHeight="1" thickTop="1" x14ac:dyDescent="0.2">
      <c r="A54" s="114" t="s">
        <v>37</v>
      </c>
      <c r="B54" s="115"/>
      <c r="C54" s="52">
        <v>4</v>
      </c>
      <c r="D54" s="8">
        <v>2</v>
      </c>
      <c r="E54" s="116" t="s">
        <v>37</v>
      </c>
      <c r="F54" s="117"/>
      <c r="G54" s="52">
        <v>4</v>
      </c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61"/>
      <c r="E58" s="72"/>
    </row>
    <row r="59" spans="1:8" ht="15" customHeight="1" x14ac:dyDescent="0.2">
      <c r="C59" s="22"/>
      <c r="D59" s="61"/>
      <c r="E59" s="72"/>
    </row>
    <row r="60" spans="1:8" ht="15" customHeight="1" x14ac:dyDescent="0.2">
      <c r="C60" s="22"/>
      <c r="D60" s="61"/>
      <c r="E60" s="72"/>
    </row>
    <row r="61" spans="1:8" ht="15" customHeight="1" x14ac:dyDescent="0.2">
      <c r="C61" s="22"/>
      <c r="D61" s="61"/>
      <c r="E61" s="72"/>
    </row>
    <row r="62" spans="1:8" ht="15" customHeight="1" x14ac:dyDescent="0.2">
      <c r="C62" s="22"/>
      <c r="D62" s="61"/>
      <c r="E62" s="72"/>
    </row>
    <row r="63" spans="1:8" ht="15" customHeight="1" x14ac:dyDescent="0.2">
      <c r="C63" s="22"/>
      <c r="D63" s="61"/>
      <c r="E63" s="72"/>
    </row>
    <row r="64" spans="1:8" ht="15" customHeight="1" x14ac:dyDescent="0.2">
      <c r="C64" s="22"/>
      <c r="D64" s="61"/>
      <c r="E64" s="72"/>
    </row>
    <row r="65" spans="3:5" ht="15" customHeight="1" x14ac:dyDescent="0.2">
      <c r="C65" s="22"/>
      <c r="D65" s="61"/>
      <c r="E65" s="72"/>
    </row>
    <row r="66" spans="3:5" ht="15" customHeight="1" x14ac:dyDescent="0.2">
      <c r="C66" s="22"/>
      <c r="D66" s="61"/>
      <c r="E66" s="72"/>
    </row>
    <row r="67" spans="3:5" ht="15" customHeight="1" x14ac:dyDescent="0.2">
      <c r="C67" s="22"/>
      <c r="D67" s="61"/>
      <c r="E67" s="72"/>
    </row>
    <row r="68" spans="3:5" ht="15" customHeight="1" x14ac:dyDescent="0.2">
      <c r="C68" s="22"/>
      <c r="D68" s="61"/>
      <c r="E68" s="72"/>
    </row>
    <row r="69" spans="3:5" ht="15" customHeight="1" x14ac:dyDescent="0.2">
      <c r="C69" s="22"/>
      <c r="D69" s="61"/>
      <c r="E69" s="72"/>
    </row>
    <row r="70" spans="3:5" ht="15" customHeight="1" x14ac:dyDescent="0.2">
      <c r="C70" s="22"/>
      <c r="D70" s="61"/>
      <c r="E70" s="72"/>
    </row>
    <row r="71" spans="3:5" ht="15" customHeight="1" x14ac:dyDescent="0.2">
      <c r="C71" s="22"/>
      <c r="D71" s="61"/>
      <c r="E71" s="72"/>
    </row>
    <row r="72" spans="3:5" ht="15" customHeight="1" x14ac:dyDescent="0.2">
      <c r="C72" s="22"/>
      <c r="D72" s="61"/>
      <c r="E72" s="72"/>
    </row>
    <row r="73" spans="3:5" ht="15" customHeight="1" x14ac:dyDescent="0.2">
      <c r="C73" s="22"/>
      <c r="D73" s="61"/>
      <c r="E73" s="72"/>
    </row>
    <row r="74" spans="3:5" ht="15" customHeight="1" x14ac:dyDescent="0.2">
      <c r="C74" s="22"/>
      <c r="D74" s="61"/>
      <c r="E74" s="72"/>
    </row>
    <row r="75" spans="3:5" ht="15" customHeight="1" x14ac:dyDescent="0.2">
      <c r="C75" s="22"/>
      <c r="D75" s="61"/>
      <c r="E75" s="72"/>
    </row>
    <row r="76" spans="3:5" ht="15" customHeight="1" x14ac:dyDescent="0.2">
      <c r="C76" s="22"/>
      <c r="D76" s="61"/>
      <c r="E76" s="72"/>
    </row>
    <row r="77" spans="3:5" ht="15" customHeight="1" x14ac:dyDescent="0.2">
      <c r="C77" s="22"/>
      <c r="D77" s="61"/>
      <c r="E77" s="72"/>
    </row>
    <row r="78" spans="3:5" ht="15" customHeight="1" x14ac:dyDescent="0.2">
      <c r="C78" s="22"/>
      <c r="D78" s="61"/>
      <c r="E78" s="72"/>
    </row>
    <row r="79" spans="3:5" ht="15" customHeight="1" x14ac:dyDescent="0.2">
      <c r="C79" s="22"/>
      <c r="D79" s="61"/>
      <c r="E79" s="72"/>
    </row>
    <row r="80" spans="3:5" ht="15" customHeight="1" x14ac:dyDescent="0.2">
      <c r="C80" s="22"/>
      <c r="D80" s="61"/>
      <c r="E80" s="72"/>
    </row>
    <row r="81" spans="3:5" ht="15" customHeight="1" x14ac:dyDescent="0.2">
      <c r="C81" s="22"/>
      <c r="D81" s="61"/>
      <c r="E81" s="72"/>
    </row>
    <row r="82" spans="3:5" ht="15" customHeight="1" x14ac:dyDescent="0.2">
      <c r="C82" s="22"/>
      <c r="D82" s="61"/>
      <c r="E82" s="72"/>
    </row>
    <row r="83" spans="3:5" ht="15" customHeight="1" x14ac:dyDescent="0.2">
      <c r="C83" s="22"/>
      <c r="D83" s="61"/>
      <c r="E83" s="72"/>
    </row>
    <row r="84" spans="3:5" ht="15" customHeight="1" x14ac:dyDescent="0.2">
      <c r="C84" s="22"/>
      <c r="D84" s="61"/>
      <c r="E84" s="72"/>
    </row>
    <row r="85" spans="3:5" ht="15" customHeight="1" x14ac:dyDescent="0.2">
      <c r="C85" s="22"/>
      <c r="D85" s="61"/>
      <c r="E85" s="72"/>
    </row>
    <row r="86" spans="3:5" ht="15" customHeight="1" x14ac:dyDescent="0.2">
      <c r="C86" s="22"/>
      <c r="D86" s="61"/>
      <c r="E86" s="72"/>
    </row>
    <row r="87" spans="3:5" ht="15" customHeight="1" x14ac:dyDescent="0.2">
      <c r="C87" s="22"/>
      <c r="D87" s="61"/>
      <c r="E87" s="72"/>
    </row>
    <row r="88" spans="3:5" ht="15" customHeight="1" x14ac:dyDescent="0.2">
      <c r="C88" s="22"/>
      <c r="D88" s="61"/>
      <c r="E88" s="72"/>
    </row>
    <row r="89" spans="3:5" ht="15" customHeight="1" x14ac:dyDescent="0.2">
      <c r="C89" s="22"/>
      <c r="D89" s="61"/>
      <c r="E89" s="72"/>
    </row>
    <row r="90" spans="3:5" ht="15" customHeight="1" x14ac:dyDescent="0.2">
      <c r="C90" s="22"/>
      <c r="D90" s="61"/>
      <c r="E90" s="72"/>
    </row>
    <row r="91" spans="3:5" ht="15" customHeight="1" x14ac:dyDescent="0.2">
      <c r="C91" s="22"/>
      <c r="D91" s="61"/>
      <c r="E91" s="72"/>
    </row>
    <row r="92" spans="3:5" ht="15" customHeight="1" x14ac:dyDescent="0.2">
      <c r="C92" s="22"/>
      <c r="D92" s="61"/>
      <c r="E92" s="72"/>
    </row>
    <row r="93" spans="3:5" ht="15" customHeight="1" x14ac:dyDescent="0.2">
      <c r="C93" s="22"/>
      <c r="D93" s="61"/>
      <c r="E93" s="72"/>
    </row>
    <row r="94" spans="3:5" ht="15" customHeight="1" x14ac:dyDescent="0.2">
      <c r="C94" s="22"/>
      <c r="D94" s="61"/>
      <c r="E94" s="72"/>
    </row>
  </sheetData>
  <mergeCells count="107">
    <mergeCell ref="A8:B8"/>
    <mergeCell ref="E8:F8"/>
    <mergeCell ref="A9:B9"/>
    <mergeCell ref="E9:F9"/>
    <mergeCell ref="A10:B10"/>
    <mergeCell ref="E10:F10"/>
    <mergeCell ref="A1:H1"/>
    <mergeCell ref="B2:H2"/>
    <mergeCell ref="B3:H3"/>
    <mergeCell ref="B4:H4"/>
    <mergeCell ref="B5:H5"/>
    <mergeCell ref="A7:D7"/>
    <mergeCell ref="F7:H7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26:B26"/>
    <mergeCell ref="E26:F26"/>
    <mergeCell ref="A27:B27"/>
    <mergeCell ref="E27:F27"/>
    <mergeCell ref="A28:B28"/>
    <mergeCell ref="E28:F28"/>
    <mergeCell ref="A23:B23"/>
    <mergeCell ref="E23:F23"/>
    <mergeCell ref="A24:D24"/>
    <mergeCell ref="F24:H24"/>
    <mergeCell ref="A25:B25"/>
    <mergeCell ref="E25:F25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44:B44"/>
    <mergeCell ref="E44:F44"/>
    <mergeCell ref="A45:B45"/>
    <mergeCell ref="E45:F45"/>
    <mergeCell ref="A46:B46"/>
    <mergeCell ref="E46:F46"/>
    <mergeCell ref="A41:D41"/>
    <mergeCell ref="F41:H41"/>
    <mergeCell ref="A42:B42"/>
    <mergeCell ref="E42:F42"/>
    <mergeCell ref="A43:B43"/>
    <mergeCell ref="E43:F43"/>
    <mergeCell ref="A50:B50"/>
    <mergeCell ref="E50:F50"/>
    <mergeCell ref="A51:B51"/>
    <mergeCell ref="E51:F51"/>
    <mergeCell ref="A52:B52"/>
    <mergeCell ref="E52:F52"/>
    <mergeCell ref="A47:B47"/>
    <mergeCell ref="E47:F47"/>
    <mergeCell ref="A48:B48"/>
    <mergeCell ref="E48:F48"/>
    <mergeCell ref="A49:B49"/>
    <mergeCell ref="E49:F49"/>
    <mergeCell ref="A56:B56"/>
    <mergeCell ref="E56:F56"/>
    <mergeCell ref="A57:B57"/>
    <mergeCell ref="E57:F57"/>
    <mergeCell ref="A53:B53"/>
    <mergeCell ref="E53:F53"/>
    <mergeCell ref="A54:B54"/>
    <mergeCell ref="E54:F54"/>
    <mergeCell ref="A55:B55"/>
    <mergeCell ref="E55:F55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zoomScaleNormal="100" workbookViewId="0">
      <selection sqref="A1:H1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61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3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 t="str">
        <f>Список!B4</f>
        <v>Евлинский Григорий Михайлович</v>
      </c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 t="str">
        <f>Список!C4</f>
        <v>ЗАО "Рашин Мажоры"</v>
      </c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>
        <f>Список!D4</f>
        <v>9003004000</v>
      </c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 t="str">
        <f>Список!E4</f>
        <v>ул. Трубная д. 31 кв. 81</v>
      </c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65"/>
      <c r="F7" s="101" t="s">
        <v>35</v>
      </c>
      <c r="G7" s="102"/>
      <c r="H7" s="103"/>
    </row>
    <row r="8" spans="1:8" ht="13.5" customHeight="1" x14ac:dyDescent="0.2">
      <c r="A8" s="118" t="s">
        <v>41</v>
      </c>
      <c r="B8" s="119"/>
      <c r="C8" s="14">
        <v>1</v>
      </c>
      <c r="D8" s="8">
        <v>45</v>
      </c>
      <c r="E8" s="124" t="s">
        <v>44</v>
      </c>
      <c r="F8" s="125"/>
      <c r="G8" s="1"/>
      <c r="H8" s="10">
        <v>40</v>
      </c>
    </row>
    <row r="9" spans="1:8" ht="13.5" customHeight="1" x14ac:dyDescent="0.2">
      <c r="A9" s="126" t="s">
        <v>42</v>
      </c>
      <c r="B9" s="127"/>
      <c r="C9" s="1"/>
      <c r="D9" s="10">
        <v>45</v>
      </c>
      <c r="E9" s="128" t="s">
        <v>45</v>
      </c>
      <c r="F9" s="129"/>
      <c r="G9" s="1">
        <v>1</v>
      </c>
      <c r="H9" s="10">
        <v>40</v>
      </c>
    </row>
    <row r="10" spans="1:8" ht="13.5" customHeight="1" thickBot="1" x14ac:dyDescent="0.25">
      <c r="A10" s="120" t="s">
        <v>43</v>
      </c>
      <c r="B10" s="121"/>
      <c r="C10" s="12"/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>
        <v>1</v>
      </c>
      <c r="D11" s="3">
        <v>55</v>
      </c>
      <c r="E11" s="116" t="s">
        <v>5</v>
      </c>
      <c r="F11" s="117"/>
      <c r="G11" s="52"/>
      <c r="H11" s="6">
        <v>45</v>
      </c>
    </row>
    <row r="12" spans="1:8" ht="13.5" customHeight="1" x14ac:dyDescent="0.2">
      <c r="A12" s="93" t="s">
        <v>5</v>
      </c>
      <c r="B12" s="94"/>
      <c r="C12" s="53"/>
      <c r="D12" s="4">
        <v>45</v>
      </c>
      <c r="E12" s="95" t="s">
        <v>4</v>
      </c>
      <c r="F12" s="96"/>
      <c r="G12" s="53"/>
      <c r="H12" s="10">
        <v>55</v>
      </c>
    </row>
    <row r="13" spans="1:8" ht="13.5" customHeight="1" thickBot="1" x14ac:dyDescent="0.25">
      <c r="A13" s="110" t="s">
        <v>8</v>
      </c>
      <c r="B13" s="111"/>
      <c r="C13" s="54"/>
      <c r="D13" s="5">
        <v>55</v>
      </c>
      <c r="E13" s="112" t="s">
        <v>3</v>
      </c>
      <c r="F13" s="113"/>
      <c r="G13" s="54">
        <v>1</v>
      </c>
      <c r="H13" s="9">
        <v>50</v>
      </c>
    </row>
    <row r="14" spans="1:8" ht="13.5" customHeight="1" thickTop="1" x14ac:dyDescent="0.2">
      <c r="A14" s="114" t="s">
        <v>15</v>
      </c>
      <c r="B14" s="115"/>
      <c r="C14" s="51"/>
      <c r="D14" s="15">
        <v>65</v>
      </c>
      <c r="E14" s="116" t="s">
        <v>16</v>
      </c>
      <c r="F14" s="117"/>
      <c r="G14" s="53"/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/>
      <c r="H15" s="10">
        <v>70</v>
      </c>
    </row>
    <row r="16" spans="1:8" ht="13.5" customHeight="1" thickBot="1" x14ac:dyDescent="0.25">
      <c r="A16" s="120" t="s">
        <v>59</v>
      </c>
      <c r="B16" s="121"/>
      <c r="C16" s="54">
        <v>2</v>
      </c>
      <c r="D16" s="9">
        <v>65</v>
      </c>
      <c r="E16" s="112" t="s">
        <v>20</v>
      </c>
      <c r="F16" s="113"/>
      <c r="G16" s="54"/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>
        <v>2</v>
      </c>
      <c r="H17" s="11">
        <v>35</v>
      </c>
    </row>
    <row r="18" spans="1:8" ht="13.5" customHeight="1" x14ac:dyDescent="0.2">
      <c r="A18" s="93" t="s">
        <v>25</v>
      </c>
      <c r="B18" s="94"/>
      <c r="C18" s="53"/>
      <c r="D18" s="10">
        <v>40</v>
      </c>
      <c r="E18" s="95" t="s">
        <v>30</v>
      </c>
      <c r="F18" s="96"/>
      <c r="G18" s="53"/>
      <c r="H18" s="10">
        <v>35</v>
      </c>
    </row>
    <row r="19" spans="1:8" ht="13.5" customHeight="1" thickBot="1" x14ac:dyDescent="0.25">
      <c r="A19" s="110" t="s">
        <v>30</v>
      </c>
      <c r="B19" s="111"/>
      <c r="C19" s="54">
        <v>1</v>
      </c>
      <c r="D19" s="9">
        <v>35</v>
      </c>
      <c r="E19" s="112" t="s">
        <v>28</v>
      </c>
      <c r="F19" s="113"/>
      <c r="G19" s="54"/>
      <c r="H19" s="9">
        <v>35</v>
      </c>
    </row>
    <row r="20" spans="1:8" ht="13.5" customHeight="1" thickTop="1" x14ac:dyDescent="0.2">
      <c r="A20" s="114" t="s">
        <v>37</v>
      </c>
      <c r="B20" s="115"/>
      <c r="C20" s="52">
        <v>2</v>
      </c>
      <c r="D20" s="8">
        <v>2</v>
      </c>
      <c r="E20" s="116" t="s">
        <v>37</v>
      </c>
      <c r="F20" s="117"/>
      <c r="G20" s="52">
        <v>1</v>
      </c>
      <c r="H20" s="8">
        <v>2</v>
      </c>
    </row>
    <row r="21" spans="1:8" ht="13.5" customHeight="1" x14ac:dyDescent="0.2">
      <c r="A21" s="93" t="s">
        <v>38</v>
      </c>
      <c r="B21" s="94"/>
      <c r="C21" s="53"/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>
        <v>1</v>
      </c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63"/>
      <c r="F24" s="137" t="s">
        <v>36</v>
      </c>
      <c r="G24" s="138"/>
      <c r="H24" s="139"/>
    </row>
    <row r="25" spans="1:8" ht="13.5" customHeight="1" x14ac:dyDescent="0.2">
      <c r="A25" s="118" t="s">
        <v>47</v>
      </c>
      <c r="B25" s="119"/>
      <c r="C25" s="1"/>
      <c r="D25" s="10">
        <v>40</v>
      </c>
      <c r="E25" s="128" t="s">
        <v>50</v>
      </c>
      <c r="F25" s="129"/>
      <c r="G25" s="13"/>
      <c r="H25" s="11">
        <v>40</v>
      </c>
    </row>
    <row r="26" spans="1:8" ht="13.5" customHeight="1" x14ac:dyDescent="0.2">
      <c r="A26" s="126" t="s">
        <v>48</v>
      </c>
      <c r="B26" s="127"/>
      <c r="C26" s="1">
        <v>1</v>
      </c>
      <c r="D26" s="10">
        <v>45</v>
      </c>
      <c r="E26" s="128" t="s">
        <v>43</v>
      </c>
      <c r="F26" s="129"/>
      <c r="G26" s="1"/>
      <c r="H26" s="10">
        <v>40</v>
      </c>
    </row>
    <row r="27" spans="1:8" ht="13.5" customHeight="1" thickBot="1" x14ac:dyDescent="0.25">
      <c r="A27" s="120" t="s">
        <v>49</v>
      </c>
      <c r="B27" s="121"/>
      <c r="C27" s="1"/>
      <c r="D27" s="10">
        <v>35</v>
      </c>
      <c r="E27" s="122" t="s">
        <v>51</v>
      </c>
      <c r="F27" s="123"/>
      <c r="G27" s="12">
        <v>1</v>
      </c>
      <c r="H27" s="9">
        <v>25</v>
      </c>
    </row>
    <row r="28" spans="1:8" ht="13.5" customHeight="1" thickTop="1" x14ac:dyDescent="0.2">
      <c r="A28" s="114" t="s">
        <v>2</v>
      </c>
      <c r="B28" s="115"/>
      <c r="C28" s="51"/>
      <c r="D28" s="15">
        <v>55</v>
      </c>
      <c r="E28" s="130" t="s">
        <v>7</v>
      </c>
      <c r="F28" s="131"/>
      <c r="G28" s="55"/>
      <c r="H28" s="11">
        <v>50</v>
      </c>
    </row>
    <row r="29" spans="1:8" ht="13.5" customHeight="1" x14ac:dyDescent="0.2">
      <c r="A29" s="93" t="s">
        <v>3</v>
      </c>
      <c r="B29" s="94"/>
      <c r="C29" s="53">
        <v>1</v>
      </c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/>
      <c r="D30" s="9">
        <v>45</v>
      </c>
      <c r="E30" s="112" t="s">
        <v>6</v>
      </c>
      <c r="F30" s="113"/>
      <c r="G30" s="54">
        <v>1</v>
      </c>
      <c r="H30" s="9">
        <v>55</v>
      </c>
    </row>
    <row r="31" spans="1:8" ht="13.5" customHeight="1" thickTop="1" x14ac:dyDescent="0.2">
      <c r="A31" s="118" t="s">
        <v>9</v>
      </c>
      <c r="B31" s="119"/>
      <c r="C31" s="56"/>
      <c r="D31" s="10">
        <v>65</v>
      </c>
      <c r="E31" s="116" t="s">
        <v>14</v>
      </c>
      <c r="F31" s="117"/>
      <c r="G31" s="55"/>
      <c r="H31" s="11">
        <v>55</v>
      </c>
    </row>
    <row r="32" spans="1:8" ht="13.5" customHeight="1" x14ac:dyDescent="0.2">
      <c r="A32" s="93" t="s">
        <v>12</v>
      </c>
      <c r="B32" s="94"/>
      <c r="C32" s="53"/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>
        <v>1</v>
      </c>
      <c r="D33" s="9">
        <v>60</v>
      </c>
      <c r="E33" s="112" t="s">
        <v>12</v>
      </c>
      <c r="F33" s="113"/>
      <c r="G33" s="54">
        <v>1</v>
      </c>
      <c r="H33" s="5">
        <v>70</v>
      </c>
    </row>
    <row r="34" spans="1:8" ht="13.5" customHeight="1" thickTop="1" x14ac:dyDescent="0.2">
      <c r="A34" s="114" t="s">
        <v>27</v>
      </c>
      <c r="B34" s="115"/>
      <c r="C34" s="53"/>
      <c r="D34" s="10">
        <v>35</v>
      </c>
      <c r="E34" s="116" t="s">
        <v>23</v>
      </c>
      <c r="F34" s="117"/>
      <c r="G34" s="53">
        <v>1</v>
      </c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/>
      <c r="H35" s="10">
        <v>35</v>
      </c>
    </row>
    <row r="36" spans="1:8" ht="13.5" customHeight="1" thickBot="1" x14ac:dyDescent="0.25">
      <c r="A36" s="110" t="s">
        <v>29</v>
      </c>
      <c r="B36" s="111"/>
      <c r="C36" s="54">
        <v>1</v>
      </c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/>
      <c r="D37" s="8">
        <v>2</v>
      </c>
      <c r="E37" s="116" t="s">
        <v>37</v>
      </c>
      <c r="F37" s="117"/>
      <c r="G37" s="52">
        <v>2</v>
      </c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/>
      <c r="H38" s="8">
        <v>2</v>
      </c>
    </row>
    <row r="39" spans="1:8" ht="13.5" customHeight="1" x14ac:dyDescent="0.2">
      <c r="A39" s="93" t="s">
        <v>39</v>
      </c>
      <c r="B39" s="94"/>
      <c r="C39" s="53"/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63"/>
      <c r="F41" s="137" t="s">
        <v>58</v>
      </c>
      <c r="G41" s="138"/>
      <c r="H41" s="13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>
        <v>1</v>
      </c>
      <c r="H42" s="10">
        <v>40</v>
      </c>
    </row>
    <row r="43" spans="1:8" ht="13.5" customHeight="1" x14ac:dyDescent="0.2">
      <c r="A43" s="126" t="s">
        <v>46</v>
      </c>
      <c r="B43" s="127"/>
      <c r="C43" s="1">
        <v>1</v>
      </c>
      <c r="D43" s="10">
        <v>25</v>
      </c>
      <c r="E43" s="128" t="s">
        <v>45</v>
      </c>
      <c r="F43" s="129"/>
      <c r="G43" s="1"/>
      <c r="H43" s="10">
        <v>40</v>
      </c>
    </row>
    <row r="44" spans="1:8" ht="13.5" customHeight="1" thickBot="1" x14ac:dyDescent="0.25">
      <c r="A44" s="120" t="s">
        <v>52</v>
      </c>
      <c r="B44" s="121"/>
      <c r="C44" s="12"/>
      <c r="D44" s="9">
        <v>45</v>
      </c>
      <c r="E44" s="122" t="s">
        <v>46</v>
      </c>
      <c r="F44" s="123"/>
      <c r="G44" s="12"/>
      <c r="H44" s="9">
        <v>25</v>
      </c>
    </row>
    <row r="45" spans="1:8" ht="13.5" customHeight="1" thickTop="1" x14ac:dyDescent="0.2">
      <c r="A45" s="114" t="s">
        <v>0</v>
      </c>
      <c r="B45" s="115"/>
      <c r="C45" s="53">
        <v>1</v>
      </c>
      <c r="D45" s="10">
        <v>45</v>
      </c>
      <c r="E45" s="116" t="s">
        <v>5</v>
      </c>
      <c r="F45" s="117"/>
      <c r="G45" s="52">
        <v>1</v>
      </c>
      <c r="H45" s="6">
        <v>45</v>
      </c>
    </row>
    <row r="46" spans="1:8" ht="13.5" customHeight="1" x14ac:dyDescent="0.2">
      <c r="A46" s="93" t="s">
        <v>1</v>
      </c>
      <c r="B46" s="94"/>
      <c r="C46" s="53"/>
      <c r="D46" s="10">
        <v>45</v>
      </c>
      <c r="E46" s="95" t="s">
        <v>4</v>
      </c>
      <c r="F46" s="96"/>
      <c r="G46" s="53"/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/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>
        <v>1</v>
      </c>
      <c r="D48" s="10">
        <v>65</v>
      </c>
      <c r="E48" s="116" t="s">
        <v>16</v>
      </c>
      <c r="F48" s="117"/>
      <c r="G48" s="53"/>
      <c r="H48" s="10">
        <v>55</v>
      </c>
    </row>
    <row r="49" spans="1:8" ht="13.5" customHeight="1" x14ac:dyDescent="0.2">
      <c r="A49" s="93" t="s">
        <v>11</v>
      </c>
      <c r="B49" s="94"/>
      <c r="C49" s="53"/>
      <c r="D49" s="10">
        <v>65</v>
      </c>
      <c r="E49" s="95" t="s">
        <v>18</v>
      </c>
      <c r="F49" s="96"/>
      <c r="G49" s="53">
        <v>1</v>
      </c>
      <c r="H49" s="10">
        <v>70</v>
      </c>
    </row>
    <row r="50" spans="1:8" ht="13.5" customHeight="1" thickBot="1" x14ac:dyDescent="0.25">
      <c r="A50" s="110" t="s">
        <v>17</v>
      </c>
      <c r="B50" s="111"/>
      <c r="C50" s="54"/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/>
      <c r="D51" s="10">
        <v>35</v>
      </c>
      <c r="E51" s="116" t="s">
        <v>26</v>
      </c>
      <c r="F51" s="117"/>
      <c r="G51" s="55"/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>
        <v>1</v>
      </c>
      <c r="H52" s="10">
        <v>35</v>
      </c>
    </row>
    <row r="53" spans="1:8" ht="13.5" customHeight="1" thickBot="1" x14ac:dyDescent="0.25">
      <c r="A53" s="110" t="s">
        <v>34</v>
      </c>
      <c r="B53" s="111"/>
      <c r="C53" s="54">
        <v>1</v>
      </c>
      <c r="D53" s="9">
        <v>40</v>
      </c>
      <c r="E53" s="112" t="s">
        <v>28</v>
      </c>
      <c r="F53" s="113"/>
      <c r="G53" s="54"/>
      <c r="H53" s="9">
        <v>35</v>
      </c>
    </row>
    <row r="54" spans="1:8" ht="13.5" customHeight="1" thickTop="1" x14ac:dyDescent="0.2">
      <c r="A54" s="114" t="s">
        <v>37</v>
      </c>
      <c r="B54" s="115"/>
      <c r="C54" s="52"/>
      <c r="D54" s="8">
        <v>2</v>
      </c>
      <c r="E54" s="116" t="s">
        <v>37</v>
      </c>
      <c r="F54" s="117"/>
      <c r="G54" s="52"/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61"/>
      <c r="E58" s="72"/>
    </row>
    <row r="59" spans="1:8" ht="15" customHeight="1" x14ac:dyDescent="0.2">
      <c r="C59" s="22"/>
      <c r="D59" s="61"/>
      <c r="E59" s="72"/>
    </row>
    <row r="60" spans="1:8" ht="15" customHeight="1" x14ac:dyDescent="0.2">
      <c r="C60" s="22"/>
      <c r="D60" s="61"/>
      <c r="E60" s="72"/>
    </row>
    <row r="61" spans="1:8" ht="15" customHeight="1" x14ac:dyDescent="0.2">
      <c r="C61" s="22"/>
      <c r="D61" s="61"/>
      <c r="E61" s="72"/>
    </row>
    <row r="62" spans="1:8" ht="15" customHeight="1" x14ac:dyDescent="0.2">
      <c r="C62" s="22"/>
      <c r="D62" s="61"/>
      <c r="E62" s="72"/>
    </row>
    <row r="63" spans="1:8" ht="15" customHeight="1" x14ac:dyDescent="0.2">
      <c r="C63" s="22"/>
      <c r="D63" s="61"/>
      <c r="E63" s="72"/>
    </row>
    <row r="64" spans="1:8" ht="15" customHeight="1" x14ac:dyDescent="0.2">
      <c r="C64" s="22"/>
      <c r="D64" s="61"/>
      <c r="E64" s="72"/>
    </row>
    <row r="65" spans="3:5" ht="15" customHeight="1" x14ac:dyDescent="0.2">
      <c r="C65" s="22"/>
      <c r="D65" s="61"/>
      <c r="E65" s="72"/>
    </row>
    <row r="66" spans="3:5" ht="15" customHeight="1" x14ac:dyDescent="0.2">
      <c r="C66" s="22"/>
      <c r="D66" s="61"/>
      <c r="E66" s="72"/>
    </row>
    <row r="67" spans="3:5" ht="15" customHeight="1" x14ac:dyDescent="0.2">
      <c r="C67" s="22"/>
      <c r="D67" s="61"/>
      <c r="E67" s="72"/>
    </row>
    <row r="68" spans="3:5" ht="15" customHeight="1" x14ac:dyDescent="0.2">
      <c r="C68" s="22"/>
      <c r="D68" s="61"/>
      <c r="E68" s="72"/>
    </row>
    <row r="69" spans="3:5" ht="15" customHeight="1" x14ac:dyDescent="0.2">
      <c r="C69" s="22"/>
      <c r="D69" s="61"/>
      <c r="E69" s="72"/>
    </row>
    <row r="70" spans="3:5" ht="15" customHeight="1" x14ac:dyDescent="0.2">
      <c r="C70" s="22"/>
      <c r="D70" s="61"/>
      <c r="E70" s="72"/>
    </row>
    <row r="71" spans="3:5" ht="15" customHeight="1" x14ac:dyDescent="0.2">
      <c r="C71" s="22"/>
      <c r="D71" s="61"/>
      <c r="E71" s="72"/>
    </row>
    <row r="72" spans="3:5" ht="15" customHeight="1" x14ac:dyDescent="0.2">
      <c r="C72" s="22"/>
      <c r="D72" s="61"/>
      <c r="E72" s="72"/>
    </row>
    <row r="73" spans="3:5" ht="15" customHeight="1" x14ac:dyDescent="0.2">
      <c r="C73" s="22"/>
      <c r="D73" s="61"/>
      <c r="E73" s="72"/>
    </row>
    <row r="74" spans="3:5" ht="15" customHeight="1" x14ac:dyDescent="0.2">
      <c r="C74" s="22"/>
      <c r="D74" s="61"/>
      <c r="E74" s="72"/>
    </row>
    <row r="75" spans="3:5" ht="15" customHeight="1" x14ac:dyDescent="0.2">
      <c r="C75" s="22"/>
      <c r="D75" s="61"/>
      <c r="E75" s="72"/>
    </row>
    <row r="76" spans="3:5" ht="15" customHeight="1" x14ac:dyDescent="0.2">
      <c r="C76" s="22"/>
      <c r="D76" s="61"/>
      <c r="E76" s="72"/>
    </row>
    <row r="77" spans="3:5" ht="15" customHeight="1" x14ac:dyDescent="0.2">
      <c r="C77" s="22"/>
      <c r="D77" s="61"/>
      <c r="E77" s="72"/>
    </row>
    <row r="78" spans="3:5" ht="15" customHeight="1" x14ac:dyDescent="0.2">
      <c r="C78" s="22"/>
      <c r="D78" s="61"/>
      <c r="E78" s="72"/>
    </row>
    <row r="79" spans="3:5" ht="15" customHeight="1" x14ac:dyDescent="0.2">
      <c r="C79" s="22"/>
      <c r="D79" s="61"/>
      <c r="E79" s="72"/>
    </row>
    <row r="80" spans="3:5" ht="15" customHeight="1" x14ac:dyDescent="0.2">
      <c r="C80" s="22"/>
      <c r="D80" s="61"/>
      <c r="E80" s="72"/>
    </row>
    <row r="81" spans="3:5" ht="15" customHeight="1" x14ac:dyDescent="0.2">
      <c r="C81" s="22"/>
      <c r="D81" s="61"/>
      <c r="E81" s="72"/>
    </row>
    <row r="82" spans="3:5" ht="15" customHeight="1" x14ac:dyDescent="0.2">
      <c r="C82" s="22"/>
      <c r="D82" s="61"/>
      <c r="E82" s="72"/>
    </row>
    <row r="83" spans="3:5" ht="15" customHeight="1" x14ac:dyDescent="0.2">
      <c r="C83" s="22"/>
      <c r="D83" s="61"/>
      <c r="E83" s="72"/>
    </row>
    <row r="84" spans="3:5" ht="15" customHeight="1" x14ac:dyDescent="0.2">
      <c r="C84" s="22"/>
      <c r="D84" s="61"/>
      <c r="E84" s="72"/>
    </row>
    <row r="85" spans="3:5" ht="15" customHeight="1" x14ac:dyDescent="0.2">
      <c r="C85" s="22"/>
      <c r="D85" s="61"/>
      <c r="E85" s="72"/>
    </row>
    <row r="86" spans="3:5" ht="15" customHeight="1" x14ac:dyDescent="0.2">
      <c r="C86" s="22"/>
      <c r="D86" s="61"/>
      <c r="E86" s="72"/>
    </row>
    <row r="87" spans="3:5" ht="15" customHeight="1" x14ac:dyDescent="0.2">
      <c r="C87" s="22"/>
      <c r="D87" s="61"/>
      <c r="E87" s="72"/>
    </row>
    <row r="88" spans="3:5" ht="15" customHeight="1" x14ac:dyDescent="0.2">
      <c r="C88" s="22"/>
      <c r="D88" s="61"/>
      <c r="E88" s="72"/>
    </row>
    <row r="89" spans="3:5" ht="15" customHeight="1" x14ac:dyDescent="0.2">
      <c r="C89" s="22"/>
      <c r="D89" s="61"/>
      <c r="E89" s="72"/>
    </row>
    <row r="90" spans="3:5" ht="15" customHeight="1" x14ac:dyDescent="0.2">
      <c r="C90" s="22"/>
      <c r="D90" s="61"/>
      <c r="E90" s="72"/>
    </row>
    <row r="91" spans="3:5" ht="15" customHeight="1" x14ac:dyDescent="0.2">
      <c r="C91" s="22"/>
      <c r="D91" s="61"/>
      <c r="E91" s="72"/>
    </row>
    <row r="92" spans="3:5" ht="15" customHeight="1" x14ac:dyDescent="0.2">
      <c r="C92" s="22"/>
      <c r="D92" s="61"/>
      <c r="E92" s="72"/>
    </row>
    <row r="93" spans="3:5" ht="15" customHeight="1" x14ac:dyDescent="0.2">
      <c r="C93" s="22"/>
      <c r="D93" s="61"/>
      <c r="E93" s="72"/>
    </row>
    <row r="94" spans="3:5" ht="15" customHeight="1" x14ac:dyDescent="0.2">
      <c r="C94" s="22"/>
      <c r="D94" s="61"/>
      <c r="E94" s="72"/>
    </row>
  </sheetData>
  <mergeCells count="107">
    <mergeCell ref="A8:B8"/>
    <mergeCell ref="E8:F8"/>
    <mergeCell ref="A9:B9"/>
    <mergeCell ref="E9:F9"/>
    <mergeCell ref="A10:B10"/>
    <mergeCell ref="E10:F10"/>
    <mergeCell ref="A1:H1"/>
    <mergeCell ref="B2:H2"/>
    <mergeCell ref="B3:H3"/>
    <mergeCell ref="B4:H4"/>
    <mergeCell ref="B5:H5"/>
    <mergeCell ref="A7:D7"/>
    <mergeCell ref="F7:H7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26:B26"/>
    <mergeCell ref="E26:F26"/>
    <mergeCell ref="A27:B27"/>
    <mergeCell ref="E27:F27"/>
    <mergeCell ref="A28:B28"/>
    <mergeCell ref="E28:F28"/>
    <mergeCell ref="A23:B23"/>
    <mergeCell ref="E23:F23"/>
    <mergeCell ref="A24:D24"/>
    <mergeCell ref="F24:H24"/>
    <mergeCell ref="A25:B25"/>
    <mergeCell ref="E25:F25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44:B44"/>
    <mergeCell ref="E44:F44"/>
    <mergeCell ref="A45:B45"/>
    <mergeCell ref="E45:F45"/>
    <mergeCell ref="A46:B46"/>
    <mergeCell ref="E46:F46"/>
    <mergeCell ref="A41:D41"/>
    <mergeCell ref="F41:H41"/>
    <mergeCell ref="A42:B42"/>
    <mergeCell ref="E42:F42"/>
    <mergeCell ref="A43:B43"/>
    <mergeCell ref="E43:F43"/>
    <mergeCell ref="A50:B50"/>
    <mergeCell ref="E50:F50"/>
    <mergeCell ref="A51:B51"/>
    <mergeCell ref="E51:F51"/>
    <mergeCell ref="A52:B52"/>
    <mergeCell ref="E52:F52"/>
    <mergeCell ref="A47:B47"/>
    <mergeCell ref="E47:F47"/>
    <mergeCell ref="A48:B48"/>
    <mergeCell ref="E48:F48"/>
    <mergeCell ref="A49:B49"/>
    <mergeCell ref="E49:F49"/>
    <mergeCell ref="A56:B56"/>
    <mergeCell ref="E56:F56"/>
    <mergeCell ref="A57:B57"/>
    <mergeCell ref="E57:F57"/>
    <mergeCell ref="A53:B53"/>
    <mergeCell ref="E53:F53"/>
    <mergeCell ref="A54:B54"/>
    <mergeCell ref="E54:F54"/>
    <mergeCell ref="A55:B55"/>
    <mergeCell ref="E55:F55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opLeftCell="A4" zoomScaleNormal="100" workbookViewId="0">
      <selection activeCell="C26" sqref="C26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68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4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 t="str">
        <f>Список!B5</f>
        <v>Бобров Бобр Бобрович</v>
      </c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 t="str">
        <f>Список!C5</f>
        <v>ОАО "Бобрята"</v>
      </c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>
        <f>Список!D5</f>
        <v>4955555555</v>
      </c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 t="str">
        <f>Список!E5</f>
        <v>ул. Шубина 95</v>
      </c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65"/>
      <c r="F7" s="101" t="s">
        <v>35</v>
      </c>
      <c r="G7" s="102"/>
      <c r="H7" s="103"/>
    </row>
    <row r="8" spans="1:8" ht="13.5" customHeight="1" x14ac:dyDescent="0.2">
      <c r="A8" s="118" t="s">
        <v>41</v>
      </c>
      <c r="B8" s="119"/>
      <c r="C8" s="14"/>
      <c r="D8" s="8">
        <v>45</v>
      </c>
      <c r="E8" s="124" t="s">
        <v>44</v>
      </c>
      <c r="F8" s="125"/>
      <c r="G8" s="1">
        <v>1</v>
      </c>
      <c r="H8" s="10">
        <v>40</v>
      </c>
    </row>
    <row r="9" spans="1:8" ht="13.5" customHeight="1" x14ac:dyDescent="0.2">
      <c r="A9" s="126" t="s">
        <v>42</v>
      </c>
      <c r="B9" s="127"/>
      <c r="C9" s="1"/>
      <c r="D9" s="10">
        <v>45</v>
      </c>
      <c r="E9" s="128" t="s">
        <v>45</v>
      </c>
      <c r="F9" s="129"/>
      <c r="G9" s="1"/>
      <c r="H9" s="10">
        <v>40</v>
      </c>
    </row>
    <row r="10" spans="1:8" ht="13.5" customHeight="1" thickBot="1" x14ac:dyDescent="0.25">
      <c r="A10" s="120" t="s">
        <v>43</v>
      </c>
      <c r="B10" s="121"/>
      <c r="C10" s="12">
        <v>1</v>
      </c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/>
      <c r="D11" s="3">
        <v>55</v>
      </c>
      <c r="E11" s="116" t="s">
        <v>5</v>
      </c>
      <c r="F11" s="117"/>
      <c r="G11" s="52">
        <v>1</v>
      </c>
      <c r="H11" s="6">
        <v>45</v>
      </c>
    </row>
    <row r="12" spans="1:8" ht="13.5" customHeight="1" x14ac:dyDescent="0.2">
      <c r="A12" s="93" t="s">
        <v>5</v>
      </c>
      <c r="B12" s="94"/>
      <c r="C12" s="53">
        <v>1</v>
      </c>
      <c r="D12" s="4">
        <v>45</v>
      </c>
      <c r="E12" s="95" t="s">
        <v>4</v>
      </c>
      <c r="F12" s="96"/>
      <c r="G12" s="53"/>
      <c r="H12" s="10">
        <v>55</v>
      </c>
    </row>
    <row r="13" spans="1:8" ht="13.5" customHeight="1" thickBot="1" x14ac:dyDescent="0.25">
      <c r="A13" s="110" t="s">
        <v>8</v>
      </c>
      <c r="B13" s="111"/>
      <c r="C13" s="54"/>
      <c r="D13" s="5">
        <v>55</v>
      </c>
      <c r="E13" s="112" t="s">
        <v>3</v>
      </c>
      <c r="F13" s="113"/>
      <c r="G13" s="54"/>
      <c r="H13" s="9">
        <v>50</v>
      </c>
    </row>
    <row r="14" spans="1:8" ht="13.5" customHeight="1" thickTop="1" x14ac:dyDescent="0.2">
      <c r="A14" s="114" t="s">
        <v>15</v>
      </c>
      <c r="B14" s="115"/>
      <c r="C14" s="51">
        <v>1</v>
      </c>
      <c r="D14" s="15">
        <v>65</v>
      </c>
      <c r="E14" s="116" t="s">
        <v>16</v>
      </c>
      <c r="F14" s="117"/>
      <c r="G14" s="53"/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/>
      <c r="H15" s="10">
        <v>70</v>
      </c>
    </row>
    <row r="16" spans="1:8" ht="13.5" customHeight="1" thickBot="1" x14ac:dyDescent="0.25">
      <c r="A16" s="120" t="s">
        <v>59</v>
      </c>
      <c r="B16" s="121"/>
      <c r="C16" s="54"/>
      <c r="D16" s="9">
        <v>65</v>
      </c>
      <c r="E16" s="112" t="s">
        <v>20</v>
      </c>
      <c r="F16" s="113"/>
      <c r="G16" s="54">
        <v>1</v>
      </c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>
        <v>1</v>
      </c>
      <c r="H17" s="11">
        <v>35</v>
      </c>
    </row>
    <row r="18" spans="1:8" ht="13.5" customHeight="1" x14ac:dyDescent="0.2">
      <c r="A18" s="93" t="s">
        <v>25</v>
      </c>
      <c r="B18" s="94"/>
      <c r="C18" s="53">
        <v>1</v>
      </c>
      <c r="D18" s="10">
        <v>40</v>
      </c>
      <c r="E18" s="95" t="s">
        <v>30</v>
      </c>
      <c r="F18" s="96"/>
      <c r="G18" s="53"/>
      <c r="H18" s="10">
        <v>35</v>
      </c>
    </row>
    <row r="19" spans="1:8" ht="13.5" customHeight="1" thickBot="1" x14ac:dyDescent="0.25">
      <c r="A19" s="110" t="s">
        <v>30</v>
      </c>
      <c r="B19" s="111"/>
      <c r="C19" s="54"/>
      <c r="D19" s="9">
        <v>35</v>
      </c>
      <c r="E19" s="112" t="s">
        <v>28</v>
      </c>
      <c r="F19" s="113"/>
      <c r="G19" s="54"/>
      <c r="H19" s="9">
        <v>35</v>
      </c>
    </row>
    <row r="20" spans="1:8" ht="13.5" customHeight="1" thickTop="1" x14ac:dyDescent="0.2">
      <c r="A20" s="114" t="s">
        <v>37</v>
      </c>
      <c r="B20" s="115"/>
      <c r="C20" s="52"/>
      <c r="D20" s="8">
        <v>2</v>
      </c>
      <c r="E20" s="116" t="s">
        <v>37</v>
      </c>
      <c r="F20" s="117"/>
      <c r="G20" s="52">
        <v>2</v>
      </c>
      <c r="H20" s="8">
        <v>2</v>
      </c>
    </row>
    <row r="21" spans="1:8" ht="13.5" customHeight="1" x14ac:dyDescent="0.2">
      <c r="A21" s="93" t="s">
        <v>38</v>
      </c>
      <c r="B21" s="94"/>
      <c r="C21" s="53">
        <v>2</v>
      </c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/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63"/>
      <c r="F24" s="137" t="s">
        <v>36</v>
      </c>
      <c r="G24" s="138"/>
      <c r="H24" s="139"/>
    </row>
    <row r="25" spans="1:8" ht="13.5" customHeight="1" x14ac:dyDescent="0.2">
      <c r="A25" s="118" t="s">
        <v>47</v>
      </c>
      <c r="B25" s="119"/>
      <c r="C25" s="1">
        <v>1</v>
      </c>
      <c r="D25" s="10">
        <v>40</v>
      </c>
      <c r="E25" s="128" t="s">
        <v>50</v>
      </c>
      <c r="F25" s="129"/>
      <c r="G25" s="13"/>
      <c r="H25" s="11">
        <v>40</v>
      </c>
    </row>
    <row r="26" spans="1:8" ht="13.5" customHeight="1" x14ac:dyDescent="0.2">
      <c r="A26" s="126" t="s">
        <v>48</v>
      </c>
      <c r="B26" s="127"/>
      <c r="C26" s="1"/>
      <c r="D26" s="10">
        <v>45</v>
      </c>
      <c r="E26" s="128" t="s">
        <v>43</v>
      </c>
      <c r="F26" s="129"/>
      <c r="G26" s="1"/>
      <c r="H26" s="10">
        <v>40</v>
      </c>
    </row>
    <row r="27" spans="1:8" ht="13.5" customHeight="1" thickBot="1" x14ac:dyDescent="0.25">
      <c r="A27" s="120" t="s">
        <v>49</v>
      </c>
      <c r="B27" s="121"/>
      <c r="C27" s="1"/>
      <c r="D27" s="10">
        <v>35</v>
      </c>
      <c r="E27" s="122" t="s">
        <v>51</v>
      </c>
      <c r="F27" s="123"/>
      <c r="G27" s="12">
        <v>1</v>
      </c>
      <c r="H27" s="9">
        <v>25</v>
      </c>
    </row>
    <row r="28" spans="1:8" ht="13.5" customHeight="1" thickTop="1" x14ac:dyDescent="0.2">
      <c r="A28" s="114" t="s">
        <v>2</v>
      </c>
      <c r="B28" s="115"/>
      <c r="C28" s="51"/>
      <c r="D28" s="15">
        <v>55</v>
      </c>
      <c r="E28" s="130" t="s">
        <v>7</v>
      </c>
      <c r="F28" s="131"/>
      <c r="G28" s="55">
        <v>1</v>
      </c>
      <c r="H28" s="11">
        <v>50</v>
      </c>
    </row>
    <row r="29" spans="1:8" ht="13.5" customHeight="1" x14ac:dyDescent="0.2">
      <c r="A29" s="93" t="s">
        <v>3</v>
      </c>
      <c r="B29" s="94"/>
      <c r="C29" s="53"/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>
        <v>1</v>
      </c>
      <c r="D30" s="9">
        <v>45</v>
      </c>
      <c r="E30" s="112" t="s">
        <v>6</v>
      </c>
      <c r="F30" s="113"/>
      <c r="G30" s="54"/>
      <c r="H30" s="9">
        <v>55</v>
      </c>
    </row>
    <row r="31" spans="1:8" ht="13.5" customHeight="1" thickTop="1" x14ac:dyDescent="0.2">
      <c r="A31" s="118" t="s">
        <v>9</v>
      </c>
      <c r="B31" s="119"/>
      <c r="C31" s="56"/>
      <c r="D31" s="10">
        <v>65</v>
      </c>
      <c r="E31" s="116" t="s">
        <v>14</v>
      </c>
      <c r="F31" s="117"/>
      <c r="G31" s="55">
        <v>1</v>
      </c>
      <c r="H31" s="11">
        <v>55</v>
      </c>
    </row>
    <row r="32" spans="1:8" ht="13.5" customHeight="1" x14ac:dyDescent="0.2">
      <c r="A32" s="93" t="s">
        <v>12</v>
      </c>
      <c r="B32" s="94"/>
      <c r="C32" s="53"/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>
        <v>1</v>
      </c>
      <c r="D33" s="9">
        <v>60</v>
      </c>
      <c r="E33" s="112" t="s">
        <v>12</v>
      </c>
      <c r="F33" s="113"/>
      <c r="G33" s="54"/>
      <c r="H33" s="5">
        <v>70</v>
      </c>
    </row>
    <row r="34" spans="1:8" ht="13.5" customHeight="1" thickTop="1" x14ac:dyDescent="0.2">
      <c r="A34" s="114" t="s">
        <v>27</v>
      </c>
      <c r="B34" s="115"/>
      <c r="C34" s="53"/>
      <c r="D34" s="10">
        <v>35</v>
      </c>
      <c r="E34" s="116" t="s">
        <v>23</v>
      </c>
      <c r="F34" s="117"/>
      <c r="G34" s="53">
        <v>1</v>
      </c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/>
      <c r="H35" s="10">
        <v>35</v>
      </c>
    </row>
    <row r="36" spans="1:8" ht="13.5" customHeight="1" thickBot="1" x14ac:dyDescent="0.25">
      <c r="A36" s="110" t="s">
        <v>29</v>
      </c>
      <c r="B36" s="111"/>
      <c r="C36" s="54">
        <v>1</v>
      </c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/>
      <c r="D37" s="8">
        <v>2</v>
      </c>
      <c r="E37" s="116" t="s">
        <v>37</v>
      </c>
      <c r="F37" s="117"/>
      <c r="G37" s="52">
        <v>2</v>
      </c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/>
      <c r="H38" s="8">
        <v>2</v>
      </c>
    </row>
    <row r="39" spans="1:8" ht="13.5" customHeight="1" x14ac:dyDescent="0.2">
      <c r="A39" s="93" t="s">
        <v>39</v>
      </c>
      <c r="B39" s="94"/>
      <c r="C39" s="53">
        <v>1</v>
      </c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63"/>
      <c r="F41" s="137" t="s">
        <v>58</v>
      </c>
      <c r="G41" s="138"/>
      <c r="H41" s="13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/>
      <c r="H42" s="10">
        <v>40</v>
      </c>
    </row>
    <row r="43" spans="1:8" ht="13.5" customHeight="1" x14ac:dyDescent="0.2">
      <c r="A43" s="126" t="s">
        <v>46</v>
      </c>
      <c r="B43" s="127"/>
      <c r="C43" s="1">
        <v>1</v>
      </c>
      <c r="D43" s="10">
        <v>25</v>
      </c>
      <c r="E43" s="128" t="s">
        <v>45</v>
      </c>
      <c r="F43" s="129"/>
      <c r="G43" s="1"/>
      <c r="H43" s="10">
        <v>40</v>
      </c>
    </row>
    <row r="44" spans="1:8" ht="13.5" customHeight="1" thickBot="1" x14ac:dyDescent="0.25">
      <c r="A44" s="120" t="s">
        <v>52</v>
      </c>
      <c r="B44" s="121"/>
      <c r="C44" s="12"/>
      <c r="D44" s="9">
        <v>45</v>
      </c>
      <c r="E44" s="122" t="s">
        <v>46</v>
      </c>
      <c r="F44" s="123"/>
      <c r="G44" s="12">
        <v>1</v>
      </c>
      <c r="H44" s="9">
        <v>25</v>
      </c>
    </row>
    <row r="45" spans="1:8" ht="13.5" customHeight="1" thickTop="1" x14ac:dyDescent="0.2">
      <c r="A45" s="114" t="s">
        <v>0</v>
      </c>
      <c r="B45" s="115"/>
      <c r="C45" s="53">
        <v>1</v>
      </c>
      <c r="D45" s="10">
        <v>45</v>
      </c>
      <c r="E45" s="116" t="s">
        <v>5</v>
      </c>
      <c r="F45" s="117"/>
      <c r="G45" s="52">
        <v>1</v>
      </c>
      <c r="H45" s="6">
        <v>45</v>
      </c>
    </row>
    <row r="46" spans="1:8" ht="13.5" customHeight="1" x14ac:dyDescent="0.2">
      <c r="A46" s="93" t="s">
        <v>1</v>
      </c>
      <c r="B46" s="94"/>
      <c r="C46" s="53"/>
      <c r="D46" s="10">
        <v>45</v>
      </c>
      <c r="E46" s="95" t="s">
        <v>4</v>
      </c>
      <c r="F46" s="96"/>
      <c r="G46" s="53"/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/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/>
      <c r="D48" s="10">
        <v>65</v>
      </c>
      <c r="E48" s="116" t="s">
        <v>16</v>
      </c>
      <c r="F48" s="117"/>
      <c r="G48" s="53"/>
      <c r="H48" s="10">
        <v>55</v>
      </c>
    </row>
    <row r="49" spans="1:8" ht="13.5" customHeight="1" x14ac:dyDescent="0.2">
      <c r="A49" s="93" t="s">
        <v>11</v>
      </c>
      <c r="B49" s="94"/>
      <c r="C49" s="53"/>
      <c r="D49" s="10">
        <v>65</v>
      </c>
      <c r="E49" s="95" t="s">
        <v>18</v>
      </c>
      <c r="F49" s="96"/>
      <c r="G49" s="53">
        <v>1</v>
      </c>
      <c r="H49" s="10">
        <v>70</v>
      </c>
    </row>
    <row r="50" spans="1:8" ht="13.5" customHeight="1" thickBot="1" x14ac:dyDescent="0.25">
      <c r="A50" s="110" t="s">
        <v>17</v>
      </c>
      <c r="B50" s="111"/>
      <c r="C50" s="54">
        <v>1</v>
      </c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/>
      <c r="D51" s="10">
        <v>35</v>
      </c>
      <c r="E51" s="116" t="s">
        <v>26</v>
      </c>
      <c r="F51" s="117"/>
      <c r="G51" s="55"/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/>
      <c r="H52" s="10">
        <v>35</v>
      </c>
    </row>
    <row r="53" spans="1:8" ht="13.5" customHeight="1" thickBot="1" x14ac:dyDescent="0.25">
      <c r="A53" s="110" t="s">
        <v>34</v>
      </c>
      <c r="B53" s="111"/>
      <c r="C53" s="54">
        <v>1</v>
      </c>
      <c r="D53" s="9">
        <v>40</v>
      </c>
      <c r="E53" s="112" t="s">
        <v>28</v>
      </c>
      <c r="F53" s="113"/>
      <c r="G53" s="54">
        <v>1</v>
      </c>
      <c r="H53" s="9">
        <v>35</v>
      </c>
    </row>
    <row r="54" spans="1:8" ht="13.5" customHeight="1" thickTop="1" x14ac:dyDescent="0.2">
      <c r="A54" s="114" t="s">
        <v>37</v>
      </c>
      <c r="B54" s="115"/>
      <c r="C54" s="52"/>
      <c r="D54" s="8">
        <v>2</v>
      </c>
      <c r="E54" s="116" t="s">
        <v>37</v>
      </c>
      <c r="F54" s="117"/>
      <c r="G54" s="52"/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68"/>
      <c r="E58" s="72"/>
    </row>
    <row r="59" spans="1:8" ht="15" customHeight="1" x14ac:dyDescent="0.2">
      <c r="C59" s="22"/>
      <c r="D59" s="68"/>
      <c r="E59" s="72"/>
    </row>
    <row r="60" spans="1:8" ht="15" customHeight="1" x14ac:dyDescent="0.2">
      <c r="C60" s="22"/>
      <c r="D60" s="68"/>
      <c r="E60" s="72"/>
    </row>
    <row r="61" spans="1:8" ht="15" customHeight="1" x14ac:dyDescent="0.2">
      <c r="C61" s="22"/>
      <c r="D61" s="68"/>
      <c r="E61" s="72"/>
    </row>
    <row r="62" spans="1:8" ht="15" customHeight="1" x14ac:dyDescent="0.2">
      <c r="C62" s="22"/>
      <c r="D62" s="68"/>
      <c r="E62" s="72"/>
    </row>
    <row r="63" spans="1:8" ht="15" customHeight="1" x14ac:dyDescent="0.2">
      <c r="C63" s="22"/>
      <c r="D63" s="68"/>
      <c r="E63" s="72"/>
    </row>
    <row r="64" spans="1:8" ht="15" customHeight="1" x14ac:dyDescent="0.2">
      <c r="C64" s="22"/>
      <c r="D64" s="68"/>
      <c r="E64" s="72"/>
    </row>
    <row r="65" spans="3:5" ht="15" customHeight="1" x14ac:dyDescent="0.2">
      <c r="C65" s="22"/>
      <c r="D65" s="68"/>
      <c r="E65" s="72"/>
    </row>
    <row r="66" spans="3:5" ht="15" customHeight="1" x14ac:dyDescent="0.2">
      <c r="C66" s="22"/>
      <c r="D66" s="68"/>
      <c r="E66" s="72"/>
    </row>
    <row r="67" spans="3:5" ht="15" customHeight="1" x14ac:dyDescent="0.2">
      <c r="C67" s="22"/>
      <c r="D67" s="68"/>
      <c r="E67" s="72"/>
    </row>
    <row r="68" spans="3:5" ht="15" customHeight="1" x14ac:dyDescent="0.2">
      <c r="C68" s="22"/>
      <c r="D68" s="68"/>
      <c r="E68" s="72"/>
    </row>
    <row r="69" spans="3:5" ht="15" customHeight="1" x14ac:dyDescent="0.2">
      <c r="C69" s="22"/>
      <c r="D69" s="68"/>
      <c r="E69" s="72"/>
    </row>
    <row r="70" spans="3:5" ht="15" customHeight="1" x14ac:dyDescent="0.2">
      <c r="C70" s="22"/>
      <c r="D70" s="68"/>
      <c r="E70" s="72"/>
    </row>
    <row r="71" spans="3:5" ht="15" customHeight="1" x14ac:dyDescent="0.2">
      <c r="C71" s="22"/>
      <c r="D71" s="68"/>
      <c r="E71" s="72"/>
    </row>
    <row r="72" spans="3:5" ht="15" customHeight="1" x14ac:dyDescent="0.2">
      <c r="C72" s="22"/>
      <c r="D72" s="68"/>
      <c r="E72" s="72"/>
    </row>
    <row r="73" spans="3:5" ht="15" customHeight="1" x14ac:dyDescent="0.2">
      <c r="C73" s="22"/>
      <c r="D73" s="68"/>
      <c r="E73" s="72"/>
    </row>
    <row r="74" spans="3:5" ht="15" customHeight="1" x14ac:dyDescent="0.2">
      <c r="C74" s="22"/>
      <c r="D74" s="68"/>
      <c r="E74" s="72"/>
    </row>
    <row r="75" spans="3:5" ht="15" customHeight="1" x14ac:dyDescent="0.2">
      <c r="C75" s="22"/>
      <c r="D75" s="68"/>
      <c r="E75" s="72"/>
    </row>
    <row r="76" spans="3:5" ht="15" customHeight="1" x14ac:dyDescent="0.2">
      <c r="C76" s="22"/>
      <c r="D76" s="68"/>
      <c r="E76" s="72"/>
    </row>
    <row r="77" spans="3:5" ht="15" customHeight="1" x14ac:dyDescent="0.2">
      <c r="C77" s="22"/>
      <c r="D77" s="68"/>
      <c r="E77" s="72"/>
    </row>
    <row r="78" spans="3:5" ht="15" customHeight="1" x14ac:dyDescent="0.2">
      <c r="C78" s="22"/>
      <c r="D78" s="68"/>
      <c r="E78" s="72"/>
    </row>
    <row r="79" spans="3:5" ht="15" customHeight="1" x14ac:dyDescent="0.2">
      <c r="C79" s="22"/>
      <c r="D79" s="68"/>
      <c r="E79" s="72"/>
    </row>
    <row r="80" spans="3:5" ht="15" customHeight="1" x14ac:dyDescent="0.2">
      <c r="C80" s="22"/>
      <c r="D80" s="68"/>
      <c r="E80" s="72"/>
    </row>
    <row r="81" spans="3:5" ht="15" customHeight="1" x14ac:dyDescent="0.2">
      <c r="C81" s="22"/>
      <c r="D81" s="68"/>
      <c r="E81" s="72"/>
    </row>
    <row r="82" spans="3:5" ht="15" customHeight="1" x14ac:dyDescent="0.2">
      <c r="C82" s="22"/>
      <c r="D82" s="68"/>
      <c r="E82" s="72"/>
    </row>
    <row r="83" spans="3:5" ht="15" customHeight="1" x14ac:dyDescent="0.2">
      <c r="C83" s="22"/>
      <c r="D83" s="68"/>
      <c r="E83" s="72"/>
    </row>
    <row r="84" spans="3:5" ht="15" customHeight="1" x14ac:dyDescent="0.2">
      <c r="C84" s="22"/>
      <c r="D84" s="68"/>
      <c r="E84" s="72"/>
    </row>
    <row r="85" spans="3:5" ht="15" customHeight="1" x14ac:dyDescent="0.2">
      <c r="C85" s="22"/>
      <c r="D85" s="68"/>
      <c r="E85" s="72"/>
    </row>
    <row r="86" spans="3:5" ht="15" customHeight="1" x14ac:dyDescent="0.2">
      <c r="C86" s="22"/>
      <c r="D86" s="68"/>
      <c r="E86" s="72"/>
    </row>
    <row r="87" spans="3:5" ht="15" customHeight="1" x14ac:dyDescent="0.2">
      <c r="C87" s="22"/>
      <c r="D87" s="68"/>
      <c r="E87" s="72"/>
    </row>
    <row r="88" spans="3:5" ht="15" customHeight="1" x14ac:dyDescent="0.2">
      <c r="C88" s="22"/>
      <c r="D88" s="68"/>
      <c r="E88" s="72"/>
    </row>
    <row r="89" spans="3:5" ht="15" customHeight="1" x14ac:dyDescent="0.2">
      <c r="C89" s="22"/>
      <c r="D89" s="68"/>
      <c r="E89" s="72"/>
    </row>
    <row r="90" spans="3:5" ht="15" customHeight="1" x14ac:dyDescent="0.2">
      <c r="C90" s="22"/>
      <c r="D90" s="68"/>
      <c r="E90" s="72"/>
    </row>
    <row r="91" spans="3:5" ht="15" customHeight="1" x14ac:dyDescent="0.2">
      <c r="C91" s="22"/>
      <c r="D91" s="68"/>
      <c r="E91" s="72"/>
    </row>
    <row r="92" spans="3:5" ht="15" customHeight="1" x14ac:dyDescent="0.2">
      <c r="C92" s="22"/>
      <c r="D92" s="68"/>
      <c r="E92" s="72"/>
    </row>
    <row r="93" spans="3:5" ht="15" customHeight="1" x14ac:dyDescent="0.2">
      <c r="C93" s="22"/>
      <c r="D93" s="68"/>
      <c r="E93" s="72"/>
    </row>
    <row r="94" spans="3:5" ht="15" customHeight="1" x14ac:dyDescent="0.2">
      <c r="C94" s="22"/>
      <c r="D94" s="68"/>
      <c r="E94" s="72"/>
    </row>
  </sheetData>
  <mergeCells count="107">
    <mergeCell ref="A56:B56"/>
    <mergeCell ref="E56:F56"/>
    <mergeCell ref="A57:B57"/>
    <mergeCell ref="E57:F57"/>
    <mergeCell ref="A53:B53"/>
    <mergeCell ref="E53:F53"/>
    <mergeCell ref="A54:B54"/>
    <mergeCell ref="E54:F54"/>
    <mergeCell ref="A55:B55"/>
    <mergeCell ref="E55:F55"/>
    <mergeCell ref="A50:B50"/>
    <mergeCell ref="E50:F50"/>
    <mergeCell ref="A51:B51"/>
    <mergeCell ref="E51:F51"/>
    <mergeCell ref="A52:B52"/>
    <mergeCell ref="E52:F52"/>
    <mergeCell ref="A47:B47"/>
    <mergeCell ref="E47:F47"/>
    <mergeCell ref="A48:B48"/>
    <mergeCell ref="E48:F48"/>
    <mergeCell ref="A49:B49"/>
    <mergeCell ref="E49:F49"/>
    <mergeCell ref="A44:B44"/>
    <mergeCell ref="E44:F44"/>
    <mergeCell ref="A45:B45"/>
    <mergeCell ref="E45:F45"/>
    <mergeCell ref="A46:B46"/>
    <mergeCell ref="E46:F46"/>
    <mergeCell ref="A41:D41"/>
    <mergeCell ref="F41:H41"/>
    <mergeCell ref="A42:B42"/>
    <mergeCell ref="E42:F42"/>
    <mergeCell ref="A43:B43"/>
    <mergeCell ref="E43:F43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6:B26"/>
    <mergeCell ref="E26:F26"/>
    <mergeCell ref="A27:B27"/>
    <mergeCell ref="E27:F27"/>
    <mergeCell ref="A28:B28"/>
    <mergeCell ref="E28:F28"/>
    <mergeCell ref="A23:B23"/>
    <mergeCell ref="E23:F23"/>
    <mergeCell ref="A24:D24"/>
    <mergeCell ref="F24:H24"/>
    <mergeCell ref="A25:B25"/>
    <mergeCell ref="E25:F25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8:B8"/>
    <mergeCell ref="E8:F8"/>
    <mergeCell ref="A9:B9"/>
    <mergeCell ref="E9:F9"/>
    <mergeCell ref="A10:B10"/>
    <mergeCell ref="E10:F10"/>
    <mergeCell ref="A1:H1"/>
    <mergeCell ref="B2:H2"/>
    <mergeCell ref="B3:H3"/>
    <mergeCell ref="B4:H4"/>
    <mergeCell ref="B5:H5"/>
    <mergeCell ref="A7:D7"/>
    <mergeCell ref="F7:H7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zoomScaleNormal="100" workbookViewId="0">
      <selection sqref="A1:H1"/>
    </sheetView>
  </sheetViews>
  <sheetFormatPr defaultColWidth="3.09765625" defaultRowHeight="12.75" x14ac:dyDescent="0.2"/>
  <cols>
    <col min="1" max="1" width="10.69921875" style="22" customWidth="1"/>
    <col min="2" max="2" width="16.69921875" style="25" customWidth="1"/>
    <col min="3" max="3" width="3.69921875" style="59" customWidth="1"/>
    <col min="4" max="4" width="5.59765625" style="2" customWidth="1"/>
    <col min="5" max="5" width="10.69921875" style="73" customWidth="1"/>
    <col min="6" max="6" width="16.69921875" style="72" customWidth="1"/>
    <col min="7" max="7" width="3.69921875" style="22" customWidth="1"/>
    <col min="8" max="8" width="5.59765625" style="68" customWidth="1"/>
    <col min="9" max="32" width="3.09765625" style="22"/>
    <col min="33" max="33" width="3.09765625" style="22" bestFit="1" customWidth="1"/>
    <col min="34" max="16384" width="3.09765625" style="22"/>
  </cols>
  <sheetData>
    <row r="1" spans="1:8" s="50" customFormat="1" ht="9" customHeight="1" x14ac:dyDescent="0.2">
      <c r="A1" s="132" t="str">
        <f ca="1">MID(CELL("filename",A1),SEARCH("]",CELL("filename"))+1,255)</f>
        <v>5</v>
      </c>
      <c r="B1" s="132"/>
      <c r="C1" s="132"/>
      <c r="D1" s="132"/>
      <c r="E1" s="132"/>
      <c r="F1" s="132"/>
      <c r="G1" s="132"/>
      <c r="H1" s="132"/>
    </row>
    <row r="2" spans="1:8" s="50" customFormat="1" ht="20.100000000000001" customHeight="1" x14ac:dyDescent="0.2">
      <c r="A2" s="62" t="s">
        <v>64</v>
      </c>
      <c r="B2" s="133" t="str">
        <f>Список!B6</f>
        <v>Замбабва Барак Гашишович</v>
      </c>
      <c r="C2" s="133"/>
      <c r="D2" s="133"/>
      <c r="E2" s="133"/>
      <c r="F2" s="133"/>
      <c r="G2" s="133"/>
      <c r="H2" s="133"/>
    </row>
    <row r="3" spans="1:8" s="50" customFormat="1" ht="20.100000000000001" customHeight="1" x14ac:dyDescent="0.2">
      <c r="A3" s="62" t="s">
        <v>63</v>
      </c>
      <c r="B3" s="133" t="str">
        <f>Список!C6</f>
        <v>ИП "Шаурмян"</v>
      </c>
      <c r="C3" s="133"/>
      <c r="D3" s="133"/>
      <c r="E3" s="133"/>
      <c r="F3" s="133"/>
      <c r="G3" s="133"/>
      <c r="H3" s="133"/>
    </row>
    <row r="4" spans="1:8" ht="20.100000000000001" customHeight="1" x14ac:dyDescent="0.2">
      <c r="A4" s="62" t="s">
        <v>60</v>
      </c>
      <c r="B4" s="134">
        <f>Список!D6</f>
        <v>3333333333</v>
      </c>
      <c r="C4" s="134"/>
      <c r="D4" s="134"/>
      <c r="E4" s="134"/>
      <c r="F4" s="134"/>
      <c r="G4" s="134"/>
      <c r="H4" s="134"/>
    </row>
    <row r="5" spans="1:8" ht="20.100000000000001" customHeight="1" x14ac:dyDescent="0.2">
      <c r="A5" s="62" t="s">
        <v>69</v>
      </c>
      <c r="B5" s="133" t="str">
        <f>Список!E6</f>
        <v>ул. Вязова 13</v>
      </c>
      <c r="C5" s="133"/>
      <c r="D5" s="133"/>
      <c r="E5" s="133"/>
      <c r="F5" s="133"/>
      <c r="G5" s="133"/>
      <c r="H5" s="133"/>
    </row>
    <row r="6" spans="1:8" ht="5.25" customHeight="1" thickBot="1" x14ac:dyDescent="0.25">
      <c r="B6" s="60"/>
      <c r="C6" s="17"/>
      <c r="D6" s="16"/>
      <c r="E6" s="64"/>
      <c r="F6" s="64"/>
      <c r="G6" s="17"/>
      <c r="H6" s="16"/>
    </row>
    <row r="7" spans="1:8" ht="13.5" customHeight="1" x14ac:dyDescent="0.2">
      <c r="A7" s="101" t="s">
        <v>31</v>
      </c>
      <c r="B7" s="102"/>
      <c r="C7" s="102"/>
      <c r="D7" s="103"/>
      <c r="E7" s="65"/>
      <c r="F7" s="101" t="s">
        <v>35</v>
      </c>
      <c r="G7" s="102"/>
      <c r="H7" s="103"/>
    </row>
    <row r="8" spans="1:8" ht="13.5" customHeight="1" x14ac:dyDescent="0.2">
      <c r="A8" s="118" t="s">
        <v>41</v>
      </c>
      <c r="B8" s="119"/>
      <c r="C8" s="14">
        <v>1</v>
      </c>
      <c r="D8" s="8">
        <v>45</v>
      </c>
      <c r="E8" s="124" t="s">
        <v>44</v>
      </c>
      <c r="F8" s="125"/>
      <c r="G8" s="1"/>
      <c r="H8" s="10">
        <v>40</v>
      </c>
    </row>
    <row r="9" spans="1:8" ht="13.5" customHeight="1" x14ac:dyDescent="0.2">
      <c r="A9" s="126" t="s">
        <v>42</v>
      </c>
      <c r="B9" s="127"/>
      <c r="C9" s="1"/>
      <c r="D9" s="10">
        <v>45</v>
      </c>
      <c r="E9" s="128" t="s">
        <v>45</v>
      </c>
      <c r="F9" s="129"/>
      <c r="G9" s="1">
        <v>1</v>
      </c>
      <c r="H9" s="10">
        <v>40</v>
      </c>
    </row>
    <row r="10" spans="1:8" ht="13.5" customHeight="1" thickBot="1" x14ac:dyDescent="0.25">
      <c r="A10" s="120" t="s">
        <v>43</v>
      </c>
      <c r="B10" s="121"/>
      <c r="C10" s="12"/>
      <c r="D10" s="9">
        <v>40</v>
      </c>
      <c r="E10" s="122" t="s">
        <v>46</v>
      </c>
      <c r="F10" s="123"/>
      <c r="G10" s="12"/>
      <c r="H10" s="9">
        <v>25</v>
      </c>
    </row>
    <row r="11" spans="1:8" ht="13.5" customHeight="1" thickTop="1" x14ac:dyDescent="0.2">
      <c r="A11" s="114" t="s">
        <v>2</v>
      </c>
      <c r="B11" s="115"/>
      <c r="C11" s="51"/>
      <c r="D11" s="3">
        <v>55</v>
      </c>
      <c r="E11" s="116" t="s">
        <v>5</v>
      </c>
      <c r="F11" s="117"/>
      <c r="G11" s="52"/>
      <c r="H11" s="6">
        <v>45</v>
      </c>
    </row>
    <row r="12" spans="1:8" ht="13.5" customHeight="1" x14ac:dyDescent="0.2">
      <c r="A12" s="93" t="s">
        <v>5</v>
      </c>
      <c r="B12" s="94"/>
      <c r="C12" s="53"/>
      <c r="D12" s="4">
        <v>45</v>
      </c>
      <c r="E12" s="95" t="s">
        <v>4</v>
      </c>
      <c r="F12" s="96"/>
      <c r="G12" s="53"/>
      <c r="H12" s="10">
        <v>55</v>
      </c>
    </row>
    <row r="13" spans="1:8" ht="13.5" customHeight="1" thickBot="1" x14ac:dyDescent="0.25">
      <c r="A13" s="110" t="s">
        <v>8</v>
      </c>
      <c r="B13" s="111"/>
      <c r="C13" s="54">
        <v>1</v>
      </c>
      <c r="D13" s="5">
        <v>55</v>
      </c>
      <c r="E13" s="112" t="s">
        <v>3</v>
      </c>
      <c r="F13" s="113"/>
      <c r="G13" s="54">
        <v>1</v>
      </c>
      <c r="H13" s="9">
        <v>50</v>
      </c>
    </row>
    <row r="14" spans="1:8" ht="13.5" customHeight="1" thickTop="1" x14ac:dyDescent="0.2">
      <c r="A14" s="114" t="s">
        <v>15</v>
      </c>
      <c r="B14" s="115"/>
      <c r="C14" s="51">
        <v>1</v>
      </c>
      <c r="D14" s="15">
        <v>65</v>
      </c>
      <c r="E14" s="116" t="s">
        <v>16</v>
      </c>
      <c r="F14" s="117"/>
      <c r="G14" s="53">
        <v>1</v>
      </c>
      <c r="H14" s="10">
        <v>55</v>
      </c>
    </row>
    <row r="15" spans="1:8" ht="13.5" customHeight="1" x14ac:dyDescent="0.2">
      <c r="A15" s="93" t="s">
        <v>19</v>
      </c>
      <c r="B15" s="94"/>
      <c r="C15" s="53"/>
      <c r="D15" s="10">
        <v>55</v>
      </c>
      <c r="E15" s="95" t="s">
        <v>18</v>
      </c>
      <c r="F15" s="96"/>
      <c r="G15" s="53"/>
      <c r="H15" s="10">
        <v>70</v>
      </c>
    </row>
    <row r="16" spans="1:8" ht="13.5" customHeight="1" thickBot="1" x14ac:dyDescent="0.25">
      <c r="A16" s="120" t="s">
        <v>59</v>
      </c>
      <c r="B16" s="121"/>
      <c r="C16" s="54"/>
      <c r="D16" s="9">
        <v>65</v>
      </c>
      <c r="E16" s="112" t="s">
        <v>20</v>
      </c>
      <c r="F16" s="113"/>
      <c r="G16" s="54"/>
      <c r="H16" s="9">
        <v>65</v>
      </c>
    </row>
    <row r="17" spans="1:8" ht="13.5" customHeight="1" thickTop="1" x14ac:dyDescent="0.2">
      <c r="A17" s="114" t="s">
        <v>22</v>
      </c>
      <c r="B17" s="115"/>
      <c r="C17" s="53"/>
      <c r="D17" s="10">
        <v>35</v>
      </c>
      <c r="E17" s="116" t="s">
        <v>26</v>
      </c>
      <c r="F17" s="117"/>
      <c r="G17" s="55"/>
      <c r="H17" s="11">
        <v>35</v>
      </c>
    </row>
    <row r="18" spans="1:8" ht="13.5" customHeight="1" x14ac:dyDescent="0.2">
      <c r="A18" s="93" t="s">
        <v>25</v>
      </c>
      <c r="B18" s="94"/>
      <c r="C18" s="53">
        <v>1</v>
      </c>
      <c r="D18" s="10">
        <v>40</v>
      </c>
      <c r="E18" s="95" t="s">
        <v>30</v>
      </c>
      <c r="F18" s="96"/>
      <c r="G18" s="53"/>
      <c r="H18" s="10">
        <v>35</v>
      </c>
    </row>
    <row r="19" spans="1:8" ht="13.5" customHeight="1" thickBot="1" x14ac:dyDescent="0.25">
      <c r="A19" s="110" t="s">
        <v>30</v>
      </c>
      <c r="B19" s="111"/>
      <c r="C19" s="54"/>
      <c r="D19" s="9">
        <v>35</v>
      </c>
      <c r="E19" s="112" t="s">
        <v>28</v>
      </c>
      <c r="F19" s="113"/>
      <c r="G19" s="54"/>
      <c r="H19" s="9">
        <v>35</v>
      </c>
    </row>
    <row r="20" spans="1:8" ht="13.5" customHeight="1" thickTop="1" x14ac:dyDescent="0.2">
      <c r="A20" s="114" t="s">
        <v>37</v>
      </c>
      <c r="B20" s="115"/>
      <c r="C20" s="52">
        <v>5</v>
      </c>
      <c r="D20" s="8">
        <v>2</v>
      </c>
      <c r="E20" s="116" t="s">
        <v>37</v>
      </c>
      <c r="F20" s="117"/>
      <c r="G20" s="52">
        <v>4</v>
      </c>
      <c r="H20" s="8">
        <v>2</v>
      </c>
    </row>
    <row r="21" spans="1:8" ht="13.5" customHeight="1" x14ac:dyDescent="0.2">
      <c r="A21" s="93" t="s">
        <v>38</v>
      </c>
      <c r="B21" s="94"/>
      <c r="C21" s="53"/>
      <c r="D21" s="8">
        <v>2</v>
      </c>
      <c r="E21" s="95" t="s">
        <v>38</v>
      </c>
      <c r="F21" s="96"/>
      <c r="G21" s="53"/>
      <c r="H21" s="8">
        <v>2</v>
      </c>
    </row>
    <row r="22" spans="1:8" ht="13.5" customHeight="1" x14ac:dyDescent="0.2">
      <c r="A22" s="93" t="s">
        <v>39</v>
      </c>
      <c r="B22" s="94"/>
      <c r="C22" s="53"/>
      <c r="D22" s="8">
        <v>2</v>
      </c>
      <c r="E22" s="95" t="s">
        <v>39</v>
      </c>
      <c r="F22" s="96"/>
      <c r="G22" s="53"/>
      <c r="H22" s="8">
        <v>2</v>
      </c>
    </row>
    <row r="23" spans="1:8" ht="13.5" customHeight="1" x14ac:dyDescent="0.2">
      <c r="A23" s="93" t="s">
        <v>40</v>
      </c>
      <c r="B23" s="94"/>
      <c r="C23" s="53"/>
      <c r="D23" s="10">
        <v>2</v>
      </c>
      <c r="E23" s="95" t="s">
        <v>40</v>
      </c>
      <c r="F23" s="96"/>
      <c r="G23" s="53"/>
      <c r="H23" s="10">
        <v>2</v>
      </c>
    </row>
    <row r="24" spans="1:8" ht="13.5" customHeight="1" x14ac:dyDescent="0.2">
      <c r="A24" s="107" t="s">
        <v>32</v>
      </c>
      <c r="B24" s="108"/>
      <c r="C24" s="108"/>
      <c r="D24" s="109"/>
      <c r="E24" s="63"/>
      <c r="F24" s="137" t="s">
        <v>36</v>
      </c>
      <c r="G24" s="138"/>
      <c r="H24" s="139"/>
    </row>
    <row r="25" spans="1:8" ht="13.5" customHeight="1" x14ac:dyDescent="0.2">
      <c r="A25" s="118" t="s">
        <v>47</v>
      </c>
      <c r="B25" s="119"/>
      <c r="C25" s="1"/>
      <c r="D25" s="10">
        <v>40</v>
      </c>
      <c r="E25" s="128" t="s">
        <v>50</v>
      </c>
      <c r="F25" s="129"/>
      <c r="G25" s="13"/>
      <c r="H25" s="11">
        <v>40</v>
      </c>
    </row>
    <row r="26" spans="1:8" ht="13.5" customHeight="1" x14ac:dyDescent="0.2">
      <c r="A26" s="126" t="s">
        <v>48</v>
      </c>
      <c r="B26" s="127"/>
      <c r="C26" s="1"/>
      <c r="D26" s="10">
        <v>45</v>
      </c>
      <c r="E26" s="128" t="s">
        <v>43</v>
      </c>
      <c r="F26" s="129"/>
      <c r="G26" s="1"/>
      <c r="H26" s="10">
        <v>40</v>
      </c>
    </row>
    <row r="27" spans="1:8" ht="13.5" customHeight="1" thickBot="1" x14ac:dyDescent="0.25">
      <c r="A27" s="120" t="s">
        <v>49</v>
      </c>
      <c r="B27" s="121"/>
      <c r="C27" s="1">
        <v>1</v>
      </c>
      <c r="D27" s="10">
        <v>35</v>
      </c>
      <c r="E27" s="122" t="s">
        <v>51</v>
      </c>
      <c r="F27" s="123"/>
      <c r="G27" s="12">
        <v>1</v>
      </c>
      <c r="H27" s="9">
        <v>25</v>
      </c>
    </row>
    <row r="28" spans="1:8" ht="13.5" customHeight="1" thickTop="1" x14ac:dyDescent="0.2">
      <c r="A28" s="114" t="s">
        <v>2</v>
      </c>
      <c r="B28" s="115"/>
      <c r="C28" s="51">
        <v>1</v>
      </c>
      <c r="D28" s="15">
        <v>55</v>
      </c>
      <c r="E28" s="130" t="s">
        <v>7</v>
      </c>
      <c r="F28" s="131"/>
      <c r="G28" s="55"/>
      <c r="H28" s="11">
        <v>50</v>
      </c>
    </row>
    <row r="29" spans="1:8" ht="13.5" customHeight="1" x14ac:dyDescent="0.2">
      <c r="A29" s="93" t="s">
        <v>3</v>
      </c>
      <c r="B29" s="94"/>
      <c r="C29" s="53"/>
      <c r="D29" s="10">
        <v>50</v>
      </c>
      <c r="E29" s="95" t="s">
        <v>8</v>
      </c>
      <c r="F29" s="96"/>
      <c r="G29" s="53"/>
      <c r="H29" s="4">
        <v>55</v>
      </c>
    </row>
    <row r="30" spans="1:8" ht="13.5" customHeight="1" thickBot="1" x14ac:dyDescent="0.25">
      <c r="A30" s="110" t="s">
        <v>0</v>
      </c>
      <c r="B30" s="111"/>
      <c r="C30" s="54"/>
      <c r="D30" s="9">
        <v>45</v>
      </c>
      <c r="E30" s="112" t="s">
        <v>6</v>
      </c>
      <c r="F30" s="113"/>
      <c r="G30" s="54"/>
      <c r="H30" s="9">
        <v>55</v>
      </c>
    </row>
    <row r="31" spans="1:8" ht="13.5" customHeight="1" thickTop="1" x14ac:dyDescent="0.2">
      <c r="A31" s="118" t="s">
        <v>9</v>
      </c>
      <c r="B31" s="119"/>
      <c r="C31" s="56"/>
      <c r="D31" s="10">
        <v>65</v>
      </c>
      <c r="E31" s="116" t="s">
        <v>14</v>
      </c>
      <c r="F31" s="117"/>
      <c r="G31" s="55">
        <v>1</v>
      </c>
      <c r="H31" s="11">
        <v>55</v>
      </c>
    </row>
    <row r="32" spans="1:8" ht="13.5" customHeight="1" x14ac:dyDescent="0.2">
      <c r="A32" s="93" t="s">
        <v>12</v>
      </c>
      <c r="B32" s="94"/>
      <c r="C32" s="53"/>
      <c r="D32" s="10">
        <v>70</v>
      </c>
      <c r="E32" s="128" t="s">
        <v>13</v>
      </c>
      <c r="F32" s="129"/>
      <c r="G32" s="53"/>
      <c r="H32" s="4">
        <v>60</v>
      </c>
    </row>
    <row r="33" spans="1:8" ht="13.5" customHeight="1" thickBot="1" x14ac:dyDescent="0.25">
      <c r="A33" s="120" t="s">
        <v>13</v>
      </c>
      <c r="B33" s="121"/>
      <c r="C33" s="54"/>
      <c r="D33" s="9">
        <v>60</v>
      </c>
      <c r="E33" s="112" t="s">
        <v>12</v>
      </c>
      <c r="F33" s="113"/>
      <c r="G33" s="54"/>
      <c r="H33" s="5">
        <v>70</v>
      </c>
    </row>
    <row r="34" spans="1:8" ht="13.5" customHeight="1" thickTop="1" x14ac:dyDescent="0.2">
      <c r="A34" s="114" t="s">
        <v>27</v>
      </c>
      <c r="B34" s="115"/>
      <c r="C34" s="53"/>
      <c r="D34" s="10">
        <v>35</v>
      </c>
      <c r="E34" s="116" t="s">
        <v>23</v>
      </c>
      <c r="F34" s="117"/>
      <c r="G34" s="53"/>
      <c r="H34" s="10">
        <v>40</v>
      </c>
    </row>
    <row r="35" spans="1:8" ht="13.5" customHeight="1" x14ac:dyDescent="0.2">
      <c r="A35" s="93" t="s">
        <v>23</v>
      </c>
      <c r="B35" s="94"/>
      <c r="C35" s="53"/>
      <c r="D35" s="10">
        <v>40</v>
      </c>
      <c r="E35" s="95" t="s">
        <v>29</v>
      </c>
      <c r="F35" s="96"/>
      <c r="G35" s="53">
        <v>1</v>
      </c>
      <c r="H35" s="10">
        <v>35</v>
      </c>
    </row>
    <row r="36" spans="1:8" ht="13.5" customHeight="1" thickBot="1" x14ac:dyDescent="0.25">
      <c r="A36" s="110" t="s">
        <v>29</v>
      </c>
      <c r="B36" s="111"/>
      <c r="C36" s="54">
        <v>1</v>
      </c>
      <c r="D36" s="9">
        <v>35</v>
      </c>
      <c r="E36" s="112" t="s">
        <v>34</v>
      </c>
      <c r="F36" s="113"/>
      <c r="G36" s="54"/>
      <c r="H36" s="9">
        <v>40</v>
      </c>
    </row>
    <row r="37" spans="1:8" ht="13.5" customHeight="1" thickTop="1" x14ac:dyDescent="0.2">
      <c r="A37" s="114" t="s">
        <v>37</v>
      </c>
      <c r="B37" s="115"/>
      <c r="C37" s="52"/>
      <c r="D37" s="8">
        <v>2</v>
      </c>
      <c r="E37" s="116" t="s">
        <v>37</v>
      </c>
      <c r="F37" s="117"/>
      <c r="G37" s="52"/>
      <c r="H37" s="8">
        <v>2</v>
      </c>
    </row>
    <row r="38" spans="1:8" ht="13.5" customHeight="1" x14ac:dyDescent="0.2">
      <c r="A38" s="93" t="s">
        <v>38</v>
      </c>
      <c r="B38" s="94"/>
      <c r="C38" s="53"/>
      <c r="D38" s="8">
        <v>2</v>
      </c>
      <c r="E38" s="95" t="s">
        <v>38</v>
      </c>
      <c r="F38" s="96"/>
      <c r="G38" s="53">
        <v>1</v>
      </c>
      <c r="H38" s="8">
        <v>2</v>
      </c>
    </row>
    <row r="39" spans="1:8" ht="13.5" customHeight="1" x14ac:dyDescent="0.2">
      <c r="A39" s="93" t="s">
        <v>39</v>
      </c>
      <c r="B39" s="94"/>
      <c r="C39" s="53"/>
      <c r="D39" s="8">
        <v>2</v>
      </c>
      <c r="E39" s="95" t="s">
        <v>39</v>
      </c>
      <c r="F39" s="96"/>
      <c r="G39" s="53"/>
      <c r="H39" s="8">
        <v>2</v>
      </c>
    </row>
    <row r="40" spans="1:8" s="57" customFormat="1" ht="13.5" customHeight="1" x14ac:dyDescent="0.2">
      <c r="A40" s="93" t="s">
        <v>40</v>
      </c>
      <c r="B40" s="94"/>
      <c r="C40" s="53"/>
      <c r="D40" s="10">
        <v>2</v>
      </c>
      <c r="E40" s="95" t="s">
        <v>40</v>
      </c>
      <c r="F40" s="96"/>
      <c r="G40" s="53"/>
      <c r="H40" s="10">
        <v>2</v>
      </c>
    </row>
    <row r="41" spans="1:8" ht="13.5" customHeight="1" x14ac:dyDescent="0.2">
      <c r="A41" s="107" t="s">
        <v>33</v>
      </c>
      <c r="B41" s="108"/>
      <c r="C41" s="108"/>
      <c r="D41" s="109"/>
      <c r="E41" s="63"/>
      <c r="F41" s="137" t="s">
        <v>58</v>
      </c>
      <c r="G41" s="138"/>
      <c r="H41" s="139"/>
    </row>
    <row r="42" spans="1:8" ht="13.5" customHeight="1" x14ac:dyDescent="0.2">
      <c r="A42" s="118" t="s">
        <v>42</v>
      </c>
      <c r="B42" s="119"/>
      <c r="C42" s="14"/>
      <c r="D42" s="8">
        <v>45</v>
      </c>
      <c r="E42" s="124" t="s">
        <v>44</v>
      </c>
      <c r="F42" s="125"/>
      <c r="G42" s="1"/>
      <c r="H42" s="10">
        <v>40</v>
      </c>
    </row>
    <row r="43" spans="1:8" ht="13.5" customHeight="1" x14ac:dyDescent="0.2">
      <c r="A43" s="126" t="s">
        <v>46</v>
      </c>
      <c r="B43" s="127"/>
      <c r="C43" s="1"/>
      <c r="D43" s="10">
        <v>25</v>
      </c>
      <c r="E43" s="128" t="s">
        <v>45</v>
      </c>
      <c r="F43" s="129"/>
      <c r="G43" s="1"/>
      <c r="H43" s="10">
        <v>40</v>
      </c>
    </row>
    <row r="44" spans="1:8" ht="13.5" customHeight="1" thickBot="1" x14ac:dyDescent="0.25">
      <c r="A44" s="120" t="s">
        <v>52</v>
      </c>
      <c r="B44" s="121"/>
      <c r="C44" s="12"/>
      <c r="D44" s="9">
        <v>45</v>
      </c>
      <c r="E44" s="122" t="s">
        <v>46</v>
      </c>
      <c r="F44" s="123"/>
      <c r="G44" s="12">
        <v>1</v>
      </c>
      <c r="H44" s="9">
        <v>25</v>
      </c>
    </row>
    <row r="45" spans="1:8" ht="13.5" customHeight="1" thickTop="1" x14ac:dyDescent="0.2">
      <c r="A45" s="114" t="s">
        <v>0</v>
      </c>
      <c r="B45" s="115"/>
      <c r="C45" s="53"/>
      <c r="D45" s="10">
        <v>45</v>
      </c>
      <c r="E45" s="116" t="s">
        <v>5</v>
      </c>
      <c r="F45" s="117"/>
      <c r="G45" s="52"/>
      <c r="H45" s="6">
        <v>45</v>
      </c>
    </row>
    <row r="46" spans="1:8" ht="13.5" customHeight="1" x14ac:dyDescent="0.2">
      <c r="A46" s="93" t="s">
        <v>1</v>
      </c>
      <c r="B46" s="94"/>
      <c r="C46" s="53"/>
      <c r="D46" s="10">
        <v>45</v>
      </c>
      <c r="E46" s="95" t="s">
        <v>4</v>
      </c>
      <c r="F46" s="96"/>
      <c r="G46" s="53">
        <v>1</v>
      </c>
      <c r="H46" s="10">
        <v>55</v>
      </c>
    </row>
    <row r="47" spans="1:8" s="57" customFormat="1" ht="13.5" customHeight="1" thickBot="1" x14ac:dyDescent="0.25">
      <c r="A47" s="110" t="s">
        <v>6</v>
      </c>
      <c r="B47" s="111"/>
      <c r="C47" s="54"/>
      <c r="D47" s="9">
        <v>55</v>
      </c>
      <c r="E47" s="112" t="s">
        <v>3</v>
      </c>
      <c r="F47" s="113"/>
      <c r="G47" s="54"/>
      <c r="H47" s="9">
        <v>50</v>
      </c>
    </row>
    <row r="48" spans="1:8" ht="13.5" customHeight="1" thickTop="1" x14ac:dyDescent="0.2">
      <c r="A48" s="118" t="s">
        <v>10</v>
      </c>
      <c r="B48" s="119"/>
      <c r="C48" s="56"/>
      <c r="D48" s="10">
        <v>65</v>
      </c>
      <c r="E48" s="116" t="s">
        <v>16</v>
      </c>
      <c r="F48" s="117"/>
      <c r="G48" s="53"/>
      <c r="H48" s="10">
        <v>55</v>
      </c>
    </row>
    <row r="49" spans="1:8" ht="13.5" customHeight="1" x14ac:dyDescent="0.2">
      <c r="A49" s="93" t="s">
        <v>11</v>
      </c>
      <c r="B49" s="94"/>
      <c r="C49" s="53">
        <v>1</v>
      </c>
      <c r="D49" s="10">
        <v>65</v>
      </c>
      <c r="E49" s="95" t="s">
        <v>18</v>
      </c>
      <c r="F49" s="96"/>
      <c r="G49" s="53">
        <v>1</v>
      </c>
      <c r="H49" s="10">
        <v>70</v>
      </c>
    </row>
    <row r="50" spans="1:8" ht="13.5" customHeight="1" thickBot="1" x14ac:dyDescent="0.25">
      <c r="A50" s="110" t="s">
        <v>17</v>
      </c>
      <c r="B50" s="111"/>
      <c r="C50" s="54"/>
      <c r="D50" s="9">
        <v>75</v>
      </c>
      <c r="E50" s="112" t="s">
        <v>20</v>
      </c>
      <c r="F50" s="113"/>
      <c r="G50" s="54"/>
      <c r="H50" s="9">
        <v>65</v>
      </c>
    </row>
    <row r="51" spans="1:8" ht="13.5" customHeight="1" thickTop="1" x14ac:dyDescent="0.2">
      <c r="A51" s="114" t="s">
        <v>21</v>
      </c>
      <c r="B51" s="115"/>
      <c r="C51" s="53"/>
      <c r="D51" s="10">
        <v>35</v>
      </c>
      <c r="E51" s="116" t="s">
        <v>26</v>
      </c>
      <c r="F51" s="117"/>
      <c r="G51" s="55">
        <v>1</v>
      </c>
      <c r="H51" s="11">
        <v>35</v>
      </c>
    </row>
    <row r="52" spans="1:8" ht="13.5" customHeight="1" x14ac:dyDescent="0.2">
      <c r="A52" s="93" t="s">
        <v>24</v>
      </c>
      <c r="B52" s="94"/>
      <c r="C52" s="53"/>
      <c r="D52" s="10">
        <v>40</v>
      </c>
      <c r="E52" s="95" t="s">
        <v>30</v>
      </c>
      <c r="F52" s="96"/>
      <c r="G52" s="53"/>
      <c r="H52" s="10">
        <v>35</v>
      </c>
    </row>
    <row r="53" spans="1:8" ht="13.5" customHeight="1" thickBot="1" x14ac:dyDescent="0.25">
      <c r="A53" s="110" t="s">
        <v>34</v>
      </c>
      <c r="B53" s="111"/>
      <c r="C53" s="54">
        <v>1</v>
      </c>
      <c r="D53" s="9">
        <v>40</v>
      </c>
      <c r="E53" s="112" t="s">
        <v>28</v>
      </c>
      <c r="F53" s="113"/>
      <c r="G53" s="54"/>
      <c r="H53" s="9">
        <v>35</v>
      </c>
    </row>
    <row r="54" spans="1:8" ht="13.5" customHeight="1" thickTop="1" x14ac:dyDescent="0.2">
      <c r="A54" s="114" t="s">
        <v>37</v>
      </c>
      <c r="B54" s="115"/>
      <c r="C54" s="52"/>
      <c r="D54" s="8">
        <v>2</v>
      </c>
      <c r="E54" s="116" t="s">
        <v>37</v>
      </c>
      <c r="F54" s="117"/>
      <c r="G54" s="52"/>
      <c r="H54" s="8">
        <v>2</v>
      </c>
    </row>
    <row r="55" spans="1:8" ht="13.5" customHeight="1" x14ac:dyDescent="0.2">
      <c r="A55" s="93" t="s">
        <v>38</v>
      </c>
      <c r="B55" s="94"/>
      <c r="C55" s="53"/>
      <c r="D55" s="8">
        <v>2</v>
      </c>
      <c r="E55" s="95" t="s">
        <v>38</v>
      </c>
      <c r="F55" s="96"/>
      <c r="G55" s="53"/>
      <c r="H55" s="8">
        <v>2</v>
      </c>
    </row>
    <row r="56" spans="1:8" ht="13.5" customHeight="1" x14ac:dyDescent="0.2">
      <c r="A56" s="93" t="s">
        <v>39</v>
      </c>
      <c r="B56" s="94"/>
      <c r="C56" s="53"/>
      <c r="D56" s="8">
        <v>2</v>
      </c>
      <c r="E56" s="95" t="s">
        <v>39</v>
      </c>
      <c r="F56" s="96"/>
      <c r="G56" s="53"/>
      <c r="H56" s="8">
        <v>2</v>
      </c>
    </row>
    <row r="57" spans="1:8" ht="13.5" customHeight="1" thickBot="1" x14ac:dyDescent="0.25">
      <c r="A57" s="97" t="s">
        <v>40</v>
      </c>
      <c r="B57" s="98"/>
      <c r="C57" s="58"/>
      <c r="D57" s="7">
        <v>2</v>
      </c>
      <c r="E57" s="99" t="s">
        <v>40</v>
      </c>
      <c r="F57" s="100"/>
      <c r="G57" s="58"/>
      <c r="H57" s="7">
        <v>2</v>
      </c>
    </row>
    <row r="58" spans="1:8" ht="15" customHeight="1" x14ac:dyDescent="0.2">
      <c r="C58" s="22"/>
      <c r="D58" s="68"/>
      <c r="E58" s="72"/>
    </row>
    <row r="59" spans="1:8" ht="15" customHeight="1" x14ac:dyDescent="0.2">
      <c r="C59" s="22"/>
      <c r="D59" s="68"/>
      <c r="E59" s="72"/>
    </row>
    <row r="60" spans="1:8" ht="15" customHeight="1" x14ac:dyDescent="0.2">
      <c r="C60" s="22"/>
      <c r="D60" s="68"/>
      <c r="E60" s="72"/>
    </row>
    <row r="61" spans="1:8" ht="15" customHeight="1" x14ac:dyDescent="0.2">
      <c r="C61" s="22"/>
      <c r="D61" s="68"/>
      <c r="E61" s="72"/>
    </row>
    <row r="62" spans="1:8" ht="15" customHeight="1" x14ac:dyDescent="0.2">
      <c r="C62" s="22"/>
      <c r="D62" s="68"/>
      <c r="E62" s="72"/>
    </row>
    <row r="63" spans="1:8" ht="15" customHeight="1" x14ac:dyDescent="0.2">
      <c r="C63" s="22"/>
      <c r="D63" s="68"/>
      <c r="E63" s="72"/>
    </row>
    <row r="64" spans="1:8" ht="15" customHeight="1" x14ac:dyDescent="0.2">
      <c r="C64" s="22"/>
      <c r="D64" s="68"/>
      <c r="E64" s="72"/>
    </row>
    <row r="65" spans="3:5" ht="15" customHeight="1" x14ac:dyDescent="0.2">
      <c r="C65" s="22"/>
      <c r="D65" s="68"/>
      <c r="E65" s="72"/>
    </row>
    <row r="66" spans="3:5" ht="15" customHeight="1" x14ac:dyDescent="0.2">
      <c r="C66" s="22"/>
      <c r="D66" s="68"/>
      <c r="E66" s="72"/>
    </row>
    <row r="67" spans="3:5" ht="15" customHeight="1" x14ac:dyDescent="0.2">
      <c r="C67" s="22"/>
      <c r="D67" s="68"/>
      <c r="E67" s="72"/>
    </row>
    <row r="68" spans="3:5" ht="15" customHeight="1" x14ac:dyDescent="0.2">
      <c r="C68" s="22"/>
      <c r="D68" s="68"/>
      <c r="E68" s="72"/>
    </row>
    <row r="69" spans="3:5" ht="15" customHeight="1" x14ac:dyDescent="0.2">
      <c r="C69" s="22"/>
      <c r="D69" s="68"/>
      <c r="E69" s="72"/>
    </row>
    <row r="70" spans="3:5" ht="15" customHeight="1" x14ac:dyDescent="0.2">
      <c r="C70" s="22"/>
      <c r="D70" s="68"/>
      <c r="E70" s="72"/>
    </row>
    <row r="71" spans="3:5" ht="15" customHeight="1" x14ac:dyDescent="0.2">
      <c r="C71" s="22"/>
      <c r="D71" s="68"/>
      <c r="E71" s="72"/>
    </row>
    <row r="72" spans="3:5" ht="15" customHeight="1" x14ac:dyDescent="0.2">
      <c r="C72" s="22"/>
      <c r="D72" s="68"/>
      <c r="E72" s="72"/>
    </row>
    <row r="73" spans="3:5" ht="15" customHeight="1" x14ac:dyDescent="0.2">
      <c r="C73" s="22"/>
      <c r="D73" s="68"/>
      <c r="E73" s="72"/>
    </row>
    <row r="74" spans="3:5" ht="15" customHeight="1" x14ac:dyDescent="0.2">
      <c r="C74" s="22"/>
      <c r="D74" s="68"/>
      <c r="E74" s="72"/>
    </row>
    <row r="75" spans="3:5" ht="15" customHeight="1" x14ac:dyDescent="0.2">
      <c r="C75" s="22"/>
      <c r="D75" s="68"/>
      <c r="E75" s="72"/>
    </row>
    <row r="76" spans="3:5" ht="15" customHeight="1" x14ac:dyDescent="0.2">
      <c r="C76" s="22"/>
      <c r="D76" s="68"/>
      <c r="E76" s="72"/>
    </row>
    <row r="77" spans="3:5" ht="15" customHeight="1" x14ac:dyDescent="0.2">
      <c r="C77" s="22"/>
      <c r="D77" s="68"/>
      <c r="E77" s="72"/>
    </row>
    <row r="78" spans="3:5" ht="15" customHeight="1" x14ac:dyDescent="0.2">
      <c r="C78" s="22"/>
      <c r="D78" s="68"/>
      <c r="E78" s="72"/>
    </row>
    <row r="79" spans="3:5" ht="15" customHeight="1" x14ac:dyDescent="0.2">
      <c r="C79" s="22"/>
      <c r="D79" s="68"/>
      <c r="E79" s="72"/>
    </row>
    <row r="80" spans="3:5" ht="15" customHeight="1" x14ac:dyDescent="0.2">
      <c r="C80" s="22"/>
      <c r="D80" s="68"/>
      <c r="E80" s="72"/>
    </row>
    <row r="81" spans="3:5" ht="15" customHeight="1" x14ac:dyDescent="0.2">
      <c r="C81" s="22"/>
      <c r="D81" s="68"/>
      <c r="E81" s="72"/>
    </row>
    <row r="82" spans="3:5" ht="15" customHeight="1" x14ac:dyDescent="0.2">
      <c r="C82" s="22"/>
      <c r="D82" s="68"/>
      <c r="E82" s="72"/>
    </row>
    <row r="83" spans="3:5" ht="15" customHeight="1" x14ac:dyDescent="0.2">
      <c r="C83" s="22"/>
      <c r="D83" s="68"/>
      <c r="E83" s="72"/>
    </row>
    <row r="84" spans="3:5" ht="15" customHeight="1" x14ac:dyDescent="0.2">
      <c r="C84" s="22"/>
      <c r="D84" s="68"/>
      <c r="E84" s="72"/>
    </row>
    <row r="85" spans="3:5" ht="15" customHeight="1" x14ac:dyDescent="0.2">
      <c r="C85" s="22"/>
      <c r="D85" s="68"/>
      <c r="E85" s="72"/>
    </row>
    <row r="86" spans="3:5" ht="15" customHeight="1" x14ac:dyDescent="0.2">
      <c r="C86" s="22"/>
      <c r="D86" s="68"/>
      <c r="E86" s="72"/>
    </row>
    <row r="87" spans="3:5" ht="15" customHeight="1" x14ac:dyDescent="0.2">
      <c r="C87" s="22"/>
      <c r="D87" s="68"/>
      <c r="E87" s="72"/>
    </row>
    <row r="88" spans="3:5" ht="15" customHeight="1" x14ac:dyDescent="0.2">
      <c r="C88" s="22"/>
      <c r="D88" s="68"/>
      <c r="E88" s="72"/>
    </row>
    <row r="89" spans="3:5" ht="15" customHeight="1" x14ac:dyDescent="0.2">
      <c r="C89" s="22"/>
      <c r="D89" s="68"/>
      <c r="E89" s="72"/>
    </row>
    <row r="90" spans="3:5" ht="15" customHeight="1" x14ac:dyDescent="0.2">
      <c r="C90" s="22"/>
      <c r="D90" s="68"/>
      <c r="E90" s="72"/>
    </row>
    <row r="91" spans="3:5" ht="15" customHeight="1" x14ac:dyDescent="0.2">
      <c r="C91" s="22"/>
      <c r="D91" s="68"/>
      <c r="E91" s="72"/>
    </row>
    <row r="92" spans="3:5" ht="15" customHeight="1" x14ac:dyDescent="0.2">
      <c r="C92" s="22"/>
      <c r="D92" s="68"/>
      <c r="E92" s="72"/>
    </row>
    <row r="93" spans="3:5" ht="15" customHeight="1" x14ac:dyDescent="0.2">
      <c r="C93" s="22"/>
      <c r="D93" s="68"/>
      <c r="E93" s="72"/>
    </row>
    <row r="94" spans="3:5" ht="15" customHeight="1" x14ac:dyDescent="0.2">
      <c r="C94" s="22"/>
      <c r="D94" s="68"/>
      <c r="E94" s="72"/>
    </row>
  </sheetData>
  <mergeCells count="107">
    <mergeCell ref="A56:B56"/>
    <mergeCell ref="E56:F56"/>
    <mergeCell ref="A57:B57"/>
    <mergeCell ref="E57:F57"/>
    <mergeCell ref="A53:B53"/>
    <mergeCell ref="E53:F53"/>
    <mergeCell ref="A54:B54"/>
    <mergeCell ref="E54:F54"/>
    <mergeCell ref="A55:B55"/>
    <mergeCell ref="E55:F55"/>
    <mergeCell ref="A50:B50"/>
    <mergeCell ref="E50:F50"/>
    <mergeCell ref="A51:B51"/>
    <mergeCell ref="E51:F51"/>
    <mergeCell ref="A52:B52"/>
    <mergeCell ref="E52:F52"/>
    <mergeCell ref="A47:B47"/>
    <mergeCell ref="E47:F47"/>
    <mergeCell ref="A48:B48"/>
    <mergeCell ref="E48:F48"/>
    <mergeCell ref="A49:B49"/>
    <mergeCell ref="E49:F49"/>
    <mergeCell ref="A44:B44"/>
    <mergeCell ref="E44:F44"/>
    <mergeCell ref="A45:B45"/>
    <mergeCell ref="E45:F45"/>
    <mergeCell ref="A46:B46"/>
    <mergeCell ref="E46:F46"/>
    <mergeCell ref="A41:D41"/>
    <mergeCell ref="F41:H41"/>
    <mergeCell ref="A42:B42"/>
    <mergeCell ref="E42:F42"/>
    <mergeCell ref="A43:B43"/>
    <mergeCell ref="E43:F43"/>
    <mergeCell ref="A38:B38"/>
    <mergeCell ref="E38:F38"/>
    <mergeCell ref="A39:B39"/>
    <mergeCell ref="E39:F39"/>
    <mergeCell ref="A40:B40"/>
    <mergeCell ref="E40:F40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6:B26"/>
    <mergeCell ref="E26:F26"/>
    <mergeCell ref="A27:B27"/>
    <mergeCell ref="E27:F27"/>
    <mergeCell ref="A28:B28"/>
    <mergeCell ref="E28:F28"/>
    <mergeCell ref="A23:B23"/>
    <mergeCell ref="E23:F23"/>
    <mergeCell ref="A24:D24"/>
    <mergeCell ref="F24:H24"/>
    <mergeCell ref="A25:B25"/>
    <mergeCell ref="E25:F25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8:B8"/>
    <mergeCell ref="E8:F8"/>
    <mergeCell ref="A9:B9"/>
    <mergeCell ref="E9:F9"/>
    <mergeCell ref="A10:B10"/>
    <mergeCell ref="E10:F10"/>
    <mergeCell ref="A1:H1"/>
    <mergeCell ref="B2:H2"/>
    <mergeCell ref="B3:H3"/>
    <mergeCell ref="B4:H4"/>
    <mergeCell ref="B5:H5"/>
    <mergeCell ref="A7:D7"/>
    <mergeCell ref="F7:H7"/>
  </mergeCells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Макет</vt:lpstr>
      <vt:lpstr>Пн</vt:lpstr>
      <vt:lpstr>Список</vt:lpstr>
      <vt:lpstr>Расчеты по дням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Nutella</dc:creator>
  <cp:lastModifiedBy>Villain</cp:lastModifiedBy>
  <cp:lastPrinted>2014-08-21T11:30:48Z</cp:lastPrinted>
  <dcterms:created xsi:type="dcterms:W3CDTF">2014-07-30T21:12:05Z</dcterms:created>
  <dcterms:modified xsi:type="dcterms:W3CDTF">2014-08-23T20:05:21Z</dcterms:modified>
</cp:coreProperties>
</file>