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Материалы">[1]Лист1!$A$1:$A$64</definedName>
  </definedNames>
  <calcPr calcId="124519"/>
</workbook>
</file>

<file path=xl/calcChain.xml><?xml version="1.0" encoding="utf-8"?>
<calcChain xmlns="http://schemas.openxmlformats.org/spreadsheetml/2006/main">
  <c r="U7" i="1"/>
  <c r="U2"/>
  <c r="T9"/>
  <c r="R9"/>
  <c r="R8"/>
  <c r="T8" s="1"/>
  <c r="R7"/>
  <c r="T7" s="1"/>
  <c r="R4"/>
  <c r="T4" s="1"/>
  <c r="R3"/>
  <c r="T3" s="1"/>
  <c r="R2"/>
  <c r="T2" s="1"/>
</calcChain>
</file>

<file path=xl/comments1.xml><?xml version="1.0" encoding="utf-8"?>
<comments xmlns="http://schemas.openxmlformats.org/spreadsheetml/2006/main">
  <authors>
    <author>Автор</author>
  </authors>
  <commentList>
    <comment ref="V2" authorId="0">
      <text>
        <r>
          <rPr>
            <b/>
            <sz val="8"/>
            <color indexed="81"/>
            <rFont val="Tahoma"/>
            <charset val="1"/>
          </rPr>
          <t>в случае если U2 меньше или равно 25000 то процент не считается.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V7" authorId="0">
      <text>
        <r>
          <rPr>
            <b/>
            <sz val="8"/>
            <color indexed="81"/>
            <rFont val="Tahoma"/>
            <charset val="1"/>
          </rPr>
          <t>в случае если U2 больше  25000,00 то процент считается от каждой последующей сделки.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<sst xmlns="http://schemas.openxmlformats.org/spreadsheetml/2006/main" count="69" uniqueCount="30">
  <si>
    <t>покупатель</t>
  </si>
  <si>
    <t>материал</t>
  </si>
  <si>
    <t>Резерв</t>
  </si>
  <si>
    <t>кол-во</t>
  </si>
  <si>
    <t>№ счета</t>
  </si>
  <si>
    <t>дата счета</t>
  </si>
  <si>
    <t>сумма</t>
  </si>
  <si>
    <t>дата оплаты</t>
  </si>
  <si>
    <t>форма оплаты</t>
  </si>
  <si>
    <t>дата отгрузки</t>
  </si>
  <si>
    <t>счет фактуры, и ТН выданы, дата</t>
  </si>
  <si>
    <t>№ заявки</t>
  </si>
  <si>
    <t>поставщик</t>
  </si>
  <si>
    <t>№ счета2</t>
  </si>
  <si>
    <t>Дата счета3</t>
  </si>
  <si>
    <t>счет от Растро</t>
  </si>
  <si>
    <t>Доставка</t>
  </si>
  <si>
    <t>сумма4</t>
  </si>
  <si>
    <t>дата оплаты5</t>
  </si>
  <si>
    <t>моржа</t>
  </si>
  <si>
    <t>доход за месяц</t>
  </si>
  <si>
    <t>зарплата</t>
  </si>
  <si>
    <t>С-1980</t>
  </si>
  <si>
    <t>нет</t>
  </si>
  <si>
    <t>ооо пупкин</t>
  </si>
  <si>
    <t>носок левый</t>
  </si>
  <si>
    <t>носок правй</t>
  </si>
  <si>
    <t>пара носков</t>
  </si>
  <si>
    <t xml:space="preserve">сдесь должна быть ф-ла 25000+20% </t>
  </si>
  <si>
    <t>в итоге формула должна считать следующее: 25000+4000=29000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</si>
</sst>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&quot;р.&quot;;[Red]#,##0.00&quot;р.&quot;"/>
  </numFmts>
  <fonts count="6">
    <font>
      <sz val="11"/>
      <color theme="1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b/>
      <u/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rgb="FFD8D8D8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ck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 shrinkToFit="1"/>
    </xf>
    <xf numFmtId="14" fontId="1" fillId="3" borderId="2" xfId="0" applyNumberFormat="1" applyFont="1" applyFill="1" applyBorder="1" applyAlignment="1">
      <alignment horizontal="center" vertical="center" wrapText="1" shrinkToFit="1"/>
    </xf>
    <xf numFmtId="164" fontId="1" fillId="3" borderId="2" xfId="0" applyNumberFormat="1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 wrapText="1" shrinkToFit="1"/>
    </xf>
    <xf numFmtId="165" fontId="1" fillId="3" borderId="8" xfId="0" applyNumberFormat="1" applyFont="1" applyFill="1" applyBorder="1" applyAlignment="1">
      <alignment horizontal="center" vertical="center" wrapText="1" shrinkToFit="1"/>
    </xf>
    <xf numFmtId="164" fontId="1" fillId="3" borderId="9" xfId="0" applyNumberFormat="1" applyFont="1" applyFill="1" applyBorder="1" applyAlignment="1">
      <alignment horizontal="center" vertical="center" wrapText="1" shrinkToFit="1"/>
    </xf>
    <xf numFmtId="165" fontId="1" fillId="3" borderId="9" xfId="0" applyNumberFormat="1" applyFont="1" applyFill="1" applyBorder="1" applyAlignment="1">
      <alignment horizontal="center" vertical="center" wrapText="1" shrinkToFi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4" fontId="3" fillId="0" borderId="6" xfId="0" applyNumberFormat="1" applyFont="1" applyFill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13" xfId="0" applyFont="1" applyFill="1" applyBorder="1" applyAlignment="1">
      <alignment horizontal="center" vertical="center" wrapText="1"/>
    </xf>
    <xf numFmtId="14" fontId="3" fillId="4" borderId="13" xfId="0" applyNumberFormat="1" applyFont="1" applyFill="1" applyBorder="1" applyAlignment="1">
      <alignment horizontal="center" vertical="center" wrapText="1"/>
    </xf>
    <xf numFmtId="165" fontId="3" fillId="4" borderId="1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5" fontId="3" fillId="4" borderId="13" xfId="0" applyNumberFormat="1" applyFont="1" applyFill="1" applyBorder="1" applyAlignment="1">
      <alignment horizontal="center" vertical="center" wrapText="1" shrinkToFi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 shrinkToFit="1"/>
    </xf>
    <xf numFmtId="14" fontId="3" fillId="0" borderId="13" xfId="0" applyNumberFormat="1" applyFont="1" applyFill="1" applyBorder="1" applyAlignment="1">
      <alignment horizontal="center" vertical="center" wrapText="1" shrinkToFit="1"/>
    </xf>
    <xf numFmtId="165" fontId="3" fillId="0" borderId="13" xfId="0" applyNumberFormat="1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 shrinkToFit="1"/>
    </xf>
    <xf numFmtId="0" fontId="3" fillId="5" borderId="13" xfId="0" applyFont="1" applyFill="1" applyBorder="1" applyAlignment="1">
      <alignment horizontal="center" vertical="center" wrapText="1"/>
    </xf>
    <xf numFmtId="14" fontId="3" fillId="5" borderId="13" xfId="0" applyNumberFormat="1" applyFont="1" applyFill="1" applyBorder="1" applyAlignment="1">
      <alignment horizontal="center" vertical="center" wrapText="1"/>
    </xf>
    <xf numFmtId="165" fontId="3" fillId="5" borderId="13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5" borderId="17" xfId="0" applyNumberFormat="1" applyFont="1" applyFill="1" applyBorder="1" applyAlignment="1">
      <alignment horizontal="center" vertical="center" wrapText="1"/>
    </xf>
    <xf numFmtId="165" fontId="3" fillId="5" borderId="13" xfId="0" applyNumberFormat="1" applyFont="1" applyFill="1" applyBorder="1" applyAlignment="1">
      <alignment horizontal="center" vertical="center" wrapText="1" shrinkToFit="1"/>
    </xf>
    <xf numFmtId="165" fontId="3" fillId="5" borderId="16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49">
    <dxf>
      <font>
        <b val="0"/>
        <i val="0"/>
        <color rgb="FFFFFFFF"/>
      </font>
    </dxf>
    <dxf>
      <font>
        <b val="0"/>
        <i val="0"/>
        <color rgb="FFFFFFFF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FFFF"/>
      </font>
    </dxf>
    <dxf>
      <font>
        <b val="0"/>
        <i val="0"/>
        <color rgb="FFFFFFFF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u val="double"/>
        <color rgb="FFFF0000"/>
      </font>
      <border>
        <vertical/>
        <horizontal/>
      </border>
    </dxf>
    <dxf>
      <font>
        <b/>
        <i val="0"/>
        <u val="double"/>
        <color rgb="FFFF0000"/>
      </font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 val="0"/>
        <i val="0"/>
        <color rgb="FFFFFFFF"/>
      </font>
    </dxf>
    <dxf>
      <font>
        <b val="0"/>
        <i val="0"/>
        <color rgb="FFFFFFFF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FFFF"/>
      </font>
    </dxf>
    <dxf>
      <font>
        <b val="0"/>
        <i val="0"/>
        <color rgb="FFFFFFFF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u val="double"/>
        <color rgb="FFFF0000"/>
      </font>
      <border>
        <vertical/>
        <horizontal/>
      </border>
    </dxf>
    <dxf>
      <font>
        <b/>
        <i val="0"/>
        <u val="double"/>
        <color rgb="FFFF0000"/>
      </font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FFFF"/>
      </font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FFFF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u val="double"/>
        <color rgb="FFFF0000"/>
      </font>
      <border>
        <vertical/>
        <horizontal/>
      </border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  <fill>
        <patternFill>
          <bgColor rgb="FF00B050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rgb="FFFF0000"/>
        </patternFill>
      </fill>
    </dxf>
    <dxf>
      <font>
        <b val="0"/>
        <i val="0"/>
        <color rgb="FFFFFFFF"/>
      </font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FFFF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u val="double"/>
        <color rgb="FFFF0000"/>
      </font>
      <border>
        <vertical/>
        <horizontal/>
      </border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u val="double"/>
        <color rgb="FFFF0000"/>
      </font>
      <border>
        <vertical/>
        <horizontal/>
      </border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  <fill>
        <patternFill>
          <bgColor rgb="FF00B050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rgb="FFFF0000"/>
        </patternFill>
      </fill>
    </dxf>
    <dxf>
      <font>
        <b val="0"/>
        <i val="0"/>
        <color theme="0"/>
      </font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u val="double"/>
        <color rgb="FFFF0000"/>
      </font>
      <border>
        <vertical/>
        <horizontal/>
      </border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95;&#1077;&#1090;%20&#1086;&#1090;%20&#1052;&#1080;&#1093;&#1072;&#1080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Итого за год"/>
      <sheetName val="Лист1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ЛАХТАпроникающего действия Меш25</v>
          </cell>
        </row>
        <row r="2">
          <cell r="A2" t="str">
            <v xml:space="preserve"> ЛАХТА проникающего действия Меш10</v>
          </cell>
        </row>
        <row r="3">
          <cell r="A3" t="str">
            <v xml:space="preserve"> ЛАХТА проникающего действия Меш5</v>
          </cell>
        </row>
        <row r="4">
          <cell r="A4" t="str">
            <v xml:space="preserve"> ЛАХТА шовный  меш 25</v>
          </cell>
        </row>
        <row r="5">
          <cell r="A5" t="str">
            <v xml:space="preserve"> ЛАХТА шовный  меш 10</v>
          </cell>
        </row>
        <row r="6">
          <cell r="A6" t="str">
            <v>ЛАХТА обмазочный меш.25</v>
          </cell>
        </row>
        <row r="7">
          <cell r="A7" t="str">
            <v xml:space="preserve"> ЛАХТА обмазочный меш.10</v>
          </cell>
        </row>
        <row r="8">
          <cell r="A8" t="str">
            <v xml:space="preserve"> ЛАХТА штукатурный меш.25</v>
          </cell>
        </row>
        <row r="9">
          <cell r="A9" t="str">
            <v xml:space="preserve"> ЛАХТА штукатурный меш.10</v>
          </cell>
        </row>
        <row r="10">
          <cell r="A10" t="str">
            <v>ЛАХТА базовый рем. состав. Меш.25</v>
          </cell>
        </row>
        <row r="11">
          <cell r="A11" t="str">
            <v xml:space="preserve"> ЛАХТА базовый рем. состав. Меш.10</v>
          </cell>
        </row>
        <row r="12">
          <cell r="A12" t="str">
            <v>ЛАХТА  рем.сос быст меш 25</v>
          </cell>
        </row>
        <row r="13">
          <cell r="A13" t="str">
            <v xml:space="preserve"> ЛАХТА рем.сос РС меш 25</v>
          </cell>
        </row>
        <row r="14">
          <cell r="A14" t="str">
            <v xml:space="preserve"> ЛАХТА рем.сос тонкослойный меш 25</v>
          </cell>
        </row>
        <row r="15">
          <cell r="A15" t="str">
            <v>ЛАХТА КМД меш.32</v>
          </cell>
        </row>
        <row r="16">
          <cell r="A16" t="str">
            <v>ЛАХТА КМД PRO</v>
          </cell>
        </row>
        <row r="17">
          <cell r="A17" t="str">
            <v>ЛАХТА эластичная гидроизоляция в-12,5</v>
          </cell>
        </row>
        <row r="18">
          <cell r="A18" t="str">
            <v>ЛАХТА  эластичная гидроизоляция м-25</v>
          </cell>
        </row>
        <row r="19">
          <cell r="A19" t="str">
            <v>ЛАХТА эластичная однокомпонентная В20</v>
          </cell>
        </row>
        <row r="20">
          <cell r="A20" t="str">
            <v>ЛАХТА  водяная пробка в-5</v>
          </cell>
        </row>
        <row r="21">
          <cell r="A21" t="str">
            <v>ЛАХТА водяная пробка в-10</v>
          </cell>
        </row>
        <row r="23">
          <cell r="A23" t="str">
            <v>"СЛАВЯНКА" кров-ая вед 9</v>
          </cell>
        </row>
        <row r="24">
          <cell r="A24" t="str">
            <v>"СЛАВЯНКА" кров-ая вед 17</v>
          </cell>
        </row>
        <row r="25">
          <cell r="A25" t="str">
            <v>"СЛАВЯНКА" кров-ая вед 22</v>
          </cell>
        </row>
        <row r="26">
          <cell r="A26" t="str">
            <v xml:space="preserve"> "СЛАВЯНКА"кров-ая бар. 45</v>
          </cell>
        </row>
        <row r="27">
          <cell r="A27" t="str">
            <v xml:space="preserve">"СЛАВЯНКА" клей вед 10 </v>
          </cell>
        </row>
        <row r="28">
          <cell r="A28" t="str">
            <v>"СЛАВЯНКА" клей вед 20</v>
          </cell>
        </row>
        <row r="29">
          <cell r="A29" t="str">
            <v>"СЛАВЯНКА" клей вед 25</v>
          </cell>
        </row>
        <row r="30">
          <cell r="A30" t="str">
            <v xml:space="preserve"> "СЛАВЯНКА"клей бар 50</v>
          </cell>
        </row>
        <row r="31">
          <cell r="A31" t="str">
            <v xml:space="preserve"> "СЛАВЯНКА"обмаз-ая вед 9</v>
          </cell>
        </row>
        <row r="32">
          <cell r="A32" t="str">
            <v>"СЛАВЯНКА"обмаз-ая вед 17</v>
          </cell>
        </row>
        <row r="33">
          <cell r="A33" t="str">
            <v>"СЛАВЯНКА"обмаз-ая вед 22</v>
          </cell>
        </row>
        <row r="34">
          <cell r="A34" t="str">
            <v xml:space="preserve"> "СЛАВЯНКА"обмаз-ая бар 45</v>
          </cell>
        </row>
        <row r="35">
          <cell r="A35" t="str">
            <v>"СЛАВЯНКА"   01 (праймер) ведро 20</v>
          </cell>
        </row>
        <row r="36">
          <cell r="A36" t="str">
            <v>"СЛАВЯНКА"   03 (гидроизоляционная) ведро 20</v>
          </cell>
        </row>
        <row r="37">
          <cell r="A37" t="str">
            <v>"СЛАВЯНКА"   03 (гидроизоляционная) барабан 50</v>
          </cell>
        </row>
        <row r="38">
          <cell r="A38" t="str">
            <v>"СЛАВЯНКА"   04 (кровельная) ведро 20</v>
          </cell>
        </row>
        <row r="39">
          <cell r="A39" t="str">
            <v>"СЛАВЯНКА"   04 (кровельная) барабан 50</v>
          </cell>
        </row>
        <row r="40">
          <cell r="A40" t="str">
            <v>"СЛАВЯНКА" изоляционная, в-10</v>
          </cell>
        </row>
        <row r="41">
          <cell r="A41" t="str">
            <v>"СЛАВЯНКА"изоляционная, в-20</v>
          </cell>
        </row>
        <row r="42">
          <cell r="A42" t="str">
            <v>"СЛАВЯНКА"изоляционная, в-25</v>
          </cell>
        </row>
        <row r="43">
          <cell r="A43" t="str">
            <v>"СЛАВЯНКА"изоляционная, б-50</v>
          </cell>
        </row>
        <row r="44">
          <cell r="A44" t="str">
            <v>"СЛАВЯНКА"Жижкая резина 1-комп 10 кг.</v>
          </cell>
        </row>
        <row r="45">
          <cell r="A45" t="str">
            <v>"СЛАВЯНКА"Жижкая резина 1-комп 20 кг.</v>
          </cell>
        </row>
        <row r="46">
          <cell r="A46" t="str">
            <v>"СЛАВЯНКА"Жидкая резина комп А  60 кг.</v>
          </cell>
        </row>
        <row r="47">
          <cell r="A47" t="str">
            <v>"СЛАВЯНКА"Жидкая резина комп В  2,5 кг.</v>
          </cell>
        </row>
        <row r="48">
          <cell r="A48" t="str">
            <v>"СЛАВЯНКА"праймер, б-20</v>
          </cell>
        </row>
        <row r="50">
          <cell r="A50" t="str">
            <v>NeoMast кровельная</v>
          </cell>
        </row>
        <row r="51">
          <cell r="A51" t="str">
            <v>NeoMast гидроизоляционная</v>
          </cell>
        </row>
        <row r="52">
          <cell r="A52" t="str">
            <v>NeoMast битумный праймер</v>
          </cell>
        </row>
        <row r="54">
          <cell r="A54" t="str">
            <v>"ИЖОРА" Грунтовка НП-02 б-45</v>
          </cell>
        </row>
        <row r="55">
          <cell r="A55" t="str">
            <v>"ИЖОРА" Грунтовка НП-01 б-40</v>
          </cell>
        </row>
        <row r="56">
          <cell r="A56" t="str">
            <v>"ИЖОРА" ШМ-75 кор.25</v>
          </cell>
        </row>
        <row r="57">
          <cell r="A57" t="str">
            <v>"ИЖОРА" МБР/Г-90, кор.20</v>
          </cell>
        </row>
        <row r="58">
          <cell r="A58" t="str">
            <v>"ИЖОРА" БП-Г 50 короб 23,5</v>
          </cell>
        </row>
        <row r="59">
          <cell r="A59" t="str">
            <v>"ИЖОРА" БП-Г 35 короб 25</v>
          </cell>
        </row>
        <row r="60">
          <cell r="A60" t="str">
            <v>Полиуретановый герметик ИЖОРА  тара 12,50</v>
          </cell>
        </row>
        <row r="61">
          <cell r="A61" t="str">
            <v>"ИЖОРА" БП-Г 25 короб 25</v>
          </cell>
        </row>
        <row r="63">
          <cell r="A63" t="str">
            <v>Транспортные расходы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"/>
  <sheetViews>
    <sheetView tabSelected="1" workbookViewId="0">
      <selection activeCell="Z7" sqref="Z7"/>
    </sheetView>
  </sheetViews>
  <sheetFormatPr defaultRowHeight="15"/>
  <cols>
    <col min="1" max="1" width="21.28515625" customWidth="1"/>
    <col min="2" max="2" width="17.5703125" customWidth="1"/>
    <col min="6" max="6" width="13.5703125" customWidth="1"/>
    <col min="7" max="7" width="15.42578125" customWidth="1"/>
    <col min="8" max="8" width="10.140625" bestFit="1" customWidth="1"/>
    <col min="13" max="13" width="13" customWidth="1"/>
    <col min="15" max="15" width="10.140625" bestFit="1" customWidth="1"/>
    <col min="16" max="16" width="15" customWidth="1"/>
    <col min="17" max="17" width="15.5703125" customWidth="1"/>
    <col min="20" max="20" width="12.42578125" customWidth="1"/>
    <col min="21" max="21" width="13.42578125" customWidth="1"/>
    <col min="22" max="22" width="21.85546875" customWidth="1"/>
  </cols>
  <sheetData>
    <row r="1" spans="1:22" ht="76.5" thickTop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6" t="s">
        <v>12</v>
      </c>
      <c r="N1" s="7" t="s">
        <v>13</v>
      </c>
      <c r="O1" s="7" t="s">
        <v>14</v>
      </c>
      <c r="P1" s="8" t="s">
        <v>15</v>
      </c>
      <c r="Q1" s="9" t="s">
        <v>16</v>
      </c>
      <c r="R1" s="10" t="s">
        <v>17</v>
      </c>
      <c r="S1" s="11" t="s">
        <v>18</v>
      </c>
      <c r="T1" s="12" t="s">
        <v>19</v>
      </c>
      <c r="U1" s="13" t="s">
        <v>20</v>
      </c>
      <c r="V1" s="14" t="s">
        <v>21</v>
      </c>
    </row>
    <row r="2" spans="1:22" ht="45">
      <c r="A2" s="36" t="s">
        <v>24</v>
      </c>
      <c r="B2" s="37" t="s">
        <v>25</v>
      </c>
      <c r="C2" s="37"/>
      <c r="D2" s="38">
        <v>10</v>
      </c>
      <c r="E2" s="38">
        <v>111</v>
      </c>
      <c r="F2" s="39">
        <v>41858</v>
      </c>
      <c r="G2" s="40">
        <v>20000</v>
      </c>
      <c r="H2" s="39">
        <v>41864</v>
      </c>
      <c r="I2" s="38"/>
      <c r="J2" s="39"/>
      <c r="K2" s="38"/>
      <c r="L2" s="41">
        <v>99</v>
      </c>
      <c r="M2" s="42" t="s">
        <v>12</v>
      </c>
      <c r="N2" s="38">
        <v>444</v>
      </c>
      <c r="O2" s="39">
        <v>41862</v>
      </c>
      <c r="P2" s="43">
        <v>10000</v>
      </c>
      <c r="Q2" s="44">
        <v>0</v>
      </c>
      <c r="R2" s="40">
        <f>Q2+P2</f>
        <v>10000</v>
      </c>
      <c r="S2" s="41"/>
      <c r="T2" s="15">
        <f t="shared" ref="T2:T4" si="0">IF(OR(H2="нет",SUM(N2:O2)=0),,G2-R2)</f>
        <v>10000</v>
      </c>
      <c r="U2" s="15">
        <f>SUM(T2:T4)</f>
        <v>25000</v>
      </c>
      <c r="V2" s="15" t="s">
        <v>28</v>
      </c>
    </row>
    <row r="3" spans="1:22">
      <c r="A3" s="16" t="s">
        <v>24</v>
      </c>
      <c r="B3" s="17" t="s">
        <v>26</v>
      </c>
      <c r="C3" s="17" t="s">
        <v>22</v>
      </c>
      <c r="D3" s="17">
        <v>10</v>
      </c>
      <c r="E3" s="17">
        <v>222</v>
      </c>
      <c r="F3" s="18">
        <v>41858</v>
      </c>
      <c r="G3" s="19">
        <v>30000</v>
      </c>
      <c r="H3" s="20">
        <v>41878</v>
      </c>
      <c r="I3" s="21"/>
      <c r="J3" s="21"/>
      <c r="K3" s="18"/>
      <c r="L3" s="22"/>
      <c r="M3" s="42" t="s">
        <v>12</v>
      </c>
      <c r="N3" s="21">
        <v>555</v>
      </c>
      <c r="O3" s="20">
        <v>41878</v>
      </c>
      <c r="P3" s="19">
        <v>15000</v>
      </c>
      <c r="Q3" s="23">
        <v>0</v>
      </c>
      <c r="R3" s="24">
        <f t="shared" ref="R3:R4" si="1">Q3+P3</f>
        <v>15000</v>
      </c>
      <c r="S3" s="25"/>
      <c r="T3" s="26">
        <f t="shared" si="0"/>
        <v>15000</v>
      </c>
      <c r="U3" s="26"/>
      <c r="V3" s="27"/>
    </row>
    <row r="4" spans="1:22">
      <c r="A4" s="28" t="s">
        <v>24</v>
      </c>
      <c r="B4" s="29" t="s">
        <v>27</v>
      </c>
      <c r="C4" s="29" t="s">
        <v>22</v>
      </c>
      <c r="D4" s="29">
        <v>10</v>
      </c>
      <c r="E4" s="29">
        <v>333</v>
      </c>
      <c r="F4" s="30">
        <v>41858</v>
      </c>
      <c r="G4" s="31">
        <v>40000</v>
      </c>
      <c r="H4" s="30" t="s">
        <v>23</v>
      </c>
      <c r="I4" s="29"/>
      <c r="J4" s="29"/>
      <c r="K4" s="29"/>
      <c r="L4" s="32"/>
      <c r="M4" s="42" t="s">
        <v>12</v>
      </c>
      <c r="N4" s="29">
        <v>666</v>
      </c>
      <c r="O4" s="30">
        <v>41878</v>
      </c>
      <c r="P4" s="31">
        <v>20000</v>
      </c>
      <c r="Q4" s="33">
        <v>0</v>
      </c>
      <c r="R4" s="34">
        <f t="shared" si="1"/>
        <v>20000</v>
      </c>
      <c r="S4" s="32"/>
      <c r="T4" s="15">
        <f t="shared" si="0"/>
        <v>0</v>
      </c>
      <c r="U4" s="15"/>
      <c r="V4" s="35"/>
    </row>
    <row r="5" spans="1:22" ht="15.75" thickBot="1"/>
    <row r="6" spans="1:22" ht="76.5" thickTop="1" thickBot="1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3" t="s">
        <v>5</v>
      </c>
      <c r="G6" s="4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5" t="s">
        <v>11</v>
      </c>
      <c r="M6" s="6" t="s">
        <v>12</v>
      </c>
      <c r="N6" s="7" t="s">
        <v>13</v>
      </c>
      <c r="O6" s="7" t="s">
        <v>14</v>
      </c>
      <c r="P6" s="8" t="s">
        <v>15</v>
      </c>
      <c r="Q6" s="9" t="s">
        <v>16</v>
      </c>
      <c r="R6" s="10" t="s">
        <v>17</v>
      </c>
      <c r="S6" s="11" t="s">
        <v>18</v>
      </c>
      <c r="T6" s="12" t="s">
        <v>19</v>
      </c>
      <c r="U6" s="13" t="s">
        <v>20</v>
      </c>
      <c r="V6" s="14" t="s">
        <v>21</v>
      </c>
    </row>
    <row r="7" spans="1:22" ht="90">
      <c r="A7" s="36" t="s">
        <v>24</v>
      </c>
      <c r="B7" s="37" t="s">
        <v>25</v>
      </c>
      <c r="C7" s="37"/>
      <c r="D7" s="38">
        <v>10</v>
      </c>
      <c r="E7" s="38">
        <v>111</v>
      </c>
      <c r="F7" s="39">
        <v>41858</v>
      </c>
      <c r="G7" s="40">
        <v>20000</v>
      </c>
      <c r="H7" s="39">
        <v>41864</v>
      </c>
      <c r="I7" s="38"/>
      <c r="J7" s="39"/>
      <c r="K7" s="38"/>
      <c r="L7" s="41">
        <v>99</v>
      </c>
      <c r="M7" s="42" t="s">
        <v>12</v>
      </c>
      <c r="N7" s="38">
        <v>444</v>
      </c>
      <c r="O7" s="39">
        <v>41862</v>
      </c>
      <c r="P7" s="43">
        <v>10000</v>
      </c>
      <c r="Q7" s="44">
        <v>0</v>
      </c>
      <c r="R7" s="40">
        <f>Q7+P7</f>
        <v>10000</v>
      </c>
      <c r="S7" s="41"/>
      <c r="T7" s="15">
        <f t="shared" ref="T7:T9" si="2">IF(OR(H7="нет",SUM(N7:O7)=0),,G7-R7)</f>
        <v>10000</v>
      </c>
      <c r="U7" s="15">
        <f>SUM(T7:T9)</f>
        <v>45000</v>
      </c>
      <c r="V7" s="15" t="s">
        <v>29</v>
      </c>
    </row>
    <row r="8" spans="1:22">
      <c r="A8" s="16" t="s">
        <v>24</v>
      </c>
      <c r="B8" s="17" t="s">
        <v>26</v>
      </c>
      <c r="C8" s="17" t="s">
        <v>22</v>
      </c>
      <c r="D8" s="17">
        <v>10</v>
      </c>
      <c r="E8" s="17">
        <v>222</v>
      </c>
      <c r="F8" s="18">
        <v>41858</v>
      </c>
      <c r="G8" s="19">
        <v>30000</v>
      </c>
      <c r="H8" s="20">
        <v>41878</v>
      </c>
      <c r="I8" s="21"/>
      <c r="J8" s="21"/>
      <c r="K8" s="18"/>
      <c r="L8" s="22"/>
      <c r="M8" s="42" t="s">
        <v>12</v>
      </c>
      <c r="N8" s="21">
        <v>555</v>
      </c>
      <c r="O8" s="20">
        <v>41878</v>
      </c>
      <c r="P8" s="19">
        <v>15000</v>
      </c>
      <c r="Q8" s="23">
        <v>0</v>
      </c>
      <c r="R8" s="24">
        <f t="shared" ref="R8:R9" si="3">Q8+P8</f>
        <v>15000</v>
      </c>
      <c r="S8" s="25"/>
      <c r="T8" s="26">
        <f t="shared" si="2"/>
        <v>15000</v>
      </c>
      <c r="U8" s="26"/>
      <c r="V8" s="27"/>
    </row>
    <row r="9" spans="1:22">
      <c r="A9" s="45" t="s">
        <v>24</v>
      </c>
      <c r="B9" s="46" t="s">
        <v>27</v>
      </c>
      <c r="C9" s="46" t="s">
        <v>22</v>
      </c>
      <c r="D9" s="46">
        <v>10</v>
      </c>
      <c r="E9" s="46">
        <v>333</v>
      </c>
      <c r="F9" s="47">
        <v>41858</v>
      </c>
      <c r="G9" s="48">
        <v>40000</v>
      </c>
      <c r="H9" s="47">
        <v>41878</v>
      </c>
      <c r="I9" s="46"/>
      <c r="J9" s="46"/>
      <c r="K9" s="46"/>
      <c r="L9" s="49"/>
      <c r="M9" s="50" t="s">
        <v>12</v>
      </c>
      <c r="N9" s="46">
        <v>666</v>
      </c>
      <c r="O9" s="47">
        <v>41878</v>
      </c>
      <c r="P9" s="48">
        <v>20000</v>
      </c>
      <c r="Q9" s="51">
        <v>0</v>
      </c>
      <c r="R9" s="52">
        <f t="shared" si="3"/>
        <v>20000</v>
      </c>
      <c r="S9" s="49"/>
      <c r="T9" s="53">
        <f t="shared" si="2"/>
        <v>20000</v>
      </c>
      <c r="U9" s="53"/>
      <c r="V9" s="54"/>
    </row>
  </sheetData>
  <conditionalFormatting sqref="I1:I2 I4">
    <cfRule type="containsText" dxfId="111" priority="74" operator="containsText" text="Наличные">
      <formula>NOT(ISERROR(SEARCH("Наличные",I1)))</formula>
    </cfRule>
  </conditionalFormatting>
  <conditionalFormatting sqref="H1:H4">
    <cfRule type="containsText" dxfId="110" priority="73" operator="containsText" text="нет">
      <formula>NOT(ISERROR(SEARCH("нет",H1)))</formula>
    </cfRule>
  </conditionalFormatting>
  <conditionalFormatting sqref="H1:H4">
    <cfRule type="containsText" dxfId="109" priority="72" operator="containsText" text="НЕТ">
      <formula>NOT(ISERROR(SEARCH("НЕТ",H1)))</formula>
    </cfRule>
  </conditionalFormatting>
  <conditionalFormatting sqref="H1:H4">
    <cfRule type="containsText" dxfId="108" priority="71" operator="containsText" text="нет">
      <formula>NOT(ISERROR(SEARCH("нет",H1)))</formula>
    </cfRule>
  </conditionalFormatting>
  <conditionalFormatting sqref="D1:D4">
    <cfRule type="containsText" dxfId="107" priority="70" operator="containsText" text="снят">
      <formula>NOT(ISERROR(SEARCH("снят",D1)))</formula>
    </cfRule>
  </conditionalFormatting>
  <conditionalFormatting sqref="I1:I4">
    <cfRule type="containsText" dxfId="106" priority="69" operator="containsText" text="наличные">
      <formula>NOT(ISERROR(SEARCH("наличные",I1)))</formula>
    </cfRule>
  </conditionalFormatting>
  <conditionalFormatting sqref="H1:H4">
    <cfRule type="containsText" dxfId="105" priority="68" operator="containsText" text="НЕТ">
      <formula>NOT(ISERROR(SEARCH("НЕТ",H1)))</formula>
    </cfRule>
  </conditionalFormatting>
  <conditionalFormatting sqref="H1:H4">
    <cfRule type="containsText" dxfId="104" priority="67" operator="containsText" text="НЕТ">
      <formula>NOT(ISERROR(SEARCH("НЕТ",H1)))</formula>
    </cfRule>
  </conditionalFormatting>
  <conditionalFormatting sqref="H4:J4 N4:O4 A1:A2 H1:J2 N1:O2 B1:G4 P1:V4 K1:M4">
    <cfRule type="containsText" dxfId="103" priority="66" operator="containsText" text="нет ">
      <formula>NOT(ISERROR(SEARCH("нет ",A1)))</formula>
    </cfRule>
  </conditionalFormatting>
  <conditionalFormatting sqref="G1 H2 H4">
    <cfRule type="timePeriod" dxfId="102" priority="65" timePeriod="thisMonth">
      <formula>AND(MONTH(G1)=MONTH(TODAY()),YEAR(G1)=YEAR(TODAY()))</formula>
    </cfRule>
  </conditionalFormatting>
  <conditionalFormatting sqref="Q1 R2:R4">
    <cfRule type="containsText" dxfId="101" priority="64" operator="containsText" text="нет">
      <formula>NOT(ISERROR(SEARCH("нет",Q1)))</formula>
    </cfRule>
  </conditionalFormatting>
  <conditionalFormatting sqref="H4">
    <cfRule type="timePeriod" dxfId="100" priority="61" timePeriod="thisMonth">
      <formula>AND(MONTH(H4)=MONTH(TODAY()),YEAR(H4)=YEAR(TODAY()))</formula>
    </cfRule>
    <cfRule type="containsText" dxfId="99" priority="62" operator="containsText" text="долг">
      <formula>NOT(ISERROR(SEARCH("долг",H4)))</formula>
    </cfRule>
    <cfRule type="containsText" dxfId="98" priority="63" operator="containsText" text="нет">
      <formula>NOT(ISERROR(SEARCH("нет",H4)))</formula>
    </cfRule>
  </conditionalFormatting>
  <conditionalFormatting sqref="G3:G4">
    <cfRule type="containsText" dxfId="97" priority="60" operator="containsText" text="263">
      <formula>NOT(ISERROR(SEARCH("263",G3)))</formula>
    </cfRule>
  </conditionalFormatting>
  <conditionalFormatting sqref="H1:H2 H4">
    <cfRule type="containsText" dxfId="96" priority="59" operator="containsText" text="НЕТ">
      <formula>NOT(ISERROR(SEARCH("НЕТ",H1)))</formula>
    </cfRule>
  </conditionalFormatting>
  <conditionalFormatting sqref="P4">
    <cfRule type="containsText" dxfId="95" priority="58" operator="containsText" text="263">
      <formula>NOT(ISERROR(SEARCH("263",P4)))</formula>
    </cfRule>
  </conditionalFormatting>
  <conditionalFormatting sqref="H2:H4">
    <cfRule type="containsText" dxfId="94" priority="57" operator="containsText" text="нет">
      <formula>NOT(ISERROR(SEARCH("нет",H2)))</formula>
    </cfRule>
  </conditionalFormatting>
  <conditionalFormatting sqref="D2:D4">
    <cfRule type="containsText" dxfId="93" priority="56" operator="containsText" text="снят">
      <formula>NOT(ISERROR(SEARCH("снят",D2)))</formula>
    </cfRule>
  </conditionalFormatting>
  <conditionalFormatting sqref="I2:I4">
    <cfRule type="containsText" dxfId="92" priority="55" operator="containsText" text="Наличные">
      <formula>NOT(ISERROR(SEARCH("Наличные",I2)))</formula>
    </cfRule>
  </conditionalFormatting>
  <conditionalFormatting sqref="H1:H4">
    <cfRule type="containsText" dxfId="91" priority="54" operator="containsText" text="нет">
      <formula>NOT(ISERROR(SEARCH("нет",H1)))</formula>
    </cfRule>
  </conditionalFormatting>
  <conditionalFormatting sqref="I1:I4">
    <cfRule type="containsText" dxfId="90" priority="53" operator="containsText" text="Нал">
      <formula>NOT(ISERROR(SEARCH("Нал",I1)))</formula>
    </cfRule>
  </conditionalFormatting>
  <conditionalFormatting sqref="H1:H4">
    <cfRule type="containsText" dxfId="89" priority="52" operator="containsText" text="НЕТ">
      <formula>NOT(ISERROR(SEARCH("НЕТ",H1)))</formula>
    </cfRule>
  </conditionalFormatting>
  <conditionalFormatting sqref="H1:H4">
    <cfRule type="containsText" dxfId="88" priority="51" operator="containsText" text="нет">
      <formula>NOT(ISERROR(SEARCH("нет",H1)))</formula>
    </cfRule>
  </conditionalFormatting>
  <conditionalFormatting sqref="D1:D4">
    <cfRule type="containsText" dxfId="87" priority="50" operator="containsText" text="снят">
      <formula>NOT(ISERROR(SEARCH("снят",D1)))</formula>
    </cfRule>
  </conditionalFormatting>
  <conditionalFormatting sqref="I1:I4">
    <cfRule type="containsText" dxfId="86" priority="49" operator="containsText" text="наличные">
      <formula>NOT(ISERROR(SEARCH("наличные",I1)))</formula>
    </cfRule>
  </conditionalFormatting>
  <conditionalFormatting sqref="H1:H4">
    <cfRule type="containsText" dxfId="85" priority="48" operator="containsText" text="НЕТ">
      <formula>NOT(ISERROR(SEARCH("НЕТ",H1)))</formula>
    </cfRule>
  </conditionalFormatting>
  <conditionalFormatting sqref="H1:H4">
    <cfRule type="containsText" dxfId="84" priority="47" operator="containsText" text="НЕТ">
      <formula>NOT(ISERROR(SEARCH("НЕТ",H1)))</formula>
    </cfRule>
  </conditionalFormatting>
  <conditionalFormatting sqref="H4:J4 N4:O4 A1:A2 N1:O2 P1:V4 H1:J2 B1:G4 K1:M4">
    <cfRule type="containsText" dxfId="83" priority="46" operator="containsText" text="нет ">
      <formula>NOT(ISERROR(SEARCH("нет ",A1)))</formula>
    </cfRule>
  </conditionalFormatting>
  <conditionalFormatting sqref="H4 H2 G1">
    <cfRule type="timePeriod" dxfId="82" priority="45" timePeriod="thisMonth">
      <formula>AND(MONTH(G1)=MONTH(TODAY()),YEAR(G1)=YEAR(TODAY()))</formula>
    </cfRule>
  </conditionalFormatting>
  <conditionalFormatting sqref="Q1 R2:R4">
    <cfRule type="containsText" dxfId="81" priority="44" operator="containsText" text="нет">
      <formula>NOT(ISERROR(SEARCH("нет",Q1)))</formula>
    </cfRule>
  </conditionalFormatting>
  <conditionalFormatting sqref="H4">
    <cfRule type="timePeriod" dxfId="80" priority="41" timePeriod="thisMonth">
      <formula>AND(MONTH(H4)=MONTH(TODAY()),YEAR(H4)=YEAR(TODAY()))</formula>
    </cfRule>
    <cfRule type="containsText" dxfId="79" priority="42" operator="containsText" text="долг">
      <formula>NOT(ISERROR(SEARCH("долг",H4)))</formula>
    </cfRule>
    <cfRule type="containsText" dxfId="78" priority="43" operator="containsText" text="нет">
      <formula>NOT(ISERROR(SEARCH("нет",H4)))</formula>
    </cfRule>
  </conditionalFormatting>
  <conditionalFormatting sqref="G3:G4">
    <cfRule type="containsText" dxfId="77" priority="40" operator="containsText" text="263">
      <formula>NOT(ISERROR(SEARCH("263",G3)))</formula>
    </cfRule>
  </conditionalFormatting>
  <conditionalFormatting sqref="H4 H1:H2">
    <cfRule type="containsText" dxfId="76" priority="39" operator="containsText" text="НЕТ">
      <formula>NOT(ISERROR(SEARCH("НЕТ",H1)))</formula>
    </cfRule>
  </conditionalFormatting>
  <conditionalFormatting sqref="P4">
    <cfRule type="containsText" dxfId="75" priority="38" operator="containsText" text="263">
      <formula>NOT(ISERROR(SEARCH("263",P4)))</formula>
    </cfRule>
  </conditionalFormatting>
  <conditionalFormatting sqref="I6:I7 I9">
    <cfRule type="containsText" dxfId="73" priority="37" operator="containsText" text="Наличные">
      <formula>NOT(ISERROR(SEARCH("Наличные",I6)))</formula>
    </cfRule>
  </conditionalFormatting>
  <conditionalFormatting sqref="H6:H9">
    <cfRule type="containsText" dxfId="71" priority="36" operator="containsText" text="нет">
      <formula>NOT(ISERROR(SEARCH("нет",H6)))</formula>
    </cfRule>
  </conditionalFormatting>
  <conditionalFormatting sqref="H6:H9">
    <cfRule type="containsText" dxfId="69" priority="35" operator="containsText" text="НЕТ">
      <formula>NOT(ISERROR(SEARCH("НЕТ",H6)))</formula>
    </cfRule>
  </conditionalFormatting>
  <conditionalFormatting sqref="H6:H9">
    <cfRule type="containsText" dxfId="67" priority="34" operator="containsText" text="нет">
      <formula>NOT(ISERROR(SEARCH("нет",H6)))</formula>
    </cfRule>
  </conditionalFormatting>
  <conditionalFormatting sqref="D6:D9">
    <cfRule type="containsText" dxfId="65" priority="33" operator="containsText" text="снят">
      <formula>NOT(ISERROR(SEARCH("снят",D6)))</formula>
    </cfRule>
  </conditionalFormatting>
  <conditionalFormatting sqref="I6:I9">
    <cfRule type="containsText" dxfId="63" priority="32" operator="containsText" text="наличные">
      <formula>NOT(ISERROR(SEARCH("наличные",I6)))</formula>
    </cfRule>
  </conditionalFormatting>
  <conditionalFormatting sqref="H6:H9">
    <cfRule type="containsText" dxfId="61" priority="31" operator="containsText" text="НЕТ">
      <formula>NOT(ISERROR(SEARCH("НЕТ",H6)))</formula>
    </cfRule>
  </conditionalFormatting>
  <conditionalFormatting sqref="H6:H9">
    <cfRule type="containsText" dxfId="59" priority="30" operator="containsText" text="НЕТ">
      <formula>NOT(ISERROR(SEARCH("НЕТ",H6)))</formula>
    </cfRule>
  </conditionalFormatting>
  <conditionalFormatting sqref="H9:J9 N9:O9 A6:A7 H6:J7 N6:O7 B6:G9 P6:V9 K6:M9">
    <cfRule type="containsText" dxfId="57" priority="29" operator="containsText" text="нет ">
      <formula>NOT(ISERROR(SEARCH("нет ",A6)))</formula>
    </cfRule>
  </conditionalFormatting>
  <conditionalFormatting sqref="G6 H7 H9">
    <cfRule type="timePeriod" dxfId="55" priority="28" timePeriod="thisMonth">
      <formula>AND(MONTH(G6)=MONTH(TODAY()),YEAR(G6)=YEAR(TODAY()))</formula>
    </cfRule>
  </conditionalFormatting>
  <conditionalFormatting sqref="Q6 R7:R9">
    <cfRule type="containsText" dxfId="53" priority="27" operator="containsText" text="нет">
      <formula>NOT(ISERROR(SEARCH("нет",Q6)))</formula>
    </cfRule>
  </conditionalFormatting>
  <conditionalFormatting sqref="H9">
    <cfRule type="timePeriod" dxfId="51" priority="24" timePeriod="thisMonth">
      <formula>AND(MONTH(H9)=MONTH(TODAY()),YEAR(H9)=YEAR(TODAY()))</formula>
    </cfRule>
    <cfRule type="containsText" dxfId="50" priority="25" operator="containsText" text="долг">
      <formula>NOT(ISERROR(SEARCH("долг",H9)))</formula>
    </cfRule>
    <cfRule type="containsText" dxfId="49" priority="26" operator="containsText" text="нет">
      <formula>NOT(ISERROR(SEARCH("нет",H9)))</formula>
    </cfRule>
  </conditionalFormatting>
  <conditionalFormatting sqref="G8:G9">
    <cfRule type="containsText" dxfId="45" priority="23" operator="containsText" text="263">
      <formula>NOT(ISERROR(SEARCH("263",G8)))</formula>
    </cfRule>
  </conditionalFormatting>
  <conditionalFormatting sqref="H6:H7 H9">
    <cfRule type="containsText" dxfId="43" priority="22" operator="containsText" text="НЕТ">
      <formula>NOT(ISERROR(SEARCH("НЕТ",H6)))</formula>
    </cfRule>
  </conditionalFormatting>
  <conditionalFormatting sqref="P9">
    <cfRule type="containsText" dxfId="41" priority="21" operator="containsText" text="263">
      <formula>NOT(ISERROR(SEARCH("263",P9)))</formula>
    </cfRule>
  </conditionalFormatting>
  <conditionalFormatting sqref="H7:H9">
    <cfRule type="containsText" dxfId="39" priority="20" operator="containsText" text="нет">
      <formula>NOT(ISERROR(SEARCH("нет",H7)))</formula>
    </cfRule>
  </conditionalFormatting>
  <conditionalFormatting sqref="D7:D9">
    <cfRule type="containsText" dxfId="37" priority="19" operator="containsText" text="снят">
      <formula>NOT(ISERROR(SEARCH("снят",D7)))</formula>
    </cfRule>
  </conditionalFormatting>
  <conditionalFormatting sqref="I7:I9">
    <cfRule type="containsText" dxfId="35" priority="18" operator="containsText" text="Наличные">
      <formula>NOT(ISERROR(SEARCH("Наличные",I7)))</formula>
    </cfRule>
  </conditionalFormatting>
  <conditionalFormatting sqref="H6:H9">
    <cfRule type="containsText" dxfId="33" priority="17" operator="containsText" text="нет">
      <formula>NOT(ISERROR(SEARCH("нет",H6)))</formula>
    </cfRule>
  </conditionalFormatting>
  <conditionalFormatting sqref="I6:I9">
    <cfRule type="containsText" dxfId="31" priority="16" operator="containsText" text="Нал">
      <formula>NOT(ISERROR(SEARCH("Нал",I6)))</formula>
    </cfRule>
  </conditionalFormatting>
  <conditionalFormatting sqref="H6:H9">
    <cfRule type="containsText" dxfId="29" priority="15" operator="containsText" text="НЕТ">
      <formula>NOT(ISERROR(SEARCH("НЕТ",H6)))</formula>
    </cfRule>
  </conditionalFormatting>
  <conditionalFormatting sqref="H6:H9">
    <cfRule type="containsText" dxfId="27" priority="14" operator="containsText" text="нет">
      <formula>NOT(ISERROR(SEARCH("нет",H6)))</formula>
    </cfRule>
  </conditionalFormatting>
  <conditionalFormatting sqref="D6:D9">
    <cfRule type="containsText" dxfId="25" priority="13" operator="containsText" text="снят">
      <formula>NOT(ISERROR(SEARCH("снят",D6)))</formula>
    </cfRule>
  </conditionalFormatting>
  <conditionalFormatting sqref="I6:I9">
    <cfRule type="containsText" dxfId="23" priority="12" operator="containsText" text="наличные">
      <formula>NOT(ISERROR(SEARCH("наличные",I6)))</formula>
    </cfRule>
  </conditionalFormatting>
  <conditionalFormatting sqref="H6:H9">
    <cfRule type="containsText" dxfId="21" priority="11" operator="containsText" text="НЕТ">
      <formula>NOT(ISERROR(SEARCH("НЕТ",H6)))</formula>
    </cfRule>
  </conditionalFormatting>
  <conditionalFormatting sqref="H6:H9">
    <cfRule type="containsText" dxfId="19" priority="10" operator="containsText" text="НЕТ">
      <formula>NOT(ISERROR(SEARCH("НЕТ",H6)))</formula>
    </cfRule>
  </conditionalFormatting>
  <conditionalFormatting sqref="H9:J9 N9:O9 A6:A7 N6:O7 P6:V9 H6:J7 B6:G9 K6:M9">
    <cfRule type="containsText" dxfId="17" priority="9" operator="containsText" text="нет ">
      <formula>NOT(ISERROR(SEARCH("нет ",A6)))</formula>
    </cfRule>
  </conditionalFormatting>
  <conditionalFormatting sqref="H9 H7 G6">
    <cfRule type="timePeriod" dxfId="15" priority="8" timePeriod="thisMonth">
      <formula>AND(MONTH(G6)=MONTH(TODAY()),YEAR(G6)=YEAR(TODAY()))</formula>
    </cfRule>
  </conditionalFormatting>
  <conditionalFormatting sqref="Q6 R7:R9">
    <cfRule type="containsText" dxfId="13" priority="7" operator="containsText" text="нет">
      <formula>NOT(ISERROR(SEARCH("нет",Q6)))</formula>
    </cfRule>
  </conditionalFormatting>
  <conditionalFormatting sqref="H9">
    <cfRule type="timePeriod" dxfId="11" priority="4" timePeriod="thisMonth">
      <formula>AND(MONTH(H9)=MONTH(TODAY()),YEAR(H9)=YEAR(TODAY()))</formula>
    </cfRule>
    <cfRule type="containsText" dxfId="10" priority="5" operator="containsText" text="долг">
      <formula>NOT(ISERROR(SEARCH("долг",H9)))</formula>
    </cfRule>
    <cfRule type="containsText" dxfId="9" priority="6" operator="containsText" text="нет">
      <formula>NOT(ISERROR(SEARCH("нет",H9)))</formula>
    </cfRule>
  </conditionalFormatting>
  <conditionalFormatting sqref="G8:G9">
    <cfRule type="containsText" dxfId="5" priority="3" operator="containsText" text="263">
      <formula>NOT(ISERROR(SEARCH("263",G8)))</formula>
    </cfRule>
  </conditionalFormatting>
  <conditionalFormatting sqref="H9 H6:H7">
    <cfRule type="containsText" dxfId="3" priority="2" operator="containsText" text="НЕТ">
      <formula>NOT(ISERROR(SEARCH("НЕТ",H6)))</formula>
    </cfRule>
  </conditionalFormatting>
  <conditionalFormatting sqref="P9">
    <cfRule type="containsText" dxfId="1" priority="1" operator="containsText" text="263">
      <formula>NOT(ISERROR(SEARCH("263",P9)))</formula>
    </cfRule>
  </conditionalFormatting>
  <dataValidations count="1">
    <dataValidation type="list" allowBlank="1" showInputMessage="1" showErrorMessage="1" sqref="B2:B4 B7:B9">
      <formula1>Материалы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2014-08-27T09:14:31Z</dcterms:modified>
</cp:coreProperties>
</file>