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590" tabRatio="1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<sst xmlns="http://schemas.openxmlformats.org/spreadsheetml/2006/main" count="27" uniqueCount="21">
  <si>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Было</t>
  </si>
  <si>
    <t>Стало</t>
  </si>
  <si>
    <t>00000000067</t>
  </si>
  <si>
    <t>0,7 м3</t>
  </si>
  <si>
    <t>Южная Корея</t>
  </si>
  <si>
    <t>-</t>
  </si>
  <si>
    <t>2 л/ч +7 (°С)</t>
  </si>
  <si>
    <t>00000000069</t>
  </si>
  <si>
    <t>00000000986</t>
  </si>
  <si>
    <t>Китай</t>
  </si>
  <si>
    <t xml:space="preserve"> =10 С </t>
  </si>
  <si>
    <t>31х31х95</t>
  </si>
  <si>
    <t>50 Гц</t>
  </si>
  <si>
    <t>&gt;=90 °С &gt;=5л/ч</t>
  </si>
  <si>
    <t>17</t>
  </si>
  <si>
    <t>16.5 кг</t>
  </si>
  <si>
    <t>836S-B</t>
  </si>
  <si>
    <t>холодильник</t>
  </si>
  <si>
    <t>есть</t>
  </si>
  <si>
    <t>нет в наличии</t>
  </si>
  <si>
    <t>836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</si>
</sst>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E7:AB34"/>
  <sheetViews>
    <sheetView tabSelected="1" zoomScalePageLayoutView="0" workbookViewId="0" topLeftCell="A1">
      <selection activeCell="H18" sqref="H18"/>
    </sheetView>
  </sheetViews>
  <sheetFormatPr defaultColWidth="11.57421875" defaultRowHeight="12.75"/>
  <cols>
    <col min="1" max="9" width="11.57421875" style="0" customWidth="1"/>
    <col min="10" max="10" width="13.7109375" style="0" customWidth="1"/>
  </cols>
  <sheetData>
    <row r="7" spans="5:10" ht="12.75">
      <c r="E7" s="1" t="s">
        <v>0</v>
      </c>
      <c r="J7" s="1" t="s">
        <v>1</v>
      </c>
    </row>
    <row r="9" spans="5:6" ht="12.75">
      <c r="E9" s="2">
        <v>70</v>
      </c>
      <c r="F9" t="s">
        <v>2</v>
      </c>
    </row>
    <row r="10" spans="5:6" ht="12.75">
      <c r="E10" s="2">
        <v>70</v>
      </c>
      <c r="F10" t="s">
        <v>3</v>
      </c>
    </row>
    <row r="11" spans="5:6" ht="12.75">
      <c r="E11" s="2">
        <v>70</v>
      </c>
      <c r="F11" t="s">
        <v>4</v>
      </c>
    </row>
    <row r="12" spans="5:6" ht="12.75">
      <c r="E12" s="2">
        <v>70</v>
      </c>
      <c r="F12" t="s">
        <v>5</v>
      </c>
    </row>
    <row r="13" spans="5:6" ht="12.75">
      <c r="E13" s="3">
        <v>70</v>
      </c>
      <c r="F13" t="s">
        <v>6</v>
      </c>
    </row>
    <row r="14" spans="5:6" ht="12.75">
      <c r="E14" s="3">
        <v>71</v>
      </c>
      <c r="F14" t="s">
        <v>7</v>
      </c>
    </row>
    <row r="15" spans="5:6" ht="12.75">
      <c r="E15" s="3">
        <v>71</v>
      </c>
      <c r="F15" t="s">
        <v>3</v>
      </c>
    </row>
    <row r="16" spans="5:6" ht="12.75">
      <c r="E16" s="3">
        <v>71</v>
      </c>
      <c r="F16" t="s">
        <v>4</v>
      </c>
    </row>
    <row r="17" spans="5:6" ht="12.75">
      <c r="E17" s="3">
        <v>71</v>
      </c>
      <c r="F17" t="s">
        <v>5</v>
      </c>
    </row>
    <row r="18" spans="5:6" ht="12.75">
      <c r="E18" s="4">
        <v>72</v>
      </c>
      <c r="F18" t="s">
        <v>8</v>
      </c>
    </row>
    <row r="19" spans="5:6" ht="12.75">
      <c r="E19" s="4">
        <v>72</v>
      </c>
      <c r="F19" t="s">
        <v>5</v>
      </c>
    </row>
    <row r="20" spans="5:6" ht="12.75">
      <c r="E20" s="4">
        <v>72</v>
      </c>
      <c r="F20" t="s">
        <v>9</v>
      </c>
    </row>
    <row r="21" spans="5:6" ht="12.75">
      <c r="E21" s="4">
        <v>72</v>
      </c>
      <c r="F21" t="s">
        <v>5</v>
      </c>
    </row>
    <row r="22" spans="5:6" ht="12.75">
      <c r="E22" s="4">
        <v>72</v>
      </c>
      <c r="F22" t="s">
        <v>10</v>
      </c>
    </row>
    <row r="23" spans="5:6" ht="12.75">
      <c r="E23" s="4">
        <v>72</v>
      </c>
      <c r="F23" t="s">
        <v>11</v>
      </c>
    </row>
    <row r="24" spans="5:6" ht="12.75">
      <c r="E24" s="4">
        <v>72</v>
      </c>
      <c r="F24" t="s">
        <v>12</v>
      </c>
    </row>
    <row r="25" spans="5:28" ht="12.75">
      <c r="E25" s="4">
        <v>72</v>
      </c>
      <c r="F25" t="s">
        <v>13</v>
      </c>
      <c r="I25" s="5">
        <f>INDEX(E$9:E$34,SUMPRODUCT(COUNTIF(I$24:I24,E$9:E$34))+1)</f>
        <v>70</v>
      </c>
      <c r="J25" s="6" t="str">
        <f>IF(COLUMN(A1)&lt;=COUNTIF($E$9:$E$44,$I25),INDEX($F$9:$F$44,MATCH($I25,$E$9:$E$44,0)+COLUMN(A1)-1),"")</f>
        <v>00000000067</v>
      </c>
      <c r="K25" s="6" t="str">
        <f aca="true" t="shared" si="0" ref="K25:AB27">IF(COLUMN(B1)&lt;=COUNTIF($E$9:$E$44,$I25),INDEX($F$9:$F$44,MATCH($I25,$E$9:$E$44,0)+COLUMN(B1)-1),"")</f>
        <v>0,7 м3</v>
      </c>
      <c r="L25" s="6" t="str">
        <f t="shared" si="0"/>
        <v>Южная Корея</v>
      </c>
      <c r="M25" s="6" t="str">
        <f t="shared" si="0"/>
        <v>-</v>
      </c>
      <c r="N25" s="6" t="str">
        <f t="shared" si="0"/>
        <v>2 л/ч +7 (°С)</v>
      </c>
      <c r="O25" s="6">
        <f t="shared" si="0"/>
      </c>
      <c r="P25" s="6">
        <f t="shared" si="0"/>
      </c>
      <c r="Q25" s="6">
        <f t="shared" si="0"/>
      </c>
      <c r="R25" s="6">
        <f t="shared" si="0"/>
      </c>
      <c r="S25" s="6">
        <f t="shared" si="0"/>
      </c>
      <c r="T25" s="6">
        <f t="shared" si="0"/>
      </c>
      <c r="U25" s="6">
        <f t="shared" si="0"/>
      </c>
      <c r="V25" s="6">
        <f t="shared" si="0"/>
      </c>
      <c r="W25" s="6">
        <f t="shared" si="0"/>
      </c>
      <c r="X25" s="6">
        <f t="shared" si="0"/>
      </c>
      <c r="Y25" s="6">
        <f t="shared" si="0"/>
      </c>
      <c r="Z25" s="6">
        <f t="shared" si="0"/>
      </c>
      <c r="AA25" s="6">
        <f t="shared" si="0"/>
      </c>
      <c r="AB25" s="6">
        <f t="shared" si="0"/>
      </c>
    </row>
    <row r="26" spans="5:28" ht="12.75">
      <c r="E26" s="4">
        <v>72</v>
      </c>
      <c r="F26" t="s">
        <v>5</v>
      </c>
      <c r="I26" s="5">
        <f>INDEX(E$9:E$34,SUMPRODUCT(COUNTIF(I$24:I25,E$9:E$34))+1)</f>
        <v>71</v>
      </c>
      <c r="J26" s="6" t="str">
        <f>IF(COLUMN(A2)&lt;=COUNTIF($E$9:$E$44,$I26),INDEX($F$9:$F$44,MATCH($I26,$E$9:$E$44,0)+COLUMN(A2)-1),"")</f>
        <v>00000000069</v>
      </c>
      <c r="K26" s="6" t="str">
        <f t="shared" si="0"/>
        <v>0,7 м3</v>
      </c>
      <c r="L26" s="6" t="str">
        <f t="shared" si="0"/>
        <v>Южная Корея</v>
      </c>
      <c r="M26" s="6" t="str">
        <f t="shared" si="0"/>
        <v>-</v>
      </c>
      <c r="N26" s="6">
        <f t="shared" si="0"/>
      </c>
      <c r="O26" s="6">
        <f t="shared" si="0"/>
      </c>
      <c r="P26" s="6">
        <f t="shared" si="0"/>
      </c>
      <c r="Q26" s="6">
        <f t="shared" si="0"/>
      </c>
      <c r="R26" s="6">
        <f t="shared" si="0"/>
      </c>
      <c r="S26" s="6">
        <f t="shared" si="0"/>
      </c>
      <c r="T26" s="6">
        <f t="shared" si="0"/>
      </c>
      <c r="U26" s="6">
        <f t="shared" si="0"/>
      </c>
      <c r="V26" s="6">
        <f t="shared" si="0"/>
      </c>
      <c r="W26" s="6">
        <f t="shared" si="0"/>
      </c>
      <c r="X26" s="6">
        <f t="shared" si="0"/>
      </c>
      <c r="Y26" s="6">
        <f t="shared" si="0"/>
      </c>
      <c r="Z26" s="6">
        <f t="shared" si="0"/>
      </c>
      <c r="AA26" s="6">
        <f t="shared" si="0"/>
      </c>
      <c r="AB26" s="6">
        <f t="shared" si="0"/>
      </c>
    </row>
    <row r="27" spans="5:28" ht="12.75">
      <c r="E27" s="4">
        <v>72</v>
      </c>
      <c r="F27" t="s">
        <v>14</v>
      </c>
      <c r="I27" s="5">
        <f>INDEX(E$9:E$34,SUMPRODUCT(COUNTIF(I$24:I26,E$9:E$34))+1)</f>
        <v>72</v>
      </c>
      <c r="J27" s="6" t="str">
        <f>IF(COLUMN(A3)&lt;=COUNTIF($E$9:$E$44,$I27),INDEX($F$9:$F$44,MATCH($I27,$E$9:$E$44,0)+COLUMN(A3)-1),"")</f>
        <v>00000000986</v>
      </c>
      <c r="K27" s="6" t="str">
        <f t="shared" si="0"/>
        <v>-</v>
      </c>
      <c r="L27" s="6" t="str">
        <f t="shared" si="0"/>
        <v>Китай</v>
      </c>
      <c r="M27" s="6" t="str">
        <f t="shared" si="0"/>
        <v>-</v>
      </c>
      <c r="N27" s="6" t="str">
        <f t="shared" si="0"/>
        <v> =10 С </v>
      </c>
      <c r="O27" s="6" t="str">
        <f t="shared" si="0"/>
        <v>31х31х95</v>
      </c>
      <c r="P27" s="6" t="str">
        <f t="shared" si="0"/>
        <v>50 Гц</v>
      </c>
      <c r="Q27" s="6" t="str">
        <f t="shared" si="0"/>
        <v>&gt;=90 °С &gt;=5л/ч</v>
      </c>
      <c r="R27" s="6" t="str">
        <f t="shared" si="0"/>
        <v>-</v>
      </c>
      <c r="S27" s="6" t="str">
        <f t="shared" si="0"/>
        <v>17</v>
      </c>
      <c r="T27" s="6" t="str">
        <f t="shared" si="0"/>
        <v>16.5 кг</v>
      </c>
      <c r="U27" s="6" t="str">
        <f t="shared" si="0"/>
        <v>836S-B</v>
      </c>
      <c r="V27" s="6" t="str">
        <f t="shared" si="0"/>
        <v>холодильник</v>
      </c>
      <c r="W27" s="6" t="str">
        <f t="shared" si="0"/>
        <v>есть</v>
      </c>
      <c r="X27" s="6" t="str">
        <f t="shared" si="0"/>
        <v>нет в наличии</v>
      </c>
      <c r="Y27" s="6" t="str">
        <f t="shared" si="0"/>
        <v>836</v>
      </c>
      <c r="Z27" s="6">
        <f t="shared" si="0"/>
      </c>
      <c r="AA27" s="6">
        <f t="shared" si="0"/>
      </c>
      <c r="AB27" s="6">
        <f t="shared" si="0"/>
      </c>
    </row>
    <row r="28" spans="5:6" ht="12.75">
      <c r="E28" s="4">
        <v>72</v>
      </c>
      <c r="F28" t="s">
        <v>15</v>
      </c>
    </row>
    <row r="29" spans="5:6" ht="12.75">
      <c r="E29" s="4">
        <v>72</v>
      </c>
      <c r="F29" t="s">
        <v>16</v>
      </c>
    </row>
    <row r="30" spans="5:6" ht="12.75">
      <c r="E30" s="4">
        <v>72</v>
      </c>
      <c r="F30" t="s">
        <v>17</v>
      </c>
    </row>
    <row r="31" spans="5:6" ht="12.75">
      <c r="E31" s="4">
        <v>72</v>
      </c>
      <c r="F31" t="s">
        <v>18</v>
      </c>
    </row>
    <row r="32" spans="5:6" ht="12.75">
      <c r="E32" s="4">
        <v>72</v>
      </c>
      <c r="F32" t="s">
        <v>19</v>
      </c>
    </row>
    <row r="33" spans="5:6" ht="12.75">
      <c r="E33" s="4">
        <v>72</v>
      </c>
      <c r="F33" t="s">
        <v>20</v>
      </c>
    </row>
    <row r="34" ht="12.75">
      <c r="E34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_Boroda_</cp:lastModifiedBy>
  <dcterms:created xsi:type="dcterms:W3CDTF">2014-08-26T17:35:12Z</dcterms:created>
  <dcterms:modified xsi:type="dcterms:W3CDTF">2014-08-27T10:15:36Z</dcterms:modified>
  <cp:category/>
  <cp:version/>
  <cp:contentType/>
  <cp:contentStatus/>
</cp:coreProperties>
</file>