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73" activeTab="0"/>
  </bookViews>
  <sheets>
    <sheet name="Список материалов" sheetId="1" r:id="rId1"/>
    <sheet name="Номенкл." sheetId="2" r:id="rId2"/>
  </sheets>
  <definedNames/>
  <calcPr fullCalcOnLoad="1"/>
</workbook>
</file>

<file path=xl/sharedStrings.xml><?xml version="1.0" encoding="utf-8"?>
<sst xmlns="http://schemas.openxmlformats.org/spreadsheetml/2006/main" count="42" uniqueCount="25">
  <si>
    <t>Наименование</t>
  </si>
  <si>
    <t>ед.изм.</t>
  </si>
  <si>
    <t>Поставщик</t>
  </si>
  <si>
    <t>Минимальная цена поставщика</t>
  </si>
  <si>
    <t>Перчатки рабочие с ПВХ-точкой</t>
  </si>
  <si>
    <t>шт.</t>
  </si>
  <si>
    <t>Круг отрезной арм.мет. 125х1,6х22</t>
  </si>
  <si>
    <t>Грунтовка по металлу ГФ-021 0,9кг красно-кор.</t>
  </si>
  <si>
    <t xml:space="preserve">Кисточка малярная 1½" </t>
  </si>
  <si>
    <t>Краска ПФ-116 красная 0,3 кг</t>
  </si>
  <si>
    <t>пара</t>
  </si>
  <si>
    <t>Краска ПФ-116 ярко-голубая 0,3 кг</t>
  </si>
  <si>
    <t>Пакля сантехническая, 100г</t>
  </si>
  <si>
    <t>Паста паковочная 65гр. /т.Унипак/</t>
  </si>
  <si>
    <t>Пена монтажная п/пистолет 750мл, ПРОТИВОПОЖАРН.</t>
  </si>
  <si>
    <t>Неизвестный поставщик</t>
  </si>
  <si>
    <t>Строит. Магазин, рынок</t>
  </si>
  <si>
    <t>А+В</t>
  </si>
  <si>
    <t>Металл групп</t>
  </si>
  <si>
    <t xml:space="preserve">Пласт Бак </t>
  </si>
  <si>
    <t>Хорошая компания</t>
  </si>
  <si>
    <t>Сантехкомплект</t>
  </si>
  <si>
    <t>Эпицентр</t>
  </si>
  <si>
    <t>Техника</t>
  </si>
  <si>
    <t>MIN цена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</si>
</sst>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6"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C2" sqref="C2"/>
    </sheetView>
  </sheetViews>
  <sheetFormatPr defaultColWidth="11.57421875" defaultRowHeight="12.75"/>
  <cols>
    <col min="1" max="1" width="64.140625" style="1" customWidth="1"/>
    <col min="2" max="2" width="8.00390625" style="2" customWidth="1"/>
    <col min="3" max="3" width="22.421875" style="3" bestFit="1" customWidth="1"/>
    <col min="4" max="4" width="13.140625" style="4" customWidth="1"/>
    <col min="5" max="16384" width="11.57421875" style="1" customWidth="1"/>
  </cols>
  <sheetData>
    <row r="1" spans="1:4" ht="33.75">
      <c r="A1" s="5" t="s">
        <v>0</v>
      </c>
      <c r="B1" s="6" t="s">
        <v>1</v>
      </c>
      <c r="C1" s="6" t="s">
        <v>2</v>
      </c>
      <c r="D1" s="7" t="s">
        <v>3</v>
      </c>
    </row>
    <row r="2" spans="1:4" ht="12.75">
      <c r="A2" s="8" t="s">
        <v>4</v>
      </c>
      <c r="B2" s="9" t="s">
        <v>5</v>
      </c>
      <c r="C2" s="10" t="str">
        <f>INDEX('Номенкл.'!$B$1:$J$1,MATCH(D2,INDEX('Номенкл.'!$B$2:$J$5000,MATCH(A2,'Номенкл.'!$A$2:$A$5000,0),0),0))</f>
        <v>Сантехкомплект</v>
      </c>
      <c r="D2" s="11">
        <f>VLOOKUP(A2,'Номенкл.'!$A$2:$K$10,11,0)</f>
        <v>4.79</v>
      </c>
    </row>
    <row r="3" spans="1:4" ht="12.75">
      <c r="A3" s="8" t="s">
        <v>6</v>
      </c>
      <c r="B3" s="9" t="s">
        <v>5</v>
      </c>
      <c r="C3" s="10" t="str">
        <f>INDEX('Номенкл.'!$B$1:$J$1,MATCH(D3,INDEX('Номенкл.'!$B$2:$J$5000,MATCH(A3,'Номенкл.'!$A$2:$A$5000,0),0),0))</f>
        <v>Строит. Магазин, рынок</v>
      </c>
      <c r="D3" s="11">
        <f>VLOOKUP(A3,'Номенкл.'!$A$2:$K$10,11,0)</f>
        <v>12.4</v>
      </c>
    </row>
    <row r="4" spans="1:4" ht="12.75">
      <c r="A4" s="8" t="s">
        <v>7</v>
      </c>
      <c r="B4" s="9" t="s">
        <v>5</v>
      </c>
      <c r="C4" s="10" t="str">
        <f>INDEX('Номенкл.'!$B$1:$J$1,MATCH(D4,INDEX('Номенкл.'!$B$2:$J$5000,MATCH(A4,'Номенкл.'!$A$2:$A$5000,0),0),0))</f>
        <v>Неизвестный поставщик</v>
      </c>
      <c r="D4" s="11">
        <f>VLOOKUP(A4,'Номенкл.'!$A$2:$K$10,11,0)</f>
        <v>2.04</v>
      </c>
    </row>
    <row r="5" spans="1:4" ht="12.75">
      <c r="A5" s="8" t="s">
        <v>8</v>
      </c>
      <c r="B5" s="9" t="s">
        <v>5</v>
      </c>
      <c r="C5" s="10" t="str">
        <f>INDEX('Номенкл.'!$B$1:$J$1,MATCH(D5,INDEX('Номенкл.'!$B$2:$J$5000,MATCH(A5,'Номенкл.'!$A$2:$A$5000,0),0),0))</f>
        <v>Неизвестный поставщик</v>
      </c>
      <c r="D5" s="11">
        <f>VLOOKUP(A5,'Номенкл.'!$A$2:$K$10,11,0)</f>
        <v>4.44</v>
      </c>
    </row>
    <row r="6" spans="1:4" ht="12.75">
      <c r="A6" s="8" t="s">
        <v>9</v>
      </c>
      <c r="B6" s="9" t="s">
        <v>10</v>
      </c>
      <c r="C6" s="10" t="str">
        <f>INDEX('Номенкл.'!$B$1:$J$1,MATCH(D6,INDEX('Номенкл.'!$B$2:$J$5000,MATCH(A6,'Номенкл.'!$A$2:$A$5000,0),0),0))</f>
        <v>Строит. Магазин, рынок</v>
      </c>
      <c r="D6" s="11">
        <f>VLOOKUP(A6,'Номенкл.'!$A$2:$K$10,11,0)</f>
        <v>2.95</v>
      </c>
    </row>
    <row r="7" spans="1:4" ht="12.75">
      <c r="A7" s="8" t="s">
        <v>11</v>
      </c>
      <c r="B7" s="9" t="s">
        <v>5</v>
      </c>
      <c r="C7" s="10" t="str">
        <f>INDEX('Номенкл.'!$B$1:$J$1,MATCH(D7,INDEX('Номенкл.'!$B$2:$J$5000,MATCH(A7,'Номенкл.'!$A$2:$A$5000,0),0),0))</f>
        <v>Неизвестный поставщик</v>
      </c>
      <c r="D7" s="11">
        <f>VLOOKUP(A7,'Номенкл.'!$A$2:$K$10,11,0)</f>
        <v>4.8</v>
      </c>
    </row>
    <row r="8" spans="1:4" ht="12.75">
      <c r="A8" s="8" t="s">
        <v>12</v>
      </c>
      <c r="B8" s="9" t="s">
        <v>5</v>
      </c>
      <c r="C8" s="10" t="str">
        <f>INDEX('Номенкл.'!$B$1:$J$1,MATCH(D8,INDEX('Номенкл.'!$B$2:$J$5000,MATCH(A8,'Номенкл.'!$A$2:$A$5000,0),0),0))</f>
        <v>Металл групп</v>
      </c>
      <c r="D8" s="11">
        <f>VLOOKUP(A8,'Номенкл.'!$A$2:$K$10,11,0)</f>
        <v>31.54</v>
      </c>
    </row>
    <row r="9" spans="1:4" ht="12.75">
      <c r="A9" s="8" t="s">
        <v>13</v>
      </c>
      <c r="B9" s="9" t="s">
        <v>5</v>
      </c>
      <c r="C9" s="10" t="str">
        <f>INDEX('Номенкл.'!$B$1:$J$1,MATCH(D9,INDEX('Номенкл.'!$B$2:$J$5000,MATCH(A9,'Номенкл.'!$A$2:$A$5000,0),0),0))</f>
        <v>Эпицентр</v>
      </c>
      <c r="D9" s="11">
        <f>VLOOKUP(A9,'Номенкл.'!$A$2:$K$10,11,0)</f>
        <v>2.95</v>
      </c>
    </row>
    <row r="10" spans="1:4" ht="12.75">
      <c r="A10" s="8" t="s">
        <v>14</v>
      </c>
      <c r="B10" s="9" t="s">
        <v>5</v>
      </c>
      <c r="C10" s="10" t="str">
        <f>INDEX('Номенкл.'!$B$1:$J$1,MATCH(D10,INDEX('Номенкл.'!$B$2:$J$5000,MATCH(A10,'Номенкл.'!$A$2:$A$5000,0),0),0))</f>
        <v>Эпицентр</v>
      </c>
      <c r="D10" s="11">
        <f>VLOOKUP(A10,'Номенкл.'!$A$2:$K$10,11,0)</f>
        <v>8.98</v>
      </c>
    </row>
  </sheetData>
  <sheetProtection selectLockedCells="1" selectUnlockedCells="1"/>
  <dataValidations count="1">
    <dataValidation type="list" operator="equal" allowBlank="1" showErrorMessage="1" sqref="B2:B10">
      <formula1>"шт.,100 шт.,пара,косичка,м.,раб.,пог.см,сут.,грн."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L18" sqref="L18"/>
    </sheetView>
  </sheetViews>
  <sheetFormatPr defaultColWidth="11.57421875" defaultRowHeight="12.75"/>
  <cols>
    <col min="1" max="1" width="50.7109375" style="0" customWidth="1"/>
    <col min="2" max="6" width="10.57421875" style="17" customWidth="1"/>
    <col min="7" max="8" width="10.57421875" style="18" customWidth="1"/>
    <col min="9" max="9" width="10.57421875" style="19" customWidth="1"/>
    <col min="10" max="10" width="10.57421875" style="20" customWidth="1"/>
  </cols>
  <sheetData>
    <row r="1" spans="1:11" ht="33.75">
      <c r="A1" s="1" t="s">
        <v>0</v>
      </c>
      <c r="B1" s="12" t="s">
        <v>15</v>
      </c>
      <c r="C1" s="12" t="s">
        <v>16</v>
      </c>
      <c r="D1" s="12" t="s">
        <v>17</v>
      </c>
      <c r="E1" s="12" t="s">
        <v>18</v>
      </c>
      <c r="F1" s="12" t="s">
        <v>19</v>
      </c>
      <c r="G1" s="12" t="s">
        <v>20</v>
      </c>
      <c r="H1" s="12" t="s">
        <v>21</v>
      </c>
      <c r="I1" s="12" t="s">
        <v>22</v>
      </c>
      <c r="J1" s="12" t="s">
        <v>23</v>
      </c>
      <c r="K1" s="13" t="s">
        <v>24</v>
      </c>
    </row>
    <row r="2" spans="1:11" ht="12.75">
      <c r="A2" s="8" t="s">
        <v>4</v>
      </c>
      <c r="B2" s="14">
        <v>10.584</v>
      </c>
      <c r="C2" s="14">
        <v>7</v>
      </c>
      <c r="D2" s="14">
        <v>52.95</v>
      </c>
      <c r="E2" s="14">
        <v>5.95</v>
      </c>
      <c r="F2" s="15">
        <v>8.3</v>
      </c>
      <c r="G2" s="15">
        <v>5.54</v>
      </c>
      <c r="H2" s="15">
        <v>4.79</v>
      </c>
      <c r="I2" s="14"/>
      <c r="J2" s="15"/>
      <c r="K2" s="16">
        <f aca="true" t="shared" si="0" ref="K2:K10">IF(MIN(B2:J2)&gt;0,MIN(B2:J2),"нет цены поставщика")</f>
        <v>4.79</v>
      </c>
    </row>
    <row r="3" spans="1:11" ht="12.75">
      <c r="A3" s="8" t="s">
        <v>6</v>
      </c>
      <c r="B3" s="14">
        <v>28.8</v>
      </c>
      <c r="C3" s="14">
        <v>12.4</v>
      </c>
      <c r="D3" s="14"/>
      <c r="E3" s="14">
        <v>30.26</v>
      </c>
      <c r="F3" s="15"/>
      <c r="G3" s="15"/>
      <c r="H3" s="15"/>
      <c r="I3" s="14"/>
      <c r="J3" s="15">
        <v>127</v>
      </c>
      <c r="K3" s="16">
        <f t="shared" si="0"/>
        <v>12.4</v>
      </c>
    </row>
    <row r="4" spans="1:11" ht="12.75">
      <c r="A4" s="8" t="s">
        <v>7</v>
      </c>
      <c r="B4" s="14">
        <v>2.04</v>
      </c>
      <c r="C4" s="14">
        <v>28</v>
      </c>
      <c r="D4" s="14">
        <v>29.73</v>
      </c>
      <c r="E4" s="14">
        <v>29</v>
      </c>
      <c r="F4" s="15">
        <v>26.94</v>
      </c>
      <c r="G4" s="15"/>
      <c r="H4" s="15">
        <v>16.32</v>
      </c>
      <c r="I4" s="14">
        <v>6.46</v>
      </c>
      <c r="J4" s="15">
        <v>6.2</v>
      </c>
      <c r="K4" s="16">
        <f t="shared" si="0"/>
        <v>2.04</v>
      </c>
    </row>
    <row r="5" spans="1:11" ht="12.75">
      <c r="A5" s="8" t="s">
        <v>8</v>
      </c>
      <c r="B5" s="14">
        <v>4.44</v>
      </c>
      <c r="C5" s="14">
        <v>73</v>
      </c>
      <c r="D5" s="14">
        <v>19.5</v>
      </c>
      <c r="E5" s="14">
        <v>52.3</v>
      </c>
      <c r="F5" s="14"/>
      <c r="G5" s="15"/>
      <c r="H5" s="15">
        <v>4.84</v>
      </c>
      <c r="I5" s="14">
        <v>12.78</v>
      </c>
      <c r="J5" s="15"/>
      <c r="K5" s="16">
        <f t="shared" si="0"/>
        <v>4.44</v>
      </c>
    </row>
    <row r="6" spans="1:11" ht="12.75">
      <c r="A6" s="8" t="s">
        <v>9</v>
      </c>
      <c r="B6" s="14"/>
      <c r="C6" s="14">
        <v>2.95</v>
      </c>
      <c r="D6" s="14"/>
      <c r="E6" s="14">
        <v>87.45</v>
      </c>
      <c r="F6" s="14"/>
      <c r="G6" s="15"/>
      <c r="H6" s="15">
        <v>40.61</v>
      </c>
      <c r="I6" s="14">
        <v>12.4</v>
      </c>
      <c r="J6" s="15">
        <v>9.65</v>
      </c>
      <c r="K6" s="16">
        <f t="shared" si="0"/>
        <v>2.95</v>
      </c>
    </row>
    <row r="7" spans="1:11" ht="12.75">
      <c r="A7" s="8" t="s">
        <v>11</v>
      </c>
      <c r="B7" s="14">
        <v>4.8</v>
      </c>
      <c r="C7" s="14">
        <v>8.98</v>
      </c>
      <c r="D7" s="14"/>
      <c r="E7" s="14">
        <v>25.5</v>
      </c>
      <c r="F7" s="14"/>
      <c r="G7" s="15"/>
      <c r="H7" s="15"/>
      <c r="I7" s="14">
        <v>28</v>
      </c>
      <c r="J7" s="15"/>
      <c r="K7" s="16">
        <f t="shared" si="0"/>
        <v>4.8</v>
      </c>
    </row>
    <row r="8" spans="1:11" ht="12.75">
      <c r="A8" s="8" t="s">
        <v>12</v>
      </c>
      <c r="B8" s="14"/>
      <c r="C8" s="14"/>
      <c r="D8" s="14"/>
      <c r="E8" s="14">
        <v>31.54</v>
      </c>
      <c r="F8" s="14"/>
      <c r="G8" s="15"/>
      <c r="H8" s="15">
        <v>45.36</v>
      </c>
      <c r="I8" s="14">
        <v>73</v>
      </c>
      <c r="J8" s="15"/>
      <c r="K8" s="16">
        <f t="shared" si="0"/>
        <v>31.54</v>
      </c>
    </row>
    <row r="9" spans="1:11" ht="12.75">
      <c r="A9" s="8" t="s">
        <v>13</v>
      </c>
      <c r="B9" s="14">
        <v>67</v>
      </c>
      <c r="C9" s="14"/>
      <c r="D9" s="14"/>
      <c r="E9" s="14">
        <v>3.7</v>
      </c>
      <c r="F9" s="14"/>
      <c r="G9" s="15"/>
      <c r="H9" s="15"/>
      <c r="I9" s="14">
        <v>2.95</v>
      </c>
      <c r="J9" s="15"/>
      <c r="K9" s="16">
        <f t="shared" si="0"/>
        <v>2.95</v>
      </c>
    </row>
    <row r="10" spans="1:11" ht="12.75">
      <c r="A10" s="8" t="s">
        <v>14</v>
      </c>
      <c r="B10" s="14"/>
      <c r="C10" s="14"/>
      <c r="D10" s="14"/>
      <c r="E10" s="14">
        <v>11.48</v>
      </c>
      <c r="F10" s="14"/>
      <c r="G10" s="15"/>
      <c r="H10" s="15">
        <v>43.36</v>
      </c>
      <c r="I10" s="14">
        <v>8.98</v>
      </c>
      <c r="J10" s="15"/>
      <c r="K10" s="16">
        <f t="shared" si="0"/>
        <v>8.98</v>
      </c>
    </row>
  </sheetData>
  <sheetProtection selectLockedCells="1" selectUnlockedCells="1"/>
  <dataValidations count="1">
    <dataValidation operator="equal" allowBlank="1" showErrorMessage="1" sqref="A4:A10">
      <formula1>0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Кобелев Павел Игоревич</dc:creator>
  <cp:keywords/>
  <dc:description/>
  <cp:lastModifiedBy>Elena</cp:lastModifiedBy>
  <dcterms:created xsi:type="dcterms:W3CDTF">2014-08-28T09:26:08Z</dcterms:created>
  <dcterms:modified xsi:type="dcterms:W3CDTF">2014-08-28T10:19:32Z</dcterms:modified>
  <cp:category/>
  <cp:version/>
  <cp:contentType/>
  <cp:contentStatus/>
</cp:coreProperties>
</file>