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0" i="1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3"/>
  <c r="M42"/>
  <c r="M40"/>
  <c r="M39"/>
  <c r="M37"/>
  <c r="M36"/>
  <c r="M34"/>
  <c r="M33"/>
  <c r="M31"/>
  <c r="M30"/>
  <c r="M28"/>
  <c r="M27"/>
  <c r="M25"/>
  <c r="M24"/>
  <c r="G23"/>
  <c r="F23"/>
  <c r="N22"/>
  <c r="N23" s="1"/>
  <c r="N24" s="1"/>
  <c r="N25" s="1"/>
  <c r="M22"/>
  <c r="F22"/>
  <c r="A22"/>
  <c r="A23" s="1"/>
  <c r="A24" s="1"/>
  <c r="P21"/>
  <c r="M21"/>
  <c r="H21"/>
  <c r="K20"/>
  <c r="K92" s="1"/>
  <c r="AC18"/>
  <c r="L10"/>
  <c r="A25" l="1"/>
  <c r="I24"/>
  <c r="N26"/>
  <c r="N27" s="1"/>
  <c r="N28" s="1"/>
  <c r="K22"/>
  <c r="B23"/>
  <c r="C23" s="1"/>
  <c r="J23"/>
  <c r="K46"/>
  <c r="K47"/>
  <c r="K48"/>
  <c r="K49"/>
  <c r="K50"/>
  <c r="K51"/>
  <c r="K52"/>
  <c r="K53"/>
  <c r="K54"/>
  <c r="K56"/>
  <c r="K58"/>
  <c r="K60"/>
  <c r="K89"/>
  <c r="K90"/>
  <c r="K91"/>
  <c r="K100"/>
  <c r="K99"/>
  <c r="K98"/>
  <c r="K97"/>
  <c r="K96"/>
  <c r="K95"/>
  <c r="K94"/>
  <c r="K93"/>
  <c r="K21"/>
  <c r="B22"/>
  <c r="K24"/>
  <c r="K25"/>
  <c r="K27"/>
  <c r="K28"/>
  <c r="K30"/>
  <c r="K31"/>
  <c r="K33"/>
  <c r="K34"/>
  <c r="K36"/>
  <c r="K37"/>
  <c r="K39"/>
  <c r="K40"/>
  <c r="K42"/>
  <c r="K43"/>
  <c r="K55"/>
  <c r="K57"/>
  <c r="K59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23" l="1"/>
  <c r="M23"/>
  <c r="N29"/>
  <c r="N30" s="1"/>
  <c r="N31" s="1"/>
  <c r="A26"/>
  <c r="I25"/>
  <c r="D22"/>
  <c r="D23" s="1"/>
  <c r="C22"/>
  <c r="E22" s="1"/>
  <c r="E23" s="1"/>
  <c r="G24"/>
  <c r="B24"/>
  <c r="C24" s="1"/>
  <c r="I26" l="1"/>
  <c r="A27"/>
  <c r="N32"/>
  <c r="N33" s="1"/>
  <c r="N34" s="1"/>
  <c r="D24"/>
  <c r="G25"/>
  <c r="B25"/>
  <c r="C25" s="1"/>
  <c r="E24"/>
  <c r="N35" l="1"/>
  <c r="N36" s="1"/>
  <c r="N37" s="1"/>
  <c r="F26"/>
  <c r="B26"/>
  <c r="C26" s="1"/>
  <c r="G26"/>
  <c r="J26" s="1"/>
  <c r="A28"/>
  <c r="I27"/>
  <c r="D25"/>
  <c r="D26" s="1"/>
  <c r="E25"/>
  <c r="G27" l="1"/>
  <c r="B27"/>
  <c r="C27" s="1"/>
  <c r="K26"/>
  <c r="M26"/>
  <c r="N38"/>
  <c r="N39" s="1"/>
  <c r="N40" s="1"/>
  <c r="A29"/>
  <c r="I28"/>
  <c r="E26"/>
  <c r="E27" s="1"/>
  <c r="D27"/>
  <c r="I29" l="1"/>
  <c r="A30"/>
  <c r="N41"/>
  <c r="N42" s="1"/>
  <c r="N43" s="1"/>
  <c r="D28"/>
  <c r="G28"/>
  <c r="B28"/>
  <c r="C28" s="1"/>
  <c r="E28" s="1"/>
  <c r="F29" l="1"/>
  <c r="B29"/>
  <c r="C29" s="1"/>
  <c r="G29"/>
  <c r="J29" s="1"/>
  <c r="N44"/>
  <c r="A31"/>
  <c r="I30"/>
  <c r="D29"/>
  <c r="A32" l="1"/>
  <c r="I31"/>
  <c r="N45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G30"/>
  <c r="B30"/>
  <c r="C30" s="1"/>
  <c r="K29"/>
  <c r="E29" s="1"/>
  <c r="E30" s="1"/>
  <c r="M29"/>
  <c r="G31" l="1"/>
  <c r="B31"/>
  <c r="C31" s="1"/>
  <c r="E31" s="1"/>
  <c r="I32"/>
  <c r="A33"/>
  <c r="D30"/>
  <c r="D31" s="1"/>
  <c r="A34" l="1"/>
  <c r="I33"/>
  <c r="F32"/>
  <c r="B32"/>
  <c r="C32" s="1"/>
  <c r="G32"/>
  <c r="J32" s="1"/>
  <c r="G33" l="1"/>
  <c r="B33"/>
  <c r="C33" s="1"/>
  <c r="K32"/>
  <c r="E32" s="1"/>
  <c r="E33" s="1"/>
  <c r="M32"/>
  <c r="A35"/>
  <c r="I34"/>
  <c r="D32"/>
  <c r="D33" s="1"/>
  <c r="G34" l="1"/>
  <c r="B34"/>
  <c r="C34" s="1"/>
  <c r="E34" s="1"/>
  <c r="I35"/>
  <c r="A36"/>
  <c r="D34"/>
  <c r="A37" l="1"/>
  <c r="I36"/>
  <c r="F35"/>
  <c r="B35"/>
  <c r="C35" s="1"/>
  <c r="G35"/>
  <c r="J35" s="1"/>
  <c r="G36" l="1"/>
  <c r="B36"/>
  <c r="C36" s="1"/>
  <c r="K35"/>
  <c r="E35" s="1"/>
  <c r="E36" s="1"/>
  <c r="M35"/>
  <c r="A38"/>
  <c r="I37"/>
  <c r="D35"/>
  <c r="D36" s="1"/>
  <c r="G37" l="1"/>
  <c r="B37"/>
  <c r="C37" s="1"/>
  <c r="E37" s="1"/>
  <c r="I38"/>
  <c r="A39"/>
  <c r="D37"/>
  <c r="A40" l="1"/>
  <c r="I39"/>
  <c r="F38"/>
  <c r="B38"/>
  <c r="C38" s="1"/>
  <c r="G38"/>
  <c r="J38" s="1"/>
  <c r="G39" l="1"/>
  <c r="B39"/>
  <c r="C39" s="1"/>
  <c r="K38"/>
  <c r="E38" s="1"/>
  <c r="E39" s="1"/>
  <c r="M38"/>
  <c r="A41"/>
  <c r="I40"/>
  <c r="D38"/>
  <c r="D39" s="1"/>
  <c r="G40" l="1"/>
  <c r="B40"/>
  <c r="C40" s="1"/>
  <c r="E40" s="1"/>
  <c r="I41"/>
  <c r="A42"/>
  <c r="D40"/>
  <c r="A43" l="1"/>
  <c r="I42"/>
  <c r="F41"/>
  <c r="B41"/>
  <c r="C41" s="1"/>
  <c r="G41"/>
  <c r="J41" s="1"/>
  <c r="G42" l="1"/>
  <c r="B42"/>
  <c r="C42" s="1"/>
  <c r="K41"/>
  <c r="E41" s="1"/>
  <c r="E42" s="1"/>
  <c r="M41"/>
  <c r="A44"/>
  <c r="I43"/>
  <c r="D41"/>
  <c r="D42" s="1"/>
  <c r="G43" l="1"/>
  <c r="B43"/>
  <c r="C43" s="1"/>
  <c r="E43" s="1"/>
  <c r="I44"/>
  <c r="A45"/>
  <c r="D43"/>
  <c r="I45" l="1"/>
  <c r="A46"/>
  <c r="F44"/>
  <c r="B44"/>
  <c r="C44" s="1"/>
  <c r="G44"/>
  <c r="J44" s="1"/>
  <c r="K44" l="1"/>
  <c r="E44" s="1"/>
  <c r="M44"/>
  <c r="A47"/>
  <c r="I46"/>
  <c r="F45"/>
  <c r="B45"/>
  <c r="C45" s="1"/>
  <c r="G45"/>
  <c r="J45" s="1"/>
  <c r="D44"/>
  <c r="D45" s="1"/>
  <c r="B46" l="1"/>
  <c r="G46"/>
  <c r="K45"/>
  <c r="E45" s="1"/>
  <c r="M45"/>
  <c r="A48"/>
  <c r="I47"/>
  <c r="G47" s="1"/>
  <c r="A49" l="1"/>
  <c r="I48"/>
  <c r="G48" s="1"/>
  <c r="A50" l="1"/>
  <c r="I49"/>
  <c r="G49" s="1"/>
  <c r="A51" l="1"/>
  <c r="I50"/>
  <c r="G50" s="1"/>
  <c r="A52" l="1"/>
  <c r="I51"/>
  <c r="B51" s="1"/>
  <c r="A53" l="1"/>
  <c r="I52"/>
  <c r="B52" s="1"/>
  <c r="A54" l="1"/>
  <c r="I53"/>
  <c r="B53" s="1"/>
  <c r="A55" l="1"/>
  <c r="I54"/>
  <c r="B54" s="1"/>
  <c r="A56" l="1"/>
  <c r="B55"/>
  <c r="A57" l="1"/>
  <c r="B56"/>
  <c r="A58" l="1"/>
  <c r="B57"/>
  <c r="A59" l="1"/>
  <c r="B58"/>
  <c r="A60" l="1"/>
  <c r="B59"/>
  <c r="A61" l="1"/>
  <c r="B60"/>
  <c r="A62" l="1"/>
  <c r="B6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B62" l="1"/>
  <c r="A63"/>
  <c r="B63" l="1"/>
  <c r="A64"/>
  <c r="B64" l="1"/>
  <c r="A65"/>
  <c r="B65" l="1"/>
  <c r="A66"/>
  <c r="B66" l="1"/>
  <c r="A67"/>
  <c r="B67" l="1"/>
  <c r="A68"/>
  <c r="B68" l="1"/>
  <c r="A69"/>
  <c r="B69" l="1"/>
  <c r="A70"/>
  <c r="B70" l="1"/>
  <c r="A71"/>
  <c r="B71" l="1"/>
  <c r="A72"/>
  <c r="B72" l="1"/>
  <c r="A73"/>
  <c r="B73" l="1"/>
  <c r="A74"/>
  <c r="B74" l="1"/>
  <c r="A75"/>
  <c r="B75" l="1"/>
  <c r="A76"/>
  <c r="B76" l="1"/>
  <c r="A77"/>
  <c r="B77" l="1"/>
  <c r="A78"/>
  <c r="B78" l="1"/>
  <c r="A79"/>
  <c r="B79" l="1"/>
  <c r="A80"/>
  <c r="B80" l="1"/>
  <c r="A81"/>
  <c r="B81" l="1"/>
  <c r="A82"/>
  <c r="B82" l="1"/>
  <c r="A83"/>
  <c r="B83" l="1"/>
  <c r="A84"/>
  <c r="B84" l="1"/>
  <c r="A85"/>
  <c r="B85" l="1"/>
  <c r="A86"/>
  <c r="B86" l="1"/>
  <c r="A87"/>
  <c r="B87" l="1"/>
  <c r="A88"/>
  <c r="B88" l="1"/>
  <c r="A89"/>
  <c r="A90" l="1"/>
  <c r="B89"/>
  <c r="A91" l="1"/>
  <c r="B90"/>
  <c r="A92" l="1"/>
  <c r="B91"/>
  <c r="A93" l="1"/>
  <c r="B92"/>
  <c r="B93" l="1"/>
  <c r="A94"/>
  <c r="B94" l="1"/>
  <c r="A95"/>
  <c r="B95" l="1"/>
  <c r="A96"/>
  <c r="B96" l="1"/>
  <c r="A97"/>
  <c r="B97" l="1"/>
  <c r="A98"/>
  <c r="B98" l="1"/>
  <c r="A99"/>
  <c r="B99" l="1"/>
  <c r="A100"/>
  <c r="B100" l="1"/>
  <c r="A10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</calcChain>
</file>

<file path=xl/sharedStrings.xml><?xml version="1.0" encoding="utf-8"?>
<sst xmlns="http://schemas.openxmlformats.org/spreadsheetml/2006/main" count="35" uniqueCount="33">
  <si>
    <t>Loan characteristics</t>
  </si>
  <si>
    <t>Lender</t>
  </si>
  <si>
    <t>Tax on non-residents</t>
  </si>
  <si>
    <t>Borrower</t>
  </si>
  <si>
    <t>not included</t>
  </si>
  <si>
    <t>Currency</t>
  </si>
  <si>
    <t>USD</t>
  </si>
  <si>
    <t>included</t>
  </si>
  <si>
    <t>Amount</t>
  </si>
  <si>
    <t>not required</t>
  </si>
  <si>
    <t>Year</t>
  </si>
  <si>
    <t>Date of Net interest rate change</t>
  </si>
  <si>
    <t>Net interest rate</t>
  </si>
  <si>
    <t>Up-Front Fee</t>
  </si>
  <si>
    <t>Date of signature</t>
  </si>
  <si>
    <t>Date of end</t>
  </si>
  <si>
    <t>Tax rate</t>
  </si>
  <si>
    <t>Days per Year</t>
  </si>
  <si>
    <t>Periods</t>
  </si>
  <si>
    <t>Plan Dates</t>
  </si>
  <si>
    <t>Accrued Interest</t>
  </si>
  <si>
    <t>Accrued 12%</t>
  </si>
  <si>
    <t>Balance of Interest</t>
  </si>
  <si>
    <t>Balance of 12%</t>
  </si>
  <si>
    <t>WD</t>
  </si>
  <si>
    <t># of days</t>
  </si>
  <si>
    <t>Effective Dates</t>
  </si>
  <si>
    <t>Interests</t>
  </si>
  <si>
    <t>Principal Amortization</t>
  </si>
  <si>
    <t>I+P Payment</t>
  </si>
  <si>
    <t>Principal outstanding</t>
  </si>
  <si>
    <t>Drawdown amount</t>
  </si>
  <si>
    <t>Undrawn amount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</si>
</sst>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_-* #,##0\ _€_-;\-* #,##0\ _€_-;_-* &quot;-&quot;??\ _€_-;_-@_-"/>
    <numFmt numFmtId="167" formatCode="#,##0\ _€"/>
    <numFmt numFmtId="168" formatCode="ddd"/>
    <numFmt numFmtId="169" formatCode="[$-FC19]d\ mmmm\ yyyy\ &quot;г.&quot;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i/>
      <sz val="10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2" fillId="0" borderId="1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9" fontId="3" fillId="0" borderId="2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4" fontId="4" fillId="0" borderId="0" xfId="1" applyNumberFormat="1" applyFont="1" applyBorder="1"/>
    <xf numFmtId="164" fontId="0" fillId="0" borderId="4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9" fontId="3" fillId="0" borderId="0" xfId="1" applyNumberFormat="1" applyFont="1" applyBorder="1" applyAlignment="1"/>
    <xf numFmtId="9" fontId="3" fillId="0" borderId="5" xfId="1" applyNumberFormat="1" applyFont="1" applyBorder="1" applyAlignment="1"/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Border="1"/>
    <xf numFmtId="164" fontId="0" fillId="0" borderId="5" xfId="1" applyNumberFormat="1" applyFont="1" applyBorder="1"/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0" fillId="0" borderId="5" xfId="1" applyNumberFormat="1" applyFont="1" applyBorder="1"/>
    <xf numFmtId="0" fontId="0" fillId="0" borderId="0" xfId="1" applyNumberFormat="1" applyFont="1" applyBorder="1" applyAlignment="1">
      <alignment horizontal="right"/>
    </xf>
    <xf numFmtId="1" fontId="0" fillId="0" borderId="0" xfId="1" applyNumberFormat="1" applyFont="1"/>
    <xf numFmtId="0" fontId="0" fillId="0" borderId="5" xfId="1" applyNumberFormat="1" applyFont="1" applyBorder="1" applyAlignment="1">
      <alignment horizontal="right"/>
    </xf>
    <xf numFmtId="0" fontId="0" fillId="0" borderId="0" xfId="0" applyBorder="1"/>
    <xf numFmtId="14" fontId="2" fillId="0" borderId="0" xfId="1" applyNumberFormat="1" applyFont="1" applyBorder="1"/>
    <xf numFmtId="14" fontId="2" fillId="0" borderId="5" xfId="1" applyNumberFormat="1" applyFont="1" applyBorder="1"/>
    <xf numFmtId="10" fontId="0" fillId="0" borderId="0" xfId="1" applyNumberFormat="1" applyFont="1" applyBorder="1"/>
    <xf numFmtId="43" fontId="0" fillId="0" borderId="0" xfId="1" applyFont="1"/>
    <xf numFmtId="10" fontId="0" fillId="0" borderId="5" xfId="1" applyNumberFormat="1" applyFont="1" applyBorder="1"/>
    <xf numFmtId="164" fontId="5" fillId="0" borderId="4" xfId="1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4" fontId="7" fillId="0" borderId="0" xfId="1" applyNumberFormat="1" applyFont="1" applyBorder="1"/>
    <xf numFmtId="9" fontId="2" fillId="0" borderId="0" xfId="2" applyFont="1" applyBorder="1"/>
    <xf numFmtId="9" fontId="2" fillId="0" borderId="0" xfId="1" applyNumberFormat="1" applyFont="1" applyBorder="1"/>
    <xf numFmtId="0" fontId="0" fillId="0" borderId="0" xfId="0" applyNumberFormat="1" applyBorder="1"/>
    <xf numFmtId="166" fontId="0" fillId="0" borderId="0" xfId="1" applyNumberFormat="1" applyFont="1" applyBorder="1"/>
    <xf numFmtId="164" fontId="0" fillId="0" borderId="4" xfId="1" applyNumberFormat="1" applyFont="1" applyBorder="1"/>
    <xf numFmtId="1" fontId="2" fillId="0" borderId="0" xfId="1" applyNumberFormat="1" applyFont="1" applyBorder="1" applyAlignment="1">
      <alignment horizontal="left"/>
    </xf>
    <xf numFmtId="167" fontId="2" fillId="0" borderId="0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3" fontId="0" fillId="0" borderId="0" xfId="0" applyNumberFormat="1"/>
    <xf numFmtId="168" fontId="0" fillId="0" borderId="0" xfId="0" applyNumberFormat="1"/>
    <xf numFmtId="14" fontId="6" fillId="0" borderId="0" xfId="1" applyNumberFormat="1" applyFont="1" applyBorder="1"/>
    <xf numFmtId="14" fontId="2" fillId="0" borderId="0" xfId="0" applyNumberFormat="1" applyFont="1" applyFill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center" vertical="center" wrapText="1"/>
    </xf>
    <xf numFmtId="9" fontId="2" fillId="0" borderId="0" xfId="1" applyNumberFormat="1" applyFont="1" applyBorder="1" applyAlignment="1">
      <alignment horizontal="center" vertical="center" wrapText="1"/>
    </xf>
    <xf numFmtId="169" fontId="2" fillId="0" borderId="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92"/>
  <sheetViews>
    <sheetView tabSelected="1" workbookViewId="0">
      <selection sqref="A1:XFD1048576"/>
    </sheetView>
  </sheetViews>
  <sheetFormatPr defaultRowHeight="14.5"/>
  <cols>
    <col min="1" max="1" width="9.90625" bestFit="1" customWidth="1"/>
    <col min="2" max="2" width="12.453125" bestFit="1" customWidth="1"/>
    <col min="3" max="3" width="9.26953125" bestFit="1" customWidth="1"/>
    <col min="4" max="5" width="13.26953125" customWidth="1"/>
    <col min="6" max="6" width="7.36328125" customWidth="1"/>
    <col min="7" max="8" width="10.7265625" customWidth="1"/>
    <col min="9" max="9" width="13.6328125" customWidth="1"/>
    <col min="10" max="10" width="16.1796875" style="45" customWidth="1"/>
    <col min="11" max="12" width="15" style="26" bestFit="1" customWidth="1"/>
    <col min="13" max="16" width="15" style="26" customWidth="1"/>
    <col min="17" max="17" width="15" style="26" bestFit="1" customWidth="1"/>
    <col min="18" max="25" width="13.6328125" style="26" customWidth="1"/>
    <col min="27" max="27" width="9.26953125" bestFit="1" customWidth="1"/>
  </cols>
  <sheetData>
    <row r="1" spans="6:27"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6:27">
      <c r="F2" s="1" t="s">
        <v>0</v>
      </c>
      <c r="G2" s="2"/>
      <c r="H2" s="2"/>
      <c r="I2" s="2"/>
      <c r="J2" s="3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6"/>
    </row>
    <row r="3" spans="6:27">
      <c r="F3" s="7" t="s">
        <v>1</v>
      </c>
      <c r="G3" s="8"/>
      <c r="H3" s="8"/>
      <c r="I3" s="8"/>
      <c r="J3" s="9"/>
      <c r="K3" s="9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10"/>
      <c r="AA3" t="s">
        <v>2</v>
      </c>
    </row>
    <row r="4" spans="6:27">
      <c r="F4" s="7" t="s">
        <v>3</v>
      </c>
      <c r="G4" s="8"/>
      <c r="H4" s="8"/>
      <c r="I4" s="8"/>
      <c r="J4" s="11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AA4" t="s">
        <v>4</v>
      </c>
    </row>
    <row r="5" spans="6:27">
      <c r="F5" s="7" t="s">
        <v>5</v>
      </c>
      <c r="G5" s="8"/>
      <c r="H5" s="8"/>
      <c r="I5" s="8"/>
      <c r="J5" s="11" t="s">
        <v>6</v>
      </c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3"/>
      <c r="AA5" t="s">
        <v>7</v>
      </c>
    </row>
    <row r="6" spans="6:27">
      <c r="F6" s="7" t="s">
        <v>8</v>
      </c>
      <c r="G6" s="8"/>
      <c r="H6" s="8"/>
      <c r="I6" s="8"/>
      <c r="J6" s="14">
        <v>1000000</v>
      </c>
      <c r="K6" s="12"/>
      <c r="L6" s="12"/>
      <c r="M6" s="12"/>
      <c r="N6" s="12"/>
      <c r="O6" s="12"/>
      <c r="P6" s="13"/>
      <c r="Q6" s="15"/>
      <c r="R6" s="15"/>
      <c r="S6" s="16"/>
      <c r="T6" s="16"/>
      <c r="U6" s="17"/>
      <c r="V6" s="17"/>
      <c r="W6" s="17"/>
      <c r="X6" s="17"/>
      <c r="Y6" s="18"/>
      <c r="AA6" t="s">
        <v>9</v>
      </c>
    </row>
    <row r="7" spans="6:27">
      <c r="F7" s="7" t="s">
        <v>10</v>
      </c>
      <c r="G7" s="8"/>
      <c r="H7" s="8"/>
      <c r="I7" s="8"/>
      <c r="J7" s="19">
        <v>2012</v>
      </c>
      <c r="K7" s="19">
        <v>2013</v>
      </c>
      <c r="L7" s="20">
        <v>2014</v>
      </c>
      <c r="M7" s="19"/>
      <c r="N7" s="19"/>
      <c r="O7" s="19"/>
      <c r="P7" s="21"/>
      <c r="Q7" s="16"/>
      <c r="R7" s="16"/>
      <c r="S7" s="16"/>
      <c r="T7" s="16"/>
      <c r="U7" s="17"/>
      <c r="V7" s="17"/>
      <c r="W7" s="17"/>
      <c r="X7" s="17"/>
      <c r="Y7" s="17"/>
      <c r="Z7" s="22"/>
    </row>
    <row r="8" spans="6:27">
      <c r="F8" s="7" t="s">
        <v>11</v>
      </c>
      <c r="G8" s="8"/>
      <c r="H8" s="8"/>
      <c r="I8" s="8"/>
      <c r="J8" s="23">
        <v>40935</v>
      </c>
      <c r="K8" s="23">
        <v>41301</v>
      </c>
      <c r="L8" s="23">
        <v>41666</v>
      </c>
      <c r="M8" s="23"/>
      <c r="N8" s="23"/>
      <c r="O8" s="23"/>
      <c r="P8" s="24"/>
      <c r="Q8" s="23"/>
      <c r="R8" s="23"/>
      <c r="S8" s="23"/>
      <c r="T8" s="23"/>
      <c r="U8" s="23"/>
      <c r="V8" s="23"/>
      <c r="W8" s="23"/>
      <c r="X8" s="23"/>
      <c r="Y8" s="17"/>
      <c r="Z8" s="22"/>
    </row>
    <row r="9" spans="6:27">
      <c r="F9" s="7" t="s">
        <v>12</v>
      </c>
      <c r="G9" s="8"/>
      <c r="H9" s="8"/>
      <c r="I9" s="8"/>
      <c r="J9" s="25">
        <v>7.9991999999999994E-2</v>
      </c>
      <c r="K9" s="25">
        <v>6.5000000000000002E-2</v>
      </c>
      <c r="L9" s="25">
        <v>0.05</v>
      </c>
      <c r="N9" s="25"/>
      <c r="O9" s="25"/>
      <c r="P9" s="27"/>
      <c r="Q9" s="12"/>
      <c r="R9" s="12"/>
      <c r="S9" s="12"/>
      <c r="T9" s="12"/>
      <c r="U9" s="12"/>
      <c r="V9" s="12"/>
      <c r="W9" s="12"/>
      <c r="X9" s="12"/>
      <c r="Y9" s="12"/>
      <c r="Z9" s="22"/>
    </row>
    <row r="10" spans="6:27">
      <c r="F10" s="28" t="s">
        <v>13</v>
      </c>
      <c r="G10" s="29"/>
      <c r="H10" s="29"/>
      <c r="I10" s="29"/>
      <c r="J10" s="25">
        <v>7.4999999999999997E-3</v>
      </c>
      <c r="K10" s="12"/>
      <c r="L10" s="12">
        <f>J6*J10</f>
        <v>7500</v>
      </c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Z10" s="22"/>
    </row>
    <row r="11" spans="6:27">
      <c r="F11" s="7" t="s">
        <v>14</v>
      </c>
      <c r="G11" s="8"/>
      <c r="H11" s="8"/>
      <c r="I11" s="8"/>
      <c r="J11" s="23">
        <v>41747</v>
      </c>
      <c r="K11" s="12"/>
      <c r="L11" s="12"/>
      <c r="M11" s="12"/>
      <c r="N11" s="12"/>
      <c r="O11" s="12"/>
      <c r="P11" s="13"/>
      <c r="Q11" s="12"/>
      <c r="R11" s="12"/>
      <c r="S11" s="12"/>
      <c r="T11" s="12"/>
      <c r="U11" s="6"/>
      <c r="V11" s="6"/>
      <c r="W11" s="6"/>
      <c r="X11" s="6"/>
      <c r="Y11" s="6"/>
      <c r="Z11" s="22"/>
    </row>
    <row r="12" spans="6:27">
      <c r="F12" s="7" t="s">
        <v>15</v>
      </c>
      <c r="G12" s="8"/>
      <c r="H12" s="8"/>
      <c r="I12" s="8"/>
      <c r="J12" s="30">
        <v>42489</v>
      </c>
      <c r="K12" s="12"/>
      <c r="L12" s="12"/>
      <c r="M12" s="12"/>
      <c r="N12" s="12"/>
      <c r="O12" s="12"/>
      <c r="P12" s="13"/>
      <c r="Q12" s="12"/>
      <c r="R12" s="12"/>
      <c r="S12" s="12"/>
      <c r="T12" s="12"/>
      <c r="U12" s="6"/>
      <c r="V12" s="6"/>
      <c r="W12" s="6"/>
      <c r="X12" s="6"/>
      <c r="Z12" s="22"/>
    </row>
    <row r="13" spans="6:27">
      <c r="F13" s="7" t="s">
        <v>16</v>
      </c>
      <c r="G13" s="8"/>
      <c r="H13" s="8"/>
      <c r="I13" s="8"/>
      <c r="J13" s="31">
        <v>0.12</v>
      </c>
      <c r="K13" s="12"/>
      <c r="L13" s="12"/>
      <c r="M13" s="12"/>
      <c r="N13" s="12"/>
      <c r="O13" s="12"/>
      <c r="P13" s="13"/>
      <c r="Q13" s="12"/>
      <c r="R13" s="12"/>
      <c r="S13" s="12"/>
      <c r="T13" s="12"/>
      <c r="U13" s="6"/>
      <c r="V13" s="6"/>
      <c r="W13" s="6"/>
      <c r="X13" s="6"/>
      <c r="Z13" s="22"/>
    </row>
    <row r="14" spans="6:27">
      <c r="F14" s="7" t="s">
        <v>2</v>
      </c>
      <c r="G14" s="8"/>
      <c r="H14" s="8"/>
      <c r="I14" s="8"/>
      <c r="J14" s="32" t="s">
        <v>9</v>
      </c>
      <c r="K14" s="12"/>
      <c r="L14" s="12"/>
      <c r="M14" s="12"/>
      <c r="N14" s="12"/>
      <c r="O14" s="12"/>
      <c r="P14" s="13"/>
      <c r="Q14" s="12"/>
      <c r="R14" s="12"/>
      <c r="S14" s="12"/>
      <c r="T14" s="12"/>
      <c r="U14" s="6"/>
      <c r="V14" s="6"/>
      <c r="W14" s="6"/>
      <c r="X14" s="6"/>
      <c r="Y14" s="6"/>
      <c r="Z14" s="22"/>
    </row>
    <row r="15" spans="6:27">
      <c r="F15" s="7" t="s">
        <v>17</v>
      </c>
      <c r="G15" s="8"/>
      <c r="H15" s="8"/>
      <c r="I15" s="8"/>
      <c r="J15" s="33">
        <v>360</v>
      </c>
      <c r="K15" s="12"/>
      <c r="L15" s="34">
        <v>360</v>
      </c>
      <c r="M15" s="34">
        <v>365</v>
      </c>
      <c r="N15" s="12"/>
      <c r="O15" s="12"/>
      <c r="P15" s="13"/>
      <c r="Q15" s="12"/>
      <c r="R15" s="12"/>
      <c r="S15" s="12"/>
      <c r="T15" s="12"/>
      <c r="U15" s="6"/>
      <c r="V15" s="6"/>
      <c r="W15" s="6"/>
      <c r="X15" s="6"/>
      <c r="Y15" s="6"/>
      <c r="Z15" s="22"/>
    </row>
    <row r="16" spans="6:27">
      <c r="F16" s="35" t="s">
        <v>18</v>
      </c>
      <c r="G16" s="12"/>
      <c r="H16" s="12"/>
      <c r="I16" s="12"/>
      <c r="J16" s="36">
        <v>3</v>
      </c>
      <c r="K16" s="36">
        <v>3</v>
      </c>
      <c r="L16" s="36">
        <v>6</v>
      </c>
      <c r="M16" s="12"/>
      <c r="N16" s="12"/>
      <c r="O16" s="12"/>
      <c r="P16" s="13"/>
      <c r="Q16" s="12"/>
      <c r="R16" s="12"/>
      <c r="S16" s="12"/>
      <c r="T16" s="12"/>
      <c r="U16" s="6"/>
      <c r="V16" s="6"/>
      <c r="W16" s="6"/>
      <c r="X16" s="6"/>
      <c r="Y16" s="6"/>
      <c r="Z16" s="22"/>
    </row>
    <row r="17" spans="1:29">
      <c r="F17" s="35"/>
      <c r="G17" s="12"/>
      <c r="H17" s="12"/>
      <c r="I17" s="12"/>
      <c r="J17" s="23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6"/>
      <c r="V17" s="6"/>
      <c r="W17" s="6"/>
      <c r="X17" s="6"/>
      <c r="Y17" s="6"/>
      <c r="Z17" s="22"/>
    </row>
    <row r="18" spans="1:29">
      <c r="F18" s="35"/>
      <c r="G18" s="12"/>
      <c r="H18" s="12"/>
      <c r="I18" s="12"/>
      <c r="J18" s="23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6"/>
      <c r="V18" s="6"/>
      <c r="W18" s="6"/>
      <c r="X18" s="6"/>
      <c r="Y18" s="6"/>
      <c r="Z18" s="22"/>
      <c r="AC18">
        <f>SUM(AB14:AB17)</f>
        <v>0</v>
      </c>
    </row>
    <row r="19" spans="1:29">
      <c r="F19" s="35"/>
      <c r="G19" s="12"/>
      <c r="H19" s="12"/>
      <c r="I19" s="12"/>
      <c r="J19" s="37"/>
      <c r="K19" s="12"/>
      <c r="L19" s="12"/>
      <c r="M19" s="12"/>
      <c r="N19" s="12"/>
      <c r="O19" s="12"/>
      <c r="P19" s="13"/>
      <c r="Q19" s="12"/>
      <c r="R19" s="12"/>
      <c r="S19" s="12"/>
      <c r="T19" s="12"/>
      <c r="U19" s="6"/>
      <c r="V19" s="6"/>
      <c r="W19" s="6"/>
      <c r="X19" s="6"/>
      <c r="Y19" s="6"/>
      <c r="Z19" s="22"/>
    </row>
    <row r="20" spans="1:29" ht="26">
      <c r="A20" s="38" t="s">
        <v>19</v>
      </c>
      <c r="B20" s="39" t="s">
        <v>20</v>
      </c>
      <c r="C20" s="39" t="s">
        <v>21</v>
      </c>
      <c r="D20" s="39" t="s">
        <v>22</v>
      </c>
      <c r="E20" s="40" t="s">
        <v>23</v>
      </c>
      <c r="F20" s="38" t="s">
        <v>24</v>
      </c>
      <c r="G20" s="39" t="s">
        <v>25</v>
      </c>
      <c r="H20" s="39"/>
      <c r="I20" s="38" t="s">
        <v>26</v>
      </c>
      <c r="J20" s="38" t="s">
        <v>27</v>
      </c>
      <c r="K20" s="41">
        <f>12%/0.88</f>
        <v>0.13636363636363635</v>
      </c>
      <c r="L20" s="38" t="s">
        <v>28</v>
      </c>
      <c r="M20" s="38" t="s">
        <v>29</v>
      </c>
      <c r="N20" s="39" t="s">
        <v>30</v>
      </c>
      <c r="O20" s="39" t="s">
        <v>31</v>
      </c>
      <c r="P20" s="39" t="s">
        <v>32</v>
      </c>
      <c r="T20" s="42"/>
      <c r="U20" s="42"/>
      <c r="V20" s="43"/>
      <c r="W20" s="43"/>
      <c r="X20" s="43"/>
      <c r="Y20" s="43"/>
      <c r="Z20" s="42"/>
    </row>
    <row r="21" spans="1:29">
      <c r="B21" s="44"/>
      <c r="F21" s="45"/>
      <c r="G21" s="46"/>
      <c r="H21" s="47">
        <f>$J$11</f>
        <v>41747</v>
      </c>
      <c r="I21" s="47"/>
      <c r="J21" s="47"/>
      <c r="K21" s="44">
        <f>J21*$K$20</f>
        <v>0</v>
      </c>
      <c r="L21" s="44"/>
      <c r="M21" s="44">
        <f>J21+L21</f>
        <v>0</v>
      </c>
      <c r="N21" s="44"/>
      <c r="O21" s="44"/>
      <c r="P21" s="44">
        <f>J6</f>
        <v>1000000</v>
      </c>
      <c r="T21" s="44"/>
      <c r="U21" s="44"/>
      <c r="V21" s="44"/>
      <c r="W21" s="44"/>
      <c r="X21" s="44"/>
      <c r="Y21" s="44"/>
      <c r="Z21" s="44"/>
    </row>
    <row r="22" spans="1:29">
      <c r="A22" s="47">
        <f>IF(EOMONTH(H22,0)&gt;=$J$12,$J$12,EOMONTH(H22,0))</f>
        <v>41790</v>
      </c>
      <c r="B22" s="44">
        <f>IFERROR(IF(H22="",(A22-A21)*N21*$J$9/$J$15,((H22-A21)*N21*$J$9/$J$15)+((A22-H22)*N22*$J$9/$J$15)),"")</f>
        <v>6666</v>
      </c>
      <c r="C22" s="48">
        <f>B22*$K$20</f>
        <v>908.99999999999989</v>
      </c>
      <c r="D22" s="48">
        <f>B22-J22</f>
        <v>6666</v>
      </c>
      <c r="E22" s="48">
        <f>C22-K22</f>
        <v>908.99999999999989</v>
      </c>
      <c r="F22" s="49">
        <f>I22</f>
        <v>0</v>
      </c>
      <c r="G22" s="46"/>
      <c r="H22" s="50">
        <v>41760</v>
      </c>
      <c r="I22" s="50"/>
      <c r="J22" s="51"/>
      <c r="K22" s="44">
        <f t="shared" ref="K22:K85" si="0">J22*$K$20</f>
        <v>0</v>
      </c>
      <c r="L22" s="44"/>
      <c r="M22" s="44">
        <f t="shared" ref="M22:M85" si="1">J22+L22</f>
        <v>0</v>
      </c>
      <c r="N22" s="44">
        <f>O22-L22</f>
        <v>1000000</v>
      </c>
      <c r="O22" s="44">
        <v>1000000</v>
      </c>
      <c r="P22" s="44"/>
      <c r="T22" s="44"/>
      <c r="U22" s="52"/>
      <c r="V22" s="44"/>
      <c r="W22" s="44"/>
      <c r="X22" s="44"/>
      <c r="Y22" s="44"/>
      <c r="Z22" s="44"/>
    </row>
    <row r="23" spans="1:29">
      <c r="A23" s="47">
        <f t="shared" ref="A23:A86" si="2">IFERROR(IF(A22=$J$12,"",IF(EOMONTH(A22,1)&gt;=$J$12,$J$12,EOMONTH(A22,1))),"")</f>
        <v>41820</v>
      </c>
      <c r="B23" s="44">
        <f t="shared" ref="B23:B46" si="3">IFERROR(IF(I23="",(A23-A22)*N22*$J$9/$J$15,((I23-A22)*N22*$J$9/$J$15)+((A23-I23)*N23*$J$9/$J$15)),"")</f>
        <v>6666</v>
      </c>
      <c r="C23" s="48">
        <f t="shared" ref="C23:C45" si="4">B23*$K$20</f>
        <v>908.99999999999989</v>
      </c>
      <c r="D23" s="48">
        <f t="shared" ref="D23:E45" si="5">D22+B23-J23</f>
        <v>3110.7999999999993</v>
      </c>
      <c r="E23" s="48">
        <f t="shared" si="5"/>
        <v>424.19999999999982</v>
      </c>
      <c r="F23" s="49">
        <f t="shared" ref="F23:F45" si="6">I23</f>
        <v>41806</v>
      </c>
      <c r="G23" s="46">
        <f>I23-H22</f>
        <v>46</v>
      </c>
      <c r="H23" s="46"/>
      <c r="I23" s="47">
        <v>41806</v>
      </c>
      <c r="J23" s="53">
        <f>N22*$J$9*G23/$J$15</f>
        <v>10221.200000000001</v>
      </c>
      <c r="K23" s="44">
        <f t="shared" si="0"/>
        <v>1393.8</v>
      </c>
      <c r="L23" s="44"/>
      <c r="M23" s="44">
        <f t="shared" si="1"/>
        <v>10221.200000000001</v>
      </c>
      <c r="N23" s="44">
        <f>N22+O23-L23</f>
        <v>1000000</v>
      </c>
      <c r="O23" s="44"/>
      <c r="P23" s="44"/>
      <c r="T23" s="44"/>
      <c r="U23" s="52"/>
      <c r="V23" s="44"/>
      <c r="W23" s="44"/>
      <c r="X23" s="44"/>
      <c r="Y23" s="44"/>
      <c r="Z23" s="44"/>
    </row>
    <row r="24" spans="1:29">
      <c r="A24" s="47">
        <f t="shared" si="2"/>
        <v>41851</v>
      </c>
      <c r="B24" s="44">
        <f t="shared" si="3"/>
        <v>6888.2000000011176</v>
      </c>
      <c r="C24" s="48">
        <f t="shared" si="4"/>
        <v>939.30000000015229</v>
      </c>
      <c r="D24" s="48">
        <f t="shared" si="5"/>
        <v>9999.0000000011169</v>
      </c>
      <c r="E24" s="48">
        <f t="shared" si="5"/>
        <v>1363.5000000001521</v>
      </c>
      <c r="F24" s="49"/>
      <c r="G24" s="46">
        <f t="shared" ref="G24:G25" si="7">IFERROR(IF(I24=$J$12,I24-IF(I23&gt;0,I23,IF(I22&gt;0,I22,IF(I21&gt;0,I21,IF(I20&gt;0,I20,IF(I19&gt;0,I19,IF(I18&gt;0,I18,I17)))))),IF(I24&gt;0,I24-IF(I21&gt;0,I21,I18),"0")),"")</f>
        <v>0</v>
      </c>
      <c r="H24" s="46"/>
      <c r="I24" s="50" t="str">
        <f t="shared" ref="I24:I54" si="8">IFERROR(IF(A24=$J$12,$J$12,IF(AND($J$16=3,OR(MONTH(A24)=MONTH(EDATE($I$23,3)),MONTH(A24)=MONTH(EDATE($I$23,6)),MONTH(A24)=MONTH(EDATE($I$23,9)),MONTH(A24)=MONTH(EDATE($I$23,12)))),EDATE(I21,3),IF(AND($J$16=6,OR(MONTH(A24)=MONTH(EDATE($I$23,6)),MONTH(A24)=MONTH(EDATE($I$23,12)))),EDATE(I18,6),"0"))),"")</f>
        <v>0</v>
      </c>
      <c r="J24" s="47"/>
      <c r="K24" s="44">
        <f t="shared" si="0"/>
        <v>0</v>
      </c>
      <c r="L24" s="44"/>
      <c r="M24" s="44">
        <f t="shared" si="1"/>
        <v>0</v>
      </c>
      <c r="N24" s="44">
        <f t="shared" ref="N24:N87" si="9">N23+O24-L24</f>
        <v>1000000</v>
      </c>
      <c r="O24" s="44"/>
      <c r="P24" s="44"/>
      <c r="T24" s="44"/>
      <c r="U24" s="52"/>
      <c r="V24" s="44"/>
      <c r="W24" s="44"/>
      <c r="X24" s="44"/>
      <c r="Y24" s="44"/>
      <c r="Z24" s="44"/>
    </row>
    <row r="25" spans="1:29">
      <c r="A25" s="47">
        <f t="shared" si="2"/>
        <v>41882</v>
      </c>
      <c r="B25" s="44">
        <f t="shared" si="3"/>
        <v>6888.1999999992549</v>
      </c>
      <c r="C25" s="48">
        <f t="shared" si="4"/>
        <v>939.29999999989832</v>
      </c>
      <c r="D25" s="48">
        <f t="shared" si="5"/>
        <v>16887.200000000372</v>
      </c>
      <c r="E25" s="48">
        <f t="shared" si="5"/>
        <v>2302.8000000000502</v>
      </c>
      <c r="F25" s="49"/>
      <c r="G25" s="46">
        <f t="shared" si="7"/>
        <v>0</v>
      </c>
      <c r="H25" s="46"/>
      <c r="I25" s="50" t="str">
        <f t="shared" si="8"/>
        <v>0</v>
      </c>
      <c r="J25" s="47"/>
      <c r="K25" s="44">
        <f t="shared" si="0"/>
        <v>0</v>
      </c>
      <c r="L25" s="44"/>
      <c r="M25" s="44">
        <f t="shared" si="1"/>
        <v>0</v>
      </c>
      <c r="N25" s="44">
        <f t="shared" si="9"/>
        <v>1000000</v>
      </c>
      <c r="O25" s="44"/>
      <c r="P25" s="44"/>
      <c r="T25" s="44"/>
      <c r="U25" s="52"/>
      <c r="V25" s="44"/>
      <c r="W25" s="44"/>
      <c r="X25" s="44"/>
      <c r="Y25" s="44"/>
      <c r="Z25" s="44"/>
    </row>
    <row r="26" spans="1:29">
      <c r="A26" s="47">
        <f t="shared" si="2"/>
        <v>41912</v>
      </c>
      <c r="B26" s="44">
        <f t="shared" si="3"/>
        <v>6666</v>
      </c>
      <c r="C26" s="48">
        <f t="shared" si="4"/>
        <v>908.99999999999989</v>
      </c>
      <c r="D26" s="48">
        <f t="shared" si="5"/>
        <v>3110.8000000003703</v>
      </c>
      <c r="E26" s="48">
        <f t="shared" si="5"/>
        <v>424.2000000000503</v>
      </c>
      <c r="F26" s="49">
        <f t="shared" si="6"/>
        <v>41898</v>
      </c>
      <c r="G26" s="46">
        <f>IFERROR(IF(I26=$J$12,I26-IF(I25&gt;0,I25,IF(I24&gt;0,I24,IF(I23&gt;0,I23,IF(I22&gt;0,I22,IF(I21&gt;0,I21,IF(I20&gt;0,I20,I19)))))),IF(I26&gt;0,I26-IF(I23&gt;0,I23,I20),"0")),"")</f>
        <v>92</v>
      </c>
      <c r="H26" s="46"/>
      <c r="I26" s="50">
        <f t="shared" si="8"/>
        <v>41898</v>
      </c>
      <c r="J26" s="53">
        <f>N25*$J$9*G26/$J$15</f>
        <v>20442.400000000001</v>
      </c>
      <c r="K26" s="44">
        <f t="shared" si="0"/>
        <v>2787.6</v>
      </c>
      <c r="L26" s="44"/>
      <c r="M26" s="44">
        <f t="shared" si="1"/>
        <v>20442.400000000001</v>
      </c>
      <c r="N26" s="44">
        <f t="shared" si="9"/>
        <v>1000000</v>
      </c>
      <c r="O26" s="44"/>
      <c r="P26" s="44"/>
      <c r="T26" s="44"/>
      <c r="U26" s="52"/>
      <c r="V26" s="44"/>
      <c r="W26" s="44"/>
      <c r="X26" s="44"/>
      <c r="Y26" s="44"/>
      <c r="Z26" s="44"/>
    </row>
    <row r="27" spans="1:29">
      <c r="A27" s="47">
        <f t="shared" si="2"/>
        <v>41943</v>
      </c>
      <c r="B27" s="44">
        <f t="shared" si="3"/>
        <v>6888.1999999992549</v>
      </c>
      <c r="C27" s="48">
        <f t="shared" si="4"/>
        <v>939.29999999989832</v>
      </c>
      <c r="D27" s="48">
        <f t="shared" si="5"/>
        <v>9998.9999999996253</v>
      </c>
      <c r="E27" s="48">
        <f t="shared" si="5"/>
        <v>1363.4999999999486</v>
      </c>
      <c r="F27" s="49"/>
      <c r="G27" s="46">
        <f t="shared" ref="G27:G48" si="10">IFERROR(IF(I27=$J$12,I27-IF(I26&gt;0,I26,IF(I25&gt;0,I25,IF(I24&gt;0,I24,IF(I23&gt;0,I23,IF(I22&gt;0,I22,IF(I21&gt;0,I21,I20)))))),IF(I27&gt;0,I27-IF(I24&gt;0,I24,I21),"0")),"")</f>
        <v>0</v>
      </c>
      <c r="H27" s="46"/>
      <c r="I27" s="50" t="str">
        <f t="shared" si="8"/>
        <v>0</v>
      </c>
      <c r="J27" s="47"/>
      <c r="K27" s="44">
        <f t="shared" si="0"/>
        <v>0</v>
      </c>
      <c r="L27" s="44"/>
      <c r="M27" s="44">
        <f t="shared" si="1"/>
        <v>0</v>
      </c>
      <c r="N27" s="44">
        <f t="shared" si="9"/>
        <v>1000000</v>
      </c>
      <c r="O27" s="44"/>
      <c r="P27" s="44"/>
      <c r="T27" s="44"/>
      <c r="U27" s="52"/>
      <c r="V27" s="44"/>
      <c r="W27" s="44"/>
      <c r="X27" s="44"/>
      <c r="Y27" s="44"/>
      <c r="Z27" s="44"/>
    </row>
    <row r="28" spans="1:29">
      <c r="A28" s="47">
        <f t="shared" si="2"/>
        <v>41973</v>
      </c>
      <c r="B28" s="44">
        <f t="shared" si="3"/>
        <v>6666</v>
      </c>
      <c r="C28" s="48">
        <f t="shared" si="4"/>
        <v>908.99999999999989</v>
      </c>
      <c r="D28" s="48">
        <f t="shared" si="5"/>
        <v>16664.999999999625</v>
      </c>
      <c r="E28" s="48">
        <f t="shared" si="5"/>
        <v>2272.4999999999486</v>
      </c>
      <c r="F28" s="49"/>
      <c r="G28" s="46">
        <f t="shared" si="10"/>
        <v>0</v>
      </c>
      <c r="H28" s="46"/>
      <c r="I28" s="50" t="str">
        <f t="shared" si="8"/>
        <v>0</v>
      </c>
      <c r="J28" s="47"/>
      <c r="K28" s="44">
        <f t="shared" si="0"/>
        <v>0</v>
      </c>
      <c r="L28" s="44"/>
      <c r="M28" s="44">
        <f t="shared" si="1"/>
        <v>0</v>
      </c>
      <c r="N28" s="44">
        <f t="shared" si="9"/>
        <v>1000000</v>
      </c>
      <c r="O28" s="44"/>
      <c r="P28" s="44"/>
      <c r="T28" s="44"/>
      <c r="U28" s="52"/>
      <c r="V28" s="44"/>
      <c r="W28" s="44"/>
      <c r="X28" s="44"/>
      <c r="Y28" s="44"/>
      <c r="Z28" s="44"/>
    </row>
    <row r="29" spans="1:29">
      <c r="A29" s="47">
        <f t="shared" si="2"/>
        <v>42004</v>
      </c>
      <c r="B29" s="44">
        <f t="shared" si="3"/>
        <v>6888.2</v>
      </c>
      <c r="C29" s="48">
        <f t="shared" si="4"/>
        <v>939.3</v>
      </c>
      <c r="D29" s="48">
        <f t="shared" si="5"/>
        <v>3332.9999999996253</v>
      </c>
      <c r="E29" s="48">
        <f t="shared" si="5"/>
        <v>454.49999999994861</v>
      </c>
      <c r="F29" s="49">
        <f t="shared" si="6"/>
        <v>41989</v>
      </c>
      <c r="G29" s="46">
        <f t="shared" si="10"/>
        <v>91</v>
      </c>
      <c r="H29" s="46"/>
      <c r="I29" s="50">
        <f t="shared" si="8"/>
        <v>41989</v>
      </c>
      <c r="J29" s="53">
        <f>N28*$J$9*G29/$J$15</f>
        <v>20220.2</v>
      </c>
      <c r="K29" s="44">
        <f t="shared" si="0"/>
        <v>2757.2999999999997</v>
      </c>
      <c r="L29" s="44"/>
      <c r="M29" s="44">
        <f t="shared" si="1"/>
        <v>20220.2</v>
      </c>
      <c r="N29" s="44">
        <f t="shared" si="9"/>
        <v>1000000</v>
      </c>
      <c r="O29" s="44"/>
      <c r="P29" s="44"/>
      <c r="T29" s="44"/>
      <c r="U29" s="52"/>
      <c r="V29" s="44"/>
      <c r="W29" s="44"/>
      <c r="X29" s="44"/>
      <c r="Y29" s="44"/>
      <c r="Z29" s="44"/>
    </row>
    <row r="30" spans="1:29">
      <c r="A30" s="47">
        <f t="shared" si="2"/>
        <v>42035</v>
      </c>
      <c r="B30" s="44">
        <f t="shared" si="3"/>
        <v>6888.1999999992549</v>
      </c>
      <c r="C30" s="48">
        <f t="shared" si="4"/>
        <v>939.29999999989832</v>
      </c>
      <c r="D30" s="48">
        <f t="shared" si="5"/>
        <v>10221.19999999888</v>
      </c>
      <c r="E30" s="48">
        <f t="shared" si="5"/>
        <v>1393.7999999998469</v>
      </c>
      <c r="F30" s="49"/>
      <c r="G30" s="46">
        <f t="shared" si="10"/>
        <v>0</v>
      </c>
      <c r="H30" s="46"/>
      <c r="I30" s="50" t="str">
        <f t="shared" si="8"/>
        <v>0</v>
      </c>
      <c r="J30" s="47"/>
      <c r="K30" s="44">
        <f t="shared" si="0"/>
        <v>0</v>
      </c>
      <c r="L30" s="44"/>
      <c r="M30" s="44">
        <f t="shared" si="1"/>
        <v>0</v>
      </c>
      <c r="N30" s="44">
        <f t="shared" si="9"/>
        <v>1000000</v>
      </c>
      <c r="O30" s="44"/>
      <c r="P30" s="44"/>
      <c r="T30" s="44"/>
      <c r="U30" s="52"/>
      <c r="V30" s="44"/>
      <c r="W30" s="44"/>
      <c r="X30" s="44"/>
      <c r="Y30" s="44"/>
      <c r="Z30" s="44"/>
    </row>
    <row r="31" spans="1:29">
      <c r="A31" s="47">
        <f t="shared" si="2"/>
        <v>42063</v>
      </c>
      <c r="B31" s="44">
        <f t="shared" si="3"/>
        <v>6221.5999999996275</v>
      </c>
      <c r="C31" s="48">
        <f t="shared" si="4"/>
        <v>848.39999999994916</v>
      </c>
      <c r="D31" s="48">
        <f t="shared" si="5"/>
        <v>16442.799999998508</v>
      </c>
      <c r="E31" s="48">
        <f t="shared" si="5"/>
        <v>2242.1999999997961</v>
      </c>
      <c r="F31" s="49"/>
      <c r="G31" s="46">
        <f t="shared" si="10"/>
        <v>0</v>
      </c>
      <c r="H31" s="46"/>
      <c r="I31" s="50" t="str">
        <f t="shared" si="8"/>
        <v>0</v>
      </c>
      <c r="J31" s="47"/>
      <c r="K31" s="44">
        <f t="shared" si="0"/>
        <v>0</v>
      </c>
      <c r="L31" s="44"/>
      <c r="M31" s="44">
        <f t="shared" si="1"/>
        <v>0</v>
      </c>
      <c r="N31" s="44">
        <f t="shared" si="9"/>
        <v>1000000</v>
      </c>
      <c r="O31" s="44"/>
      <c r="P31" s="44"/>
      <c r="T31" s="44"/>
      <c r="U31" s="52"/>
      <c r="V31" s="44"/>
      <c r="W31" s="44"/>
      <c r="X31" s="44"/>
      <c r="Y31" s="44"/>
      <c r="Z31" s="44"/>
    </row>
    <row r="32" spans="1:29">
      <c r="A32" s="47">
        <f t="shared" si="2"/>
        <v>42094</v>
      </c>
      <c r="B32" s="44">
        <f t="shared" si="3"/>
        <v>6888.2</v>
      </c>
      <c r="C32" s="48">
        <f t="shared" si="4"/>
        <v>939.3</v>
      </c>
      <c r="D32" s="48">
        <f t="shared" si="5"/>
        <v>3332.9999999985084</v>
      </c>
      <c r="E32" s="48">
        <f t="shared" si="5"/>
        <v>454.49999999979627</v>
      </c>
      <c r="F32" s="49">
        <f t="shared" si="6"/>
        <v>42079</v>
      </c>
      <c r="G32" s="46">
        <f t="shared" si="10"/>
        <v>90</v>
      </c>
      <c r="H32" s="46"/>
      <c r="I32" s="50">
        <f t="shared" si="8"/>
        <v>42079</v>
      </c>
      <c r="J32" s="53">
        <f>N31*$J$9*G32/$J$15</f>
        <v>19998</v>
      </c>
      <c r="K32" s="44">
        <f t="shared" si="0"/>
        <v>2727</v>
      </c>
      <c r="L32" s="44"/>
      <c r="M32" s="44">
        <f t="shared" si="1"/>
        <v>19998</v>
      </c>
      <c r="N32" s="44">
        <f t="shared" si="9"/>
        <v>1000000</v>
      </c>
      <c r="O32" s="44"/>
      <c r="P32" s="44"/>
      <c r="T32" s="44"/>
      <c r="U32" s="52"/>
      <c r="V32" s="44"/>
      <c r="W32" s="44"/>
      <c r="X32" s="44"/>
      <c r="Y32" s="44"/>
      <c r="Z32" s="44"/>
    </row>
    <row r="33" spans="1:26">
      <c r="A33" s="47">
        <f t="shared" si="2"/>
        <v>42124</v>
      </c>
      <c r="B33" s="44">
        <f t="shared" si="3"/>
        <v>6666</v>
      </c>
      <c r="C33" s="48">
        <f t="shared" si="4"/>
        <v>908.99999999999989</v>
      </c>
      <c r="D33" s="48">
        <f t="shared" si="5"/>
        <v>9998.9999999985084</v>
      </c>
      <c r="E33" s="48">
        <f t="shared" si="5"/>
        <v>1363.4999999997963</v>
      </c>
      <c r="F33" s="49"/>
      <c r="G33" s="46">
        <f t="shared" si="10"/>
        <v>0</v>
      </c>
      <c r="H33" s="46"/>
      <c r="I33" s="50" t="str">
        <f t="shared" si="8"/>
        <v>0</v>
      </c>
      <c r="J33" s="47"/>
      <c r="K33" s="44">
        <f t="shared" si="0"/>
        <v>0</v>
      </c>
      <c r="L33" s="44"/>
      <c r="M33" s="44">
        <f t="shared" si="1"/>
        <v>0</v>
      </c>
      <c r="N33" s="44">
        <f t="shared" si="9"/>
        <v>1000000</v>
      </c>
      <c r="O33" s="44"/>
      <c r="P33" s="44"/>
      <c r="T33" s="44"/>
      <c r="U33" s="52"/>
      <c r="V33" s="44"/>
      <c r="W33" s="44"/>
      <c r="X33" s="44"/>
      <c r="Y33" s="44"/>
      <c r="Z33" s="44"/>
    </row>
    <row r="34" spans="1:26">
      <c r="A34" s="47">
        <f t="shared" si="2"/>
        <v>42155</v>
      </c>
      <c r="B34" s="44">
        <f t="shared" si="3"/>
        <v>6888.1999999992549</v>
      </c>
      <c r="C34" s="48">
        <f t="shared" si="4"/>
        <v>939.29999999989832</v>
      </c>
      <c r="D34" s="48">
        <f t="shared" si="5"/>
        <v>16887.199999997763</v>
      </c>
      <c r="E34" s="48">
        <f t="shared" si="5"/>
        <v>2302.7999999996946</v>
      </c>
      <c r="F34" s="49"/>
      <c r="G34" s="46">
        <f t="shared" si="10"/>
        <v>0</v>
      </c>
      <c r="H34" s="46"/>
      <c r="I34" s="50" t="str">
        <f t="shared" si="8"/>
        <v>0</v>
      </c>
      <c r="J34" s="47"/>
      <c r="K34" s="44">
        <f t="shared" si="0"/>
        <v>0</v>
      </c>
      <c r="L34" s="44"/>
      <c r="M34" s="44">
        <f t="shared" si="1"/>
        <v>0</v>
      </c>
      <c r="N34" s="44">
        <f t="shared" si="9"/>
        <v>1000000</v>
      </c>
      <c r="O34" s="44"/>
      <c r="P34" s="44"/>
      <c r="T34" s="44"/>
      <c r="U34" s="52"/>
      <c r="V34" s="44"/>
      <c r="W34" s="44"/>
      <c r="X34" s="44"/>
      <c r="Y34" s="44"/>
      <c r="Z34" s="44"/>
    </row>
    <row r="35" spans="1:26">
      <c r="A35" s="47">
        <f t="shared" si="2"/>
        <v>42185</v>
      </c>
      <c r="B35" s="44">
        <f t="shared" si="3"/>
        <v>6043.84</v>
      </c>
      <c r="C35" s="48">
        <f t="shared" si="4"/>
        <v>824.16</v>
      </c>
      <c r="D35" s="48">
        <f t="shared" si="5"/>
        <v>2488.6399999977621</v>
      </c>
      <c r="E35" s="48">
        <f t="shared" si="5"/>
        <v>339.35999999969454</v>
      </c>
      <c r="F35" s="49">
        <f t="shared" si="6"/>
        <v>42171</v>
      </c>
      <c r="G35" s="46">
        <f t="shared" si="10"/>
        <v>92</v>
      </c>
      <c r="H35" s="46"/>
      <c r="I35" s="50">
        <f t="shared" si="8"/>
        <v>42171</v>
      </c>
      <c r="J35" s="53">
        <f>N34*$J$9*G35/$J$15</f>
        <v>20442.400000000001</v>
      </c>
      <c r="K35" s="44">
        <f t="shared" si="0"/>
        <v>2787.6</v>
      </c>
      <c r="L35" s="44">
        <v>200000</v>
      </c>
      <c r="M35" s="44">
        <f t="shared" si="1"/>
        <v>220442.4</v>
      </c>
      <c r="N35" s="44">
        <f t="shared" si="9"/>
        <v>800000</v>
      </c>
      <c r="O35" s="44"/>
      <c r="P35" s="44"/>
      <c r="T35" s="44"/>
      <c r="U35" s="52"/>
      <c r="V35" s="44"/>
      <c r="W35" s="44"/>
      <c r="X35" s="44"/>
      <c r="Y35" s="44"/>
      <c r="Z35" s="44"/>
    </row>
    <row r="36" spans="1:26">
      <c r="A36" s="47">
        <f t="shared" si="2"/>
        <v>42216</v>
      </c>
      <c r="B36" s="44">
        <f t="shared" si="3"/>
        <v>5510.5600000005215</v>
      </c>
      <c r="C36" s="48">
        <f t="shared" si="4"/>
        <v>751.44000000007111</v>
      </c>
      <c r="D36" s="48">
        <f t="shared" si="5"/>
        <v>7999.1999999982836</v>
      </c>
      <c r="E36" s="48">
        <f t="shared" si="5"/>
        <v>1090.7999999997655</v>
      </c>
      <c r="F36" s="49"/>
      <c r="G36" s="46">
        <f t="shared" si="10"/>
        <v>0</v>
      </c>
      <c r="H36" s="46"/>
      <c r="I36" s="50" t="str">
        <f t="shared" si="8"/>
        <v>0</v>
      </c>
      <c r="J36" s="47"/>
      <c r="K36" s="44">
        <f t="shared" si="0"/>
        <v>0</v>
      </c>
      <c r="L36" s="44"/>
      <c r="M36" s="44">
        <f t="shared" si="1"/>
        <v>0</v>
      </c>
      <c r="N36" s="44">
        <f t="shared" si="9"/>
        <v>800000</v>
      </c>
      <c r="O36" s="44"/>
      <c r="P36" s="44"/>
      <c r="T36" s="44"/>
      <c r="U36" s="52"/>
      <c r="V36" s="44"/>
      <c r="W36" s="44"/>
      <c r="X36" s="44"/>
      <c r="Y36" s="44"/>
      <c r="Z36" s="44"/>
    </row>
    <row r="37" spans="1:26">
      <c r="A37" s="47">
        <f t="shared" si="2"/>
        <v>42247</v>
      </c>
      <c r="B37" s="44">
        <f t="shared" si="3"/>
        <v>5510.5599999995902</v>
      </c>
      <c r="C37" s="48">
        <f t="shared" si="4"/>
        <v>751.43999999994412</v>
      </c>
      <c r="D37" s="48">
        <f t="shared" si="5"/>
        <v>13509.759999997874</v>
      </c>
      <c r="E37" s="48">
        <f t="shared" si="5"/>
        <v>1842.2399999997097</v>
      </c>
      <c r="F37" s="49"/>
      <c r="G37" s="46">
        <f t="shared" si="10"/>
        <v>0</v>
      </c>
      <c r="H37" s="46"/>
      <c r="I37" s="50" t="str">
        <f t="shared" si="8"/>
        <v>0</v>
      </c>
      <c r="J37" s="47"/>
      <c r="K37" s="44">
        <f t="shared" si="0"/>
        <v>0</v>
      </c>
      <c r="L37" s="44"/>
      <c r="M37" s="44">
        <f t="shared" si="1"/>
        <v>0</v>
      </c>
      <c r="N37" s="44">
        <f t="shared" si="9"/>
        <v>800000</v>
      </c>
      <c r="O37" s="44"/>
      <c r="P37" s="44"/>
      <c r="T37" s="44"/>
      <c r="U37" s="52"/>
      <c r="V37" s="44"/>
      <c r="W37" s="44"/>
      <c r="X37" s="44"/>
      <c r="Y37" s="44"/>
      <c r="Z37" s="44"/>
    </row>
    <row r="38" spans="1:26">
      <c r="A38" s="47">
        <f t="shared" si="2"/>
        <v>42277</v>
      </c>
      <c r="B38" s="44">
        <f t="shared" si="3"/>
        <v>4710.6399999999994</v>
      </c>
      <c r="C38" s="48">
        <f t="shared" si="4"/>
        <v>642.3599999999999</v>
      </c>
      <c r="D38" s="48">
        <f t="shared" si="5"/>
        <v>1866.4799999978732</v>
      </c>
      <c r="E38" s="48">
        <f t="shared" si="5"/>
        <v>254.5199999997094</v>
      </c>
      <c r="F38" s="49">
        <f t="shared" si="6"/>
        <v>42263</v>
      </c>
      <c r="G38" s="46">
        <f t="shared" si="10"/>
        <v>92</v>
      </c>
      <c r="H38" s="46"/>
      <c r="I38" s="50">
        <f t="shared" si="8"/>
        <v>42263</v>
      </c>
      <c r="J38" s="53">
        <f>N37*$J$9*G38/$J$15</f>
        <v>16353.92</v>
      </c>
      <c r="K38" s="44">
        <f t="shared" si="0"/>
        <v>2230.08</v>
      </c>
      <c r="L38" s="44">
        <v>200000</v>
      </c>
      <c r="M38" s="44">
        <f t="shared" si="1"/>
        <v>216353.92000000001</v>
      </c>
      <c r="N38" s="44">
        <f t="shared" si="9"/>
        <v>600000</v>
      </c>
      <c r="O38" s="44"/>
      <c r="P38" s="44"/>
      <c r="T38" s="44"/>
      <c r="U38" s="44"/>
      <c r="V38" s="44"/>
      <c r="W38" s="44"/>
      <c r="X38" s="44"/>
      <c r="Y38" s="44"/>
      <c r="Z38" s="44"/>
    </row>
    <row r="39" spans="1:26">
      <c r="A39" s="47">
        <f t="shared" si="2"/>
        <v>42308</v>
      </c>
      <c r="B39" s="44">
        <f t="shared" si="3"/>
        <v>4132.9199999999255</v>
      </c>
      <c r="C39" s="48">
        <f t="shared" si="4"/>
        <v>563.57999999998981</v>
      </c>
      <c r="D39" s="48">
        <f t="shared" si="5"/>
        <v>5999.3999999977987</v>
      </c>
      <c r="E39" s="48">
        <f t="shared" si="5"/>
        <v>818.09999999969921</v>
      </c>
      <c r="F39" s="49"/>
      <c r="G39" s="46">
        <f t="shared" si="10"/>
        <v>0</v>
      </c>
      <c r="H39" s="46"/>
      <c r="I39" s="50" t="str">
        <f t="shared" si="8"/>
        <v>0</v>
      </c>
      <c r="J39" s="47"/>
      <c r="K39" s="44">
        <f t="shared" si="0"/>
        <v>0</v>
      </c>
      <c r="L39" s="44"/>
      <c r="M39" s="44">
        <f t="shared" si="1"/>
        <v>0</v>
      </c>
      <c r="N39" s="44">
        <f t="shared" si="9"/>
        <v>600000</v>
      </c>
      <c r="O39" s="44"/>
      <c r="P39" s="44"/>
      <c r="T39" s="44"/>
      <c r="U39" s="44"/>
      <c r="V39" s="44"/>
      <c r="W39" s="44"/>
      <c r="X39" s="44"/>
      <c r="Y39" s="44"/>
      <c r="Z39" s="44"/>
    </row>
    <row r="40" spans="1:26">
      <c r="A40" s="47">
        <f t="shared" si="2"/>
        <v>42338</v>
      </c>
      <c r="B40" s="44">
        <f t="shared" si="3"/>
        <v>3999.6000000005588</v>
      </c>
      <c r="C40" s="48">
        <f t="shared" si="4"/>
        <v>545.40000000007615</v>
      </c>
      <c r="D40" s="48">
        <f t="shared" si="5"/>
        <v>9998.9999999983575</v>
      </c>
      <c r="E40" s="48">
        <f t="shared" si="5"/>
        <v>1363.4999999997754</v>
      </c>
      <c r="F40" s="49"/>
      <c r="G40" s="46">
        <f t="shared" si="10"/>
        <v>0</v>
      </c>
      <c r="H40" s="46"/>
      <c r="I40" s="50" t="str">
        <f t="shared" si="8"/>
        <v>0</v>
      </c>
      <c r="J40" s="47"/>
      <c r="K40" s="44">
        <f t="shared" si="0"/>
        <v>0</v>
      </c>
      <c r="L40" s="44"/>
      <c r="M40" s="44">
        <f t="shared" si="1"/>
        <v>0</v>
      </c>
      <c r="N40" s="44">
        <f t="shared" si="9"/>
        <v>600000</v>
      </c>
      <c r="O40" s="44"/>
      <c r="P40" s="44"/>
      <c r="T40" s="44"/>
      <c r="U40" s="44"/>
      <c r="V40" s="44"/>
      <c r="W40" s="44"/>
      <c r="X40" s="44"/>
      <c r="Y40" s="44"/>
      <c r="Z40" s="44"/>
    </row>
    <row r="41" spans="1:26">
      <c r="A41" s="47">
        <f>IFERROR(IF(A40=$J$12,"",IF(EOMONTH(A40,1)&gt;=$J$12,$J$12,EOMONTH(A40,1))),"")</f>
        <v>42369</v>
      </c>
      <c r="B41" s="44">
        <f t="shared" si="3"/>
        <v>3466.3199999999997</v>
      </c>
      <c r="C41" s="48">
        <f t="shared" si="4"/>
        <v>472.67999999999995</v>
      </c>
      <c r="D41" s="48">
        <f t="shared" si="5"/>
        <v>1333.1999999983564</v>
      </c>
      <c r="E41" s="48">
        <f t="shared" si="5"/>
        <v>181.79999999977531</v>
      </c>
      <c r="F41" s="49">
        <f t="shared" si="6"/>
        <v>42354</v>
      </c>
      <c r="G41" s="46">
        <f t="shared" si="10"/>
        <v>91</v>
      </c>
      <c r="H41" s="46"/>
      <c r="I41" s="50">
        <f t="shared" si="8"/>
        <v>42354</v>
      </c>
      <c r="J41" s="53">
        <f>N40*$J$9*G41/$J$15</f>
        <v>12132.12</v>
      </c>
      <c r="K41" s="44">
        <f t="shared" si="0"/>
        <v>1654.3799999999999</v>
      </c>
      <c r="L41" s="44">
        <v>200000</v>
      </c>
      <c r="M41" s="44">
        <f t="shared" si="1"/>
        <v>212132.12</v>
      </c>
      <c r="N41" s="44">
        <f t="shared" si="9"/>
        <v>400000</v>
      </c>
      <c r="O41" s="44"/>
      <c r="P41" s="44"/>
      <c r="T41" s="44"/>
      <c r="U41" s="44"/>
      <c r="V41" s="44"/>
      <c r="W41" s="44"/>
      <c r="X41" s="44"/>
      <c r="Y41" s="44"/>
    </row>
    <row r="42" spans="1:26">
      <c r="A42" s="47">
        <f t="shared" si="2"/>
        <v>42400</v>
      </c>
      <c r="B42" s="44">
        <f t="shared" si="3"/>
        <v>2755.2800000007264</v>
      </c>
      <c r="C42" s="48">
        <f t="shared" si="4"/>
        <v>375.72000000009905</v>
      </c>
      <c r="D42" s="48">
        <f t="shared" si="5"/>
        <v>4088.4799999990828</v>
      </c>
      <c r="E42" s="48">
        <f t="shared" si="5"/>
        <v>557.51999999987436</v>
      </c>
      <c r="F42" s="49"/>
      <c r="G42" s="46">
        <f t="shared" si="10"/>
        <v>0</v>
      </c>
      <c r="H42" s="46"/>
      <c r="I42" s="50" t="str">
        <f t="shared" si="8"/>
        <v>0</v>
      </c>
      <c r="J42" s="46"/>
      <c r="K42" s="44">
        <f t="shared" si="0"/>
        <v>0</v>
      </c>
      <c r="L42" s="44"/>
      <c r="M42" s="44">
        <f t="shared" si="1"/>
        <v>0</v>
      </c>
      <c r="N42" s="44">
        <f t="shared" si="9"/>
        <v>400000</v>
      </c>
      <c r="O42" s="44"/>
      <c r="P42" s="44"/>
      <c r="T42" s="44"/>
      <c r="U42" s="44"/>
      <c r="V42" s="44"/>
      <c r="W42" s="44"/>
      <c r="X42" s="44"/>
      <c r="Y42" s="44"/>
    </row>
    <row r="43" spans="1:26">
      <c r="A43" s="47">
        <f t="shared" si="2"/>
        <v>42429</v>
      </c>
      <c r="B43" s="44">
        <f t="shared" si="3"/>
        <v>2577.519999999553</v>
      </c>
      <c r="C43" s="48">
        <f t="shared" si="4"/>
        <v>351.47999999993903</v>
      </c>
      <c r="D43" s="48">
        <f t="shared" si="5"/>
        <v>6665.9999999986358</v>
      </c>
      <c r="E43" s="48">
        <f t="shared" si="5"/>
        <v>908.99999999981333</v>
      </c>
      <c r="F43" s="49"/>
      <c r="G43" s="46">
        <f t="shared" si="10"/>
        <v>0</v>
      </c>
      <c r="H43" s="46"/>
      <c r="I43" s="50" t="str">
        <f t="shared" si="8"/>
        <v>0</v>
      </c>
      <c r="J43" s="46"/>
      <c r="K43" s="44">
        <f t="shared" si="0"/>
        <v>0</v>
      </c>
      <c r="L43" s="44"/>
      <c r="M43" s="44">
        <f t="shared" si="1"/>
        <v>0</v>
      </c>
      <c r="N43" s="44">
        <f t="shared" si="9"/>
        <v>400000</v>
      </c>
      <c r="O43" s="44"/>
      <c r="P43" s="44"/>
      <c r="T43" s="44"/>
      <c r="U43" s="44"/>
      <c r="V43" s="44"/>
      <c r="W43" s="44"/>
      <c r="X43" s="44"/>
      <c r="Y43" s="44"/>
    </row>
    <row r="44" spans="1:26">
      <c r="A44" s="47">
        <f t="shared" si="2"/>
        <v>42460</v>
      </c>
      <c r="B44" s="44">
        <f t="shared" si="3"/>
        <v>2088.6799999999998</v>
      </c>
      <c r="C44" s="48">
        <f t="shared" si="4"/>
        <v>284.81999999999994</v>
      </c>
      <c r="D44" s="48">
        <f t="shared" si="5"/>
        <v>666.59999999863612</v>
      </c>
      <c r="E44" s="48">
        <f t="shared" si="5"/>
        <v>90.899999999813417</v>
      </c>
      <c r="F44" s="49">
        <f t="shared" si="6"/>
        <v>42445</v>
      </c>
      <c r="G44" s="46">
        <f t="shared" si="10"/>
        <v>91</v>
      </c>
      <c r="H44" s="46"/>
      <c r="I44" s="50">
        <f t="shared" si="8"/>
        <v>42445</v>
      </c>
      <c r="J44" s="53">
        <f>N43*$J$9*G44/$J$15</f>
        <v>8088.08</v>
      </c>
      <c r="K44" s="44">
        <f t="shared" si="0"/>
        <v>1102.9199999999998</v>
      </c>
      <c r="L44" s="44">
        <v>200000</v>
      </c>
      <c r="M44" s="44">
        <f t="shared" si="1"/>
        <v>208088.08</v>
      </c>
      <c r="N44" s="44">
        <f t="shared" si="9"/>
        <v>200000</v>
      </c>
      <c r="O44" s="44"/>
      <c r="P44" s="44"/>
      <c r="T44" s="44"/>
      <c r="U44" s="44"/>
      <c r="V44" s="44"/>
      <c r="W44" s="44"/>
      <c r="X44" s="44"/>
      <c r="Y44" s="44"/>
    </row>
    <row r="45" spans="1:26">
      <c r="A45" s="47">
        <f t="shared" si="2"/>
        <v>42489</v>
      </c>
      <c r="B45" s="44">
        <f t="shared" si="3"/>
        <v>1288.76</v>
      </c>
      <c r="C45" s="48">
        <f t="shared" si="4"/>
        <v>175.73999999999998</v>
      </c>
      <c r="D45" s="48">
        <f t="shared" si="5"/>
        <v>-1.3637873053085059E-9</v>
      </c>
      <c r="E45" s="48">
        <f t="shared" si="5"/>
        <v>-1.865601007011719E-10</v>
      </c>
      <c r="F45" s="49">
        <f t="shared" si="6"/>
        <v>42489</v>
      </c>
      <c r="G45" s="46">
        <f t="shared" si="10"/>
        <v>44</v>
      </c>
      <c r="H45" s="46"/>
      <c r="I45" s="50">
        <f t="shared" si="8"/>
        <v>42489</v>
      </c>
      <c r="J45" s="53">
        <f>N44*$J$9*G45/$J$15</f>
        <v>1955.36</v>
      </c>
      <c r="K45" s="44">
        <f t="shared" si="0"/>
        <v>266.64</v>
      </c>
      <c r="L45" s="44">
        <v>200000</v>
      </c>
      <c r="M45" s="44">
        <f t="shared" si="1"/>
        <v>201955.36</v>
      </c>
      <c r="N45" s="44">
        <f t="shared" si="9"/>
        <v>0</v>
      </c>
      <c r="O45" s="44"/>
      <c r="P45" s="44"/>
      <c r="T45" s="44"/>
      <c r="U45" s="44"/>
      <c r="V45" s="44"/>
      <c r="W45" s="44"/>
      <c r="X45" s="44"/>
      <c r="Y45" s="44"/>
    </row>
    <row r="46" spans="1:26">
      <c r="A46" s="47" t="str">
        <f t="shared" si="2"/>
        <v/>
      </c>
      <c r="B46" s="44" t="str">
        <f t="shared" si="3"/>
        <v/>
      </c>
      <c r="C46" s="48"/>
      <c r="D46" s="47"/>
      <c r="E46" s="47"/>
      <c r="F46" s="45"/>
      <c r="G46" s="46" t="str">
        <f t="shared" si="10"/>
        <v/>
      </c>
      <c r="H46" s="46"/>
      <c r="I46" s="50" t="str">
        <f t="shared" si="8"/>
        <v/>
      </c>
      <c r="J46" s="46"/>
      <c r="K46" s="44">
        <f t="shared" si="0"/>
        <v>0</v>
      </c>
      <c r="L46" s="44"/>
      <c r="M46" s="44">
        <f t="shared" si="1"/>
        <v>0</v>
      </c>
      <c r="N46" s="44">
        <f t="shared" si="9"/>
        <v>0</v>
      </c>
      <c r="O46" s="44"/>
      <c r="P46" s="44"/>
      <c r="T46" s="44"/>
      <c r="U46" s="44"/>
      <c r="V46" s="44"/>
      <c r="W46" s="44"/>
      <c r="X46" s="44"/>
      <c r="Y46" s="44"/>
    </row>
    <row r="47" spans="1:26">
      <c r="A47" s="47" t="str">
        <f t="shared" si="2"/>
        <v/>
      </c>
      <c r="B47" s="44"/>
      <c r="C47" s="48"/>
      <c r="D47" s="47"/>
      <c r="E47" s="47"/>
      <c r="F47" s="46"/>
      <c r="G47" s="46" t="str">
        <f t="shared" si="10"/>
        <v/>
      </c>
      <c r="H47" s="46"/>
      <c r="I47" s="50" t="str">
        <f t="shared" si="8"/>
        <v/>
      </c>
      <c r="J47" s="44"/>
      <c r="K47" s="44">
        <f t="shared" si="0"/>
        <v>0</v>
      </c>
      <c r="L47" s="44"/>
      <c r="M47" s="44">
        <f t="shared" si="1"/>
        <v>0</v>
      </c>
      <c r="N47" s="44">
        <f t="shared" si="9"/>
        <v>0</v>
      </c>
      <c r="O47" s="44"/>
      <c r="P47" s="44"/>
      <c r="T47" s="44"/>
      <c r="U47" s="44"/>
      <c r="V47" s="44"/>
      <c r="W47" s="44"/>
      <c r="X47" s="44"/>
      <c r="Y47" s="44"/>
    </row>
    <row r="48" spans="1:26">
      <c r="A48" s="47" t="str">
        <f t="shared" si="2"/>
        <v/>
      </c>
      <c r="B48" s="44"/>
      <c r="C48" s="48"/>
      <c r="D48" s="47"/>
      <c r="E48" s="47"/>
      <c r="F48" s="46"/>
      <c r="G48" s="46" t="str">
        <f t="shared" si="10"/>
        <v/>
      </c>
      <c r="H48" s="46"/>
      <c r="I48" s="50" t="str">
        <f t="shared" si="8"/>
        <v/>
      </c>
      <c r="J48" s="44"/>
      <c r="K48" s="44">
        <f t="shared" si="0"/>
        <v>0</v>
      </c>
      <c r="L48" s="44"/>
      <c r="M48" s="44">
        <f t="shared" si="1"/>
        <v>0</v>
      </c>
      <c r="N48" s="44">
        <f t="shared" si="9"/>
        <v>0</v>
      </c>
      <c r="O48" s="44"/>
      <c r="P48" s="44"/>
      <c r="T48" s="44"/>
      <c r="U48" s="44"/>
      <c r="V48" s="44"/>
      <c r="W48" s="44"/>
      <c r="X48" s="44"/>
      <c r="Y48" s="44"/>
    </row>
    <row r="49" spans="1:25">
      <c r="A49" s="47" t="str">
        <f t="shared" si="2"/>
        <v/>
      </c>
      <c r="B49" s="54"/>
      <c r="C49" s="48"/>
      <c r="D49" s="47"/>
      <c r="E49" s="47"/>
      <c r="F49" s="46"/>
      <c r="G49" s="46" t="str">
        <f t="shared" ref="G49:G50" si="11">IFERROR(IF(I49=$J$12,I49-IF(I48&gt;0,I48,IF(I47&gt;0,I47,IF(I46&gt;0,I46,IF(I45&gt;0,I45,IF(I44&gt;0,I44,IF(I43&gt;0,I43)))))),IF(I49&gt;0,I49-IF(I46&gt;0,I46,I43),"0")),"")</f>
        <v/>
      </c>
      <c r="H49" s="46"/>
      <c r="I49" s="50" t="str">
        <f t="shared" si="8"/>
        <v/>
      </c>
      <c r="J49" s="44"/>
      <c r="K49" s="44">
        <f t="shared" si="0"/>
        <v>0</v>
      </c>
      <c r="L49" s="44"/>
      <c r="M49" s="44">
        <f t="shared" si="1"/>
        <v>0</v>
      </c>
      <c r="N49" s="44">
        <f t="shared" si="9"/>
        <v>0</v>
      </c>
      <c r="O49" s="44"/>
      <c r="P49" s="44"/>
      <c r="T49" s="44"/>
      <c r="U49" s="44"/>
      <c r="V49" s="44"/>
      <c r="W49" s="44"/>
      <c r="X49" s="44"/>
      <c r="Y49" s="44"/>
    </row>
    <row r="50" spans="1:25">
      <c r="A50" s="47" t="str">
        <f t="shared" si="2"/>
        <v/>
      </c>
      <c r="B50" s="44"/>
      <c r="C50" s="48"/>
      <c r="F50" s="45"/>
      <c r="G50" s="46" t="str">
        <f t="shared" si="11"/>
        <v/>
      </c>
      <c r="H50" s="46"/>
      <c r="I50" s="50" t="str">
        <f t="shared" si="8"/>
        <v/>
      </c>
      <c r="J50" s="44"/>
      <c r="K50" s="44">
        <f t="shared" si="0"/>
        <v>0</v>
      </c>
      <c r="L50" s="44"/>
      <c r="M50" s="44">
        <f t="shared" si="1"/>
        <v>0</v>
      </c>
      <c r="N50" s="44">
        <f t="shared" si="9"/>
        <v>0</v>
      </c>
      <c r="O50" s="44"/>
      <c r="P50" s="44"/>
      <c r="T50" s="44"/>
      <c r="U50" s="44"/>
      <c r="V50" s="44"/>
      <c r="W50" s="44"/>
      <c r="X50" s="44"/>
      <c r="Y50" s="44"/>
    </row>
    <row r="51" spans="1:25">
      <c r="A51" s="47" t="str">
        <f t="shared" si="2"/>
        <v/>
      </c>
      <c r="B51" s="44" t="str">
        <f t="shared" ref="B51:B100" si="12">IFERROR(IF(I51="",(A51-A50)*N50*$J$9/$J$15,((I51-A50)*N50*$J$9/$J$15)+((A51-I51)*N51*$J$9/$J$15)),"")</f>
        <v/>
      </c>
      <c r="C51" s="48"/>
      <c r="F51" s="45"/>
      <c r="G51" s="46"/>
      <c r="H51" s="46"/>
      <c r="I51" s="50" t="str">
        <f t="shared" si="8"/>
        <v/>
      </c>
      <c r="J51" s="44"/>
      <c r="K51" s="44">
        <f t="shared" si="0"/>
        <v>0</v>
      </c>
      <c r="L51" s="44"/>
      <c r="M51" s="44">
        <f t="shared" si="1"/>
        <v>0</v>
      </c>
      <c r="N51" s="44">
        <f t="shared" si="9"/>
        <v>0</v>
      </c>
      <c r="O51" s="44"/>
      <c r="P51" s="44"/>
      <c r="T51" s="44"/>
      <c r="U51" s="44"/>
      <c r="V51" s="44"/>
      <c r="W51" s="44"/>
      <c r="X51" s="44"/>
      <c r="Y51" s="44"/>
    </row>
    <row r="52" spans="1:25">
      <c r="A52" s="47" t="str">
        <f t="shared" si="2"/>
        <v/>
      </c>
      <c r="B52" s="44" t="str">
        <f t="shared" si="12"/>
        <v/>
      </c>
      <c r="C52" s="48"/>
      <c r="F52" s="45"/>
      <c r="G52" s="46"/>
      <c r="H52" s="46"/>
      <c r="I52" s="50" t="str">
        <f t="shared" si="8"/>
        <v/>
      </c>
      <c r="J52" s="44"/>
      <c r="K52" s="44">
        <f t="shared" si="0"/>
        <v>0</v>
      </c>
      <c r="L52" s="44"/>
      <c r="M52" s="44">
        <f t="shared" si="1"/>
        <v>0</v>
      </c>
      <c r="N52" s="44">
        <f t="shared" si="9"/>
        <v>0</v>
      </c>
      <c r="O52" s="44"/>
      <c r="P52" s="44"/>
      <c r="T52" s="44"/>
      <c r="U52" s="44"/>
      <c r="V52" s="44"/>
      <c r="W52" s="44"/>
      <c r="X52" s="44"/>
      <c r="Y52" s="44"/>
    </row>
    <row r="53" spans="1:25">
      <c r="A53" s="47" t="str">
        <f t="shared" si="2"/>
        <v/>
      </c>
      <c r="B53" s="44" t="str">
        <f t="shared" si="12"/>
        <v/>
      </c>
      <c r="C53" s="48"/>
      <c r="F53" s="45"/>
      <c r="G53" s="46"/>
      <c r="H53" s="46"/>
      <c r="I53" s="50" t="str">
        <f t="shared" si="8"/>
        <v/>
      </c>
      <c r="J53" s="44"/>
      <c r="K53" s="44">
        <f t="shared" si="0"/>
        <v>0</v>
      </c>
      <c r="L53" s="44"/>
      <c r="M53" s="44">
        <f t="shared" si="1"/>
        <v>0</v>
      </c>
      <c r="N53" s="44">
        <f t="shared" si="9"/>
        <v>0</v>
      </c>
      <c r="O53" s="44"/>
      <c r="P53" s="44"/>
      <c r="T53" s="44"/>
      <c r="U53" s="44"/>
      <c r="V53" s="44"/>
      <c r="W53" s="44"/>
      <c r="X53" s="44"/>
      <c r="Y53" s="44"/>
    </row>
    <row r="54" spans="1:25">
      <c r="A54" s="47" t="str">
        <f t="shared" si="2"/>
        <v/>
      </c>
      <c r="B54" s="44" t="str">
        <f t="shared" si="12"/>
        <v/>
      </c>
      <c r="C54" s="48"/>
      <c r="F54" s="45"/>
      <c r="G54" s="46"/>
      <c r="H54" s="46"/>
      <c r="I54" s="50" t="str">
        <f t="shared" si="8"/>
        <v/>
      </c>
      <c r="J54" s="44"/>
      <c r="K54" s="44">
        <f t="shared" si="0"/>
        <v>0</v>
      </c>
      <c r="L54" s="44"/>
      <c r="M54" s="44">
        <f t="shared" si="1"/>
        <v>0</v>
      </c>
      <c r="N54" s="44">
        <f t="shared" si="9"/>
        <v>0</v>
      </c>
      <c r="O54" s="44"/>
      <c r="P54" s="44"/>
      <c r="T54" s="44"/>
      <c r="U54" s="44"/>
      <c r="V54" s="44"/>
      <c r="W54" s="44"/>
      <c r="X54" s="44"/>
      <c r="Y54" s="44"/>
    </row>
    <row r="55" spans="1:25">
      <c r="A55" s="47" t="str">
        <f t="shared" si="2"/>
        <v/>
      </c>
      <c r="B55" s="44" t="str">
        <f t="shared" si="12"/>
        <v/>
      </c>
      <c r="C55" s="48"/>
      <c r="F55" s="45"/>
      <c r="G55" s="46"/>
      <c r="H55" s="46"/>
      <c r="I55" s="47"/>
      <c r="J55" s="44"/>
      <c r="K55" s="44">
        <f t="shared" si="0"/>
        <v>0</v>
      </c>
      <c r="L55" s="44"/>
      <c r="M55" s="44">
        <f t="shared" si="1"/>
        <v>0</v>
      </c>
      <c r="N55" s="44">
        <f t="shared" si="9"/>
        <v>0</v>
      </c>
      <c r="O55" s="44"/>
      <c r="P55" s="44"/>
      <c r="T55" s="44"/>
      <c r="U55" s="44"/>
      <c r="V55" s="44"/>
      <c r="W55" s="44"/>
      <c r="X55" s="44"/>
      <c r="Y55" s="44"/>
    </row>
    <row r="56" spans="1:25">
      <c r="A56" s="47" t="str">
        <f t="shared" si="2"/>
        <v/>
      </c>
      <c r="B56" s="44" t="str">
        <f t="shared" si="12"/>
        <v/>
      </c>
      <c r="C56" s="48"/>
      <c r="F56" s="45"/>
      <c r="G56" s="46"/>
      <c r="H56" s="46"/>
      <c r="I56" s="50"/>
      <c r="J56" s="44"/>
      <c r="K56" s="44">
        <f t="shared" si="0"/>
        <v>0</v>
      </c>
      <c r="L56" s="44"/>
      <c r="M56" s="44">
        <f t="shared" si="1"/>
        <v>0</v>
      </c>
      <c r="N56" s="44">
        <f t="shared" si="9"/>
        <v>0</v>
      </c>
      <c r="O56" s="44"/>
      <c r="P56" s="44"/>
      <c r="T56" s="44"/>
      <c r="U56" s="44"/>
      <c r="V56" s="44"/>
      <c r="W56" s="44"/>
      <c r="X56" s="44"/>
      <c r="Y56" s="44"/>
    </row>
    <row r="57" spans="1:25">
      <c r="A57" s="47" t="str">
        <f t="shared" si="2"/>
        <v/>
      </c>
      <c r="B57" s="44" t="str">
        <f t="shared" si="12"/>
        <v/>
      </c>
      <c r="C57" s="48"/>
      <c r="F57" s="45"/>
      <c r="G57" s="46"/>
      <c r="H57" s="46"/>
      <c r="I57" s="47"/>
      <c r="J57" s="44"/>
      <c r="K57" s="44">
        <f t="shared" si="0"/>
        <v>0</v>
      </c>
      <c r="L57" s="44"/>
      <c r="M57" s="44">
        <f t="shared" si="1"/>
        <v>0</v>
      </c>
      <c r="N57" s="44">
        <f t="shared" si="9"/>
        <v>0</v>
      </c>
      <c r="O57" s="44"/>
      <c r="P57" s="44"/>
      <c r="T57" s="44"/>
      <c r="U57" s="44"/>
      <c r="V57" s="44"/>
      <c r="W57" s="44"/>
      <c r="X57" s="44"/>
      <c r="Y57" s="44"/>
    </row>
    <row r="58" spans="1:25">
      <c r="A58" s="47" t="str">
        <f t="shared" si="2"/>
        <v/>
      </c>
      <c r="B58" s="44" t="str">
        <f t="shared" si="12"/>
        <v/>
      </c>
      <c r="C58" s="48"/>
      <c r="F58" s="45"/>
      <c r="G58" s="46"/>
      <c r="H58" s="46"/>
      <c r="I58" s="50"/>
      <c r="J58" s="44"/>
      <c r="K58" s="44">
        <f t="shared" si="0"/>
        <v>0</v>
      </c>
      <c r="L58" s="44"/>
      <c r="M58" s="44">
        <f t="shared" si="1"/>
        <v>0</v>
      </c>
      <c r="N58" s="44">
        <f t="shared" si="9"/>
        <v>0</v>
      </c>
      <c r="O58" s="44"/>
      <c r="P58" s="44"/>
      <c r="T58" s="44"/>
      <c r="U58" s="44"/>
      <c r="V58" s="44"/>
      <c r="W58" s="44"/>
      <c r="X58" s="44"/>
      <c r="Y58" s="44"/>
    </row>
    <row r="59" spans="1:25">
      <c r="A59" s="47" t="str">
        <f t="shared" si="2"/>
        <v/>
      </c>
      <c r="B59" s="44" t="str">
        <f t="shared" si="12"/>
        <v/>
      </c>
      <c r="C59" s="48"/>
      <c r="F59" s="45"/>
      <c r="G59" s="46"/>
      <c r="H59" s="46"/>
      <c r="I59" s="47"/>
      <c r="J59" s="44"/>
      <c r="K59" s="44">
        <f t="shared" si="0"/>
        <v>0</v>
      </c>
      <c r="L59" s="44"/>
      <c r="M59" s="44">
        <f t="shared" si="1"/>
        <v>0</v>
      </c>
      <c r="N59" s="44">
        <f t="shared" si="9"/>
        <v>0</v>
      </c>
      <c r="O59" s="44"/>
      <c r="P59" s="44"/>
      <c r="T59" s="44"/>
      <c r="U59" s="44"/>
      <c r="V59" s="44"/>
      <c r="W59" s="44"/>
      <c r="X59" s="44"/>
      <c r="Y59" s="44"/>
    </row>
    <row r="60" spans="1:25">
      <c r="A60" s="47" t="str">
        <f t="shared" si="2"/>
        <v/>
      </c>
      <c r="B60" s="44" t="str">
        <f t="shared" si="12"/>
        <v/>
      </c>
      <c r="C60" s="48"/>
      <c r="F60" s="45"/>
      <c r="G60" s="46"/>
      <c r="H60" s="46"/>
      <c r="I60" s="50"/>
      <c r="J60" s="44"/>
      <c r="K60" s="44">
        <f t="shared" si="0"/>
        <v>0</v>
      </c>
      <c r="L60" s="44"/>
      <c r="M60" s="44">
        <f t="shared" si="1"/>
        <v>0</v>
      </c>
      <c r="N60" s="44">
        <f t="shared" si="9"/>
        <v>0</v>
      </c>
      <c r="O60" s="44"/>
      <c r="P60" s="44"/>
      <c r="T60" s="44"/>
      <c r="U60" s="44"/>
      <c r="V60" s="44"/>
      <c r="W60" s="44"/>
      <c r="X60" s="44"/>
      <c r="Y60" s="44"/>
    </row>
    <row r="61" spans="1:25">
      <c r="A61" s="47" t="str">
        <f t="shared" si="2"/>
        <v/>
      </c>
      <c r="B61" s="44" t="str">
        <f t="shared" si="12"/>
        <v/>
      </c>
      <c r="C61" s="48"/>
      <c r="F61" s="45"/>
      <c r="G61" s="46"/>
      <c r="H61" s="46"/>
      <c r="I61" s="47"/>
      <c r="J61" s="44"/>
      <c r="K61" s="44">
        <f t="shared" si="0"/>
        <v>0</v>
      </c>
      <c r="L61" s="44"/>
      <c r="M61" s="44">
        <f t="shared" si="1"/>
        <v>0</v>
      </c>
      <c r="N61" s="44">
        <f t="shared" si="9"/>
        <v>0</v>
      </c>
      <c r="O61" s="44"/>
      <c r="P61" s="44"/>
      <c r="T61" s="44"/>
      <c r="U61" s="44"/>
      <c r="V61" s="44"/>
      <c r="W61" s="44"/>
      <c r="X61" s="44"/>
      <c r="Y61" s="44"/>
    </row>
    <row r="62" spans="1:25">
      <c r="A62" s="47" t="str">
        <f t="shared" si="2"/>
        <v/>
      </c>
      <c r="B62" s="44" t="str">
        <f t="shared" si="12"/>
        <v/>
      </c>
      <c r="C62" s="48"/>
      <c r="G62" s="46" t="str">
        <f>IFERROR(IF(B61=$J$12,"",IF(EOMONTH(B61,1)&gt;=$J$12,$J$12,EOMONTH(B61,1))),"")</f>
        <v/>
      </c>
      <c r="H62" s="46"/>
      <c r="I62" s="50"/>
      <c r="K62" s="44">
        <f t="shared" si="0"/>
        <v>0</v>
      </c>
      <c r="L62" s="44"/>
      <c r="M62" s="44">
        <f t="shared" si="1"/>
        <v>0</v>
      </c>
      <c r="N62" s="44">
        <f t="shared" si="9"/>
        <v>0</v>
      </c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>
      <c r="A63" s="47" t="str">
        <f t="shared" si="2"/>
        <v/>
      </c>
      <c r="B63" s="44" t="str">
        <f t="shared" si="12"/>
        <v/>
      </c>
      <c r="C63" s="48"/>
      <c r="G63" s="46" t="str">
        <f t="shared" ref="G63:G126" si="13">IFERROR(IF(G62=$J$12,"",IF(EOMONTH(G62,1)&gt;=$J$12,$J$12,EOMONTH(G62,1))),"")</f>
        <v/>
      </c>
      <c r="H63" s="46"/>
      <c r="I63" s="47"/>
      <c r="K63" s="44">
        <f t="shared" si="0"/>
        <v>0</v>
      </c>
      <c r="L63" s="44"/>
      <c r="M63" s="44">
        <f t="shared" si="1"/>
        <v>0</v>
      </c>
      <c r="N63" s="44">
        <f t="shared" si="9"/>
        <v>0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>
      <c r="A64" s="47" t="str">
        <f t="shared" si="2"/>
        <v/>
      </c>
      <c r="B64" s="44" t="str">
        <f t="shared" si="12"/>
        <v/>
      </c>
      <c r="C64" s="48"/>
      <c r="G64" s="46" t="str">
        <f t="shared" si="13"/>
        <v/>
      </c>
      <c r="H64" s="46"/>
      <c r="I64" s="50"/>
      <c r="K64" s="44">
        <f t="shared" si="0"/>
        <v>0</v>
      </c>
      <c r="L64" s="44"/>
      <c r="M64" s="44">
        <f t="shared" si="1"/>
        <v>0</v>
      </c>
      <c r="N64" s="44">
        <f t="shared" si="9"/>
        <v>0</v>
      </c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>
      <c r="A65" s="47" t="str">
        <f t="shared" si="2"/>
        <v/>
      </c>
      <c r="B65" s="44" t="str">
        <f t="shared" si="12"/>
        <v/>
      </c>
      <c r="C65" s="48"/>
      <c r="G65" s="46" t="str">
        <f t="shared" si="13"/>
        <v/>
      </c>
      <c r="H65" s="46"/>
      <c r="I65" s="47"/>
      <c r="K65" s="44">
        <f t="shared" si="0"/>
        <v>0</v>
      </c>
      <c r="L65" s="44"/>
      <c r="M65" s="44">
        <f t="shared" si="1"/>
        <v>0</v>
      </c>
      <c r="N65" s="44">
        <f t="shared" si="9"/>
        <v>0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>
      <c r="A66" s="47" t="str">
        <f t="shared" si="2"/>
        <v/>
      </c>
      <c r="B66" s="44" t="str">
        <f t="shared" si="12"/>
        <v/>
      </c>
      <c r="C66" s="48"/>
      <c r="G66" s="46" t="str">
        <f t="shared" si="13"/>
        <v/>
      </c>
      <c r="H66" s="46"/>
      <c r="I66" s="50"/>
      <c r="K66" s="44">
        <f t="shared" si="0"/>
        <v>0</v>
      </c>
      <c r="L66" s="44"/>
      <c r="M66" s="44">
        <f t="shared" si="1"/>
        <v>0</v>
      </c>
      <c r="N66" s="44">
        <f t="shared" si="9"/>
        <v>0</v>
      </c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>
      <c r="A67" s="47" t="str">
        <f t="shared" si="2"/>
        <v/>
      </c>
      <c r="B67" s="44" t="str">
        <f t="shared" si="12"/>
        <v/>
      </c>
      <c r="C67" s="48"/>
      <c r="G67" s="46" t="str">
        <f t="shared" si="13"/>
        <v/>
      </c>
      <c r="H67" s="46"/>
      <c r="I67" s="47"/>
      <c r="K67" s="44">
        <f t="shared" si="0"/>
        <v>0</v>
      </c>
      <c r="L67" s="44"/>
      <c r="M67" s="44">
        <f t="shared" si="1"/>
        <v>0</v>
      </c>
      <c r="N67" s="44">
        <f t="shared" si="9"/>
        <v>0</v>
      </c>
      <c r="Q67" s="44"/>
      <c r="R67" s="44"/>
      <c r="S67" s="44"/>
      <c r="T67" s="44"/>
      <c r="U67" s="44"/>
      <c r="V67" s="44"/>
      <c r="W67" s="44"/>
      <c r="X67" s="44"/>
      <c r="Y67" s="44"/>
    </row>
    <row r="68" spans="1:25">
      <c r="A68" s="47" t="str">
        <f t="shared" si="2"/>
        <v/>
      </c>
      <c r="B68" s="44" t="str">
        <f t="shared" si="12"/>
        <v/>
      </c>
      <c r="C68" s="48"/>
      <c r="G68" s="46" t="str">
        <f t="shared" si="13"/>
        <v/>
      </c>
      <c r="H68" s="46"/>
      <c r="I68" s="50"/>
      <c r="K68" s="44">
        <f t="shared" si="0"/>
        <v>0</v>
      </c>
      <c r="L68" s="44"/>
      <c r="M68" s="44">
        <f t="shared" si="1"/>
        <v>0</v>
      </c>
      <c r="N68" s="44">
        <f t="shared" si="9"/>
        <v>0</v>
      </c>
      <c r="Q68" s="44"/>
      <c r="R68" s="44"/>
      <c r="S68" s="44"/>
      <c r="T68" s="44"/>
      <c r="U68" s="44"/>
      <c r="V68" s="44"/>
      <c r="W68" s="44"/>
      <c r="X68" s="44"/>
      <c r="Y68" s="44"/>
    </row>
    <row r="69" spans="1:25">
      <c r="A69" s="47" t="str">
        <f t="shared" si="2"/>
        <v/>
      </c>
      <c r="B69" s="44" t="str">
        <f t="shared" si="12"/>
        <v/>
      </c>
      <c r="C69" s="48"/>
      <c r="G69" s="46" t="str">
        <f t="shared" si="13"/>
        <v/>
      </c>
      <c r="H69" s="46"/>
      <c r="I69" s="47"/>
      <c r="K69" s="44">
        <f t="shared" si="0"/>
        <v>0</v>
      </c>
      <c r="L69" s="44"/>
      <c r="M69" s="44">
        <f t="shared" si="1"/>
        <v>0</v>
      </c>
      <c r="N69" s="44">
        <f t="shared" si="9"/>
        <v>0</v>
      </c>
      <c r="Q69" s="44"/>
      <c r="R69" s="44"/>
      <c r="S69" s="44"/>
      <c r="T69" s="44"/>
      <c r="U69" s="44"/>
      <c r="V69" s="44"/>
      <c r="W69" s="44"/>
      <c r="X69" s="44"/>
      <c r="Y69" s="44"/>
    </row>
    <row r="70" spans="1:25">
      <c r="A70" s="47" t="str">
        <f t="shared" si="2"/>
        <v/>
      </c>
      <c r="B70" s="44" t="str">
        <f t="shared" si="12"/>
        <v/>
      </c>
      <c r="C70" s="48"/>
      <c r="G70" s="46" t="str">
        <f t="shared" si="13"/>
        <v/>
      </c>
      <c r="H70" s="46"/>
      <c r="I70" s="50"/>
      <c r="K70" s="44">
        <f t="shared" si="0"/>
        <v>0</v>
      </c>
      <c r="L70" s="44"/>
      <c r="M70" s="44">
        <f t="shared" si="1"/>
        <v>0</v>
      </c>
      <c r="N70" s="44">
        <f t="shared" si="9"/>
        <v>0</v>
      </c>
      <c r="Q70" s="44"/>
      <c r="R70" s="44"/>
      <c r="S70" s="44"/>
      <c r="T70" s="44"/>
      <c r="U70" s="44"/>
      <c r="V70" s="44"/>
      <c r="W70" s="44"/>
      <c r="X70" s="44"/>
      <c r="Y70" s="44"/>
    </row>
    <row r="71" spans="1:25">
      <c r="A71" s="47" t="str">
        <f t="shared" si="2"/>
        <v/>
      </c>
      <c r="B71" s="44" t="str">
        <f t="shared" si="12"/>
        <v/>
      </c>
      <c r="C71" s="48"/>
      <c r="G71" s="46" t="str">
        <f t="shared" si="13"/>
        <v/>
      </c>
      <c r="H71" s="46"/>
      <c r="I71" s="47"/>
      <c r="K71" s="44">
        <f t="shared" si="0"/>
        <v>0</v>
      </c>
      <c r="L71" s="44"/>
      <c r="M71" s="44">
        <f t="shared" si="1"/>
        <v>0</v>
      </c>
      <c r="N71" s="44">
        <f t="shared" si="9"/>
        <v>0</v>
      </c>
      <c r="Q71" s="44"/>
      <c r="R71" s="44"/>
      <c r="S71" s="44"/>
      <c r="T71" s="44"/>
      <c r="U71" s="44"/>
      <c r="V71" s="44"/>
      <c r="W71" s="44"/>
      <c r="X71" s="44"/>
      <c r="Y71" s="44"/>
    </row>
    <row r="72" spans="1:25">
      <c r="A72" s="47" t="str">
        <f t="shared" si="2"/>
        <v/>
      </c>
      <c r="B72" s="44" t="str">
        <f t="shared" si="12"/>
        <v/>
      </c>
      <c r="C72" s="48"/>
      <c r="G72" s="46" t="str">
        <f t="shared" si="13"/>
        <v/>
      </c>
      <c r="H72" s="46"/>
      <c r="I72" s="50"/>
      <c r="K72" s="44">
        <f t="shared" si="0"/>
        <v>0</v>
      </c>
      <c r="L72" s="44"/>
      <c r="M72" s="44">
        <f t="shared" si="1"/>
        <v>0</v>
      </c>
      <c r="N72" s="44">
        <f t="shared" si="9"/>
        <v>0</v>
      </c>
      <c r="Q72" s="44"/>
      <c r="R72" s="44"/>
      <c r="S72" s="44"/>
      <c r="T72" s="44"/>
      <c r="U72" s="44"/>
      <c r="V72" s="44"/>
      <c r="W72" s="44"/>
      <c r="X72" s="44"/>
      <c r="Y72" s="44"/>
    </row>
    <row r="73" spans="1:25">
      <c r="A73" s="47" t="str">
        <f t="shared" si="2"/>
        <v/>
      </c>
      <c r="B73" s="44" t="str">
        <f t="shared" si="12"/>
        <v/>
      </c>
      <c r="C73" s="48"/>
      <c r="G73" s="46" t="str">
        <f t="shared" si="13"/>
        <v/>
      </c>
      <c r="H73" s="46"/>
      <c r="I73" s="47"/>
      <c r="K73" s="44">
        <f t="shared" si="0"/>
        <v>0</v>
      </c>
      <c r="L73" s="44"/>
      <c r="M73" s="44">
        <f t="shared" si="1"/>
        <v>0</v>
      </c>
      <c r="N73" s="44">
        <f t="shared" si="9"/>
        <v>0</v>
      </c>
      <c r="Q73" s="44"/>
      <c r="R73" s="44"/>
      <c r="S73" s="44"/>
      <c r="T73" s="44"/>
      <c r="U73" s="44"/>
      <c r="V73" s="44"/>
      <c r="W73" s="44"/>
      <c r="X73" s="44"/>
      <c r="Y73" s="44"/>
    </row>
    <row r="74" spans="1:25">
      <c r="A74" s="47" t="str">
        <f t="shared" si="2"/>
        <v/>
      </c>
      <c r="B74" s="44" t="str">
        <f t="shared" si="12"/>
        <v/>
      </c>
      <c r="C74" s="48"/>
      <c r="G74" s="46" t="str">
        <f t="shared" si="13"/>
        <v/>
      </c>
      <c r="H74" s="46"/>
      <c r="I74" s="50"/>
      <c r="K74" s="44">
        <f t="shared" si="0"/>
        <v>0</v>
      </c>
      <c r="L74" s="44"/>
      <c r="M74" s="44">
        <f t="shared" si="1"/>
        <v>0</v>
      </c>
      <c r="N74" s="44">
        <f t="shared" si="9"/>
        <v>0</v>
      </c>
      <c r="Q74" s="44"/>
      <c r="R74" s="44"/>
      <c r="S74" s="44"/>
      <c r="T74" s="44"/>
      <c r="U74" s="44"/>
      <c r="V74" s="44"/>
      <c r="W74" s="44"/>
      <c r="X74" s="44"/>
      <c r="Y74" s="44"/>
    </row>
    <row r="75" spans="1:25">
      <c r="A75" s="47" t="str">
        <f t="shared" si="2"/>
        <v/>
      </c>
      <c r="B75" s="44" t="str">
        <f t="shared" si="12"/>
        <v/>
      </c>
      <c r="C75" s="48"/>
      <c r="G75" s="46" t="str">
        <f t="shared" si="13"/>
        <v/>
      </c>
      <c r="H75" s="46"/>
      <c r="I75" s="47"/>
      <c r="K75" s="44">
        <f t="shared" si="0"/>
        <v>0</v>
      </c>
      <c r="L75" s="44"/>
      <c r="M75" s="44">
        <f t="shared" si="1"/>
        <v>0</v>
      </c>
      <c r="N75" s="44">
        <f t="shared" si="9"/>
        <v>0</v>
      </c>
      <c r="Q75" s="44"/>
      <c r="R75" s="44"/>
      <c r="S75" s="44"/>
      <c r="T75" s="44"/>
      <c r="U75" s="44"/>
      <c r="V75" s="44"/>
      <c r="W75" s="44"/>
      <c r="X75" s="44"/>
      <c r="Y75" s="44"/>
    </row>
    <row r="76" spans="1:25">
      <c r="A76" s="47" t="str">
        <f t="shared" si="2"/>
        <v/>
      </c>
      <c r="B76" s="44" t="str">
        <f t="shared" si="12"/>
        <v/>
      </c>
      <c r="C76" s="48"/>
      <c r="G76" s="46" t="str">
        <f t="shared" si="13"/>
        <v/>
      </c>
      <c r="H76" s="46"/>
      <c r="I76" s="50"/>
      <c r="K76" s="44">
        <f t="shared" si="0"/>
        <v>0</v>
      </c>
      <c r="L76" s="44"/>
      <c r="M76" s="44">
        <f t="shared" si="1"/>
        <v>0</v>
      </c>
      <c r="N76" s="44">
        <f t="shared" si="9"/>
        <v>0</v>
      </c>
      <c r="Q76" s="44"/>
      <c r="R76" s="44"/>
      <c r="S76" s="44"/>
      <c r="T76" s="44"/>
      <c r="U76" s="44"/>
      <c r="V76" s="44"/>
      <c r="W76" s="44"/>
      <c r="X76" s="44"/>
      <c r="Y76" s="44"/>
    </row>
    <row r="77" spans="1:25">
      <c r="A77" s="47" t="str">
        <f t="shared" si="2"/>
        <v/>
      </c>
      <c r="B77" s="44" t="str">
        <f t="shared" si="12"/>
        <v/>
      </c>
      <c r="C77" s="48"/>
      <c r="G77" s="46" t="str">
        <f t="shared" si="13"/>
        <v/>
      </c>
      <c r="H77" s="46"/>
      <c r="I77" s="47"/>
      <c r="K77" s="44">
        <f t="shared" si="0"/>
        <v>0</v>
      </c>
      <c r="L77" s="44"/>
      <c r="M77" s="44">
        <f t="shared" si="1"/>
        <v>0</v>
      </c>
      <c r="N77" s="44">
        <f t="shared" si="9"/>
        <v>0</v>
      </c>
      <c r="Q77" s="44"/>
      <c r="R77" s="44"/>
      <c r="S77" s="44"/>
      <c r="T77" s="44"/>
      <c r="U77" s="44"/>
      <c r="V77" s="44"/>
      <c r="W77" s="44"/>
      <c r="X77" s="44"/>
      <c r="Y77" s="44"/>
    </row>
    <row r="78" spans="1:25">
      <c r="A78" s="47" t="str">
        <f t="shared" si="2"/>
        <v/>
      </c>
      <c r="B78" s="44" t="str">
        <f t="shared" si="12"/>
        <v/>
      </c>
      <c r="C78" s="48"/>
      <c r="G78" s="46" t="str">
        <f t="shared" si="13"/>
        <v/>
      </c>
      <c r="H78" s="46"/>
      <c r="I78" s="50"/>
      <c r="K78" s="44">
        <f t="shared" si="0"/>
        <v>0</v>
      </c>
      <c r="L78" s="44"/>
      <c r="M78" s="44">
        <f t="shared" si="1"/>
        <v>0</v>
      </c>
      <c r="N78" s="44">
        <f t="shared" si="9"/>
        <v>0</v>
      </c>
      <c r="Q78" s="44"/>
      <c r="R78" s="44"/>
      <c r="S78" s="44"/>
      <c r="T78" s="44"/>
      <c r="U78" s="44"/>
      <c r="V78" s="44"/>
      <c r="W78" s="44"/>
      <c r="X78" s="44"/>
      <c r="Y78" s="44"/>
    </row>
    <row r="79" spans="1:25">
      <c r="A79" s="47" t="str">
        <f t="shared" si="2"/>
        <v/>
      </c>
      <c r="B79" s="44" t="str">
        <f t="shared" si="12"/>
        <v/>
      </c>
      <c r="C79" s="48"/>
      <c r="G79" s="46" t="str">
        <f t="shared" si="13"/>
        <v/>
      </c>
      <c r="H79" s="46"/>
      <c r="I79" s="47"/>
      <c r="K79" s="44">
        <f t="shared" si="0"/>
        <v>0</v>
      </c>
      <c r="L79" s="44"/>
      <c r="M79" s="44">
        <f t="shared" si="1"/>
        <v>0</v>
      </c>
      <c r="N79" s="44">
        <f t="shared" si="9"/>
        <v>0</v>
      </c>
      <c r="Q79" s="44"/>
      <c r="R79" s="44"/>
      <c r="S79" s="44"/>
      <c r="T79" s="44"/>
      <c r="U79" s="44"/>
      <c r="V79" s="44"/>
      <c r="W79" s="44"/>
      <c r="X79" s="44"/>
      <c r="Y79" s="44"/>
    </row>
    <row r="80" spans="1:25">
      <c r="A80" s="47" t="str">
        <f t="shared" si="2"/>
        <v/>
      </c>
      <c r="B80" s="44" t="str">
        <f t="shared" si="12"/>
        <v/>
      </c>
      <c r="C80" s="48"/>
      <c r="G80" s="46" t="str">
        <f t="shared" si="13"/>
        <v/>
      </c>
      <c r="H80" s="46"/>
      <c r="I80" s="50"/>
      <c r="K80" s="44">
        <f t="shared" si="0"/>
        <v>0</v>
      </c>
      <c r="L80" s="44"/>
      <c r="M80" s="44">
        <f t="shared" si="1"/>
        <v>0</v>
      </c>
      <c r="N80" s="44">
        <f t="shared" si="9"/>
        <v>0</v>
      </c>
      <c r="Q80" s="44"/>
      <c r="R80" s="44"/>
      <c r="S80" s="44"/>
      <c r="T80" s="44"/>
      <c r="U80" s="44"/>
      <c r="V80" s="44"/>
      <c r="W80" s="44"/>
      <c r="X80" s="44"/>
      <c r="Y80" s="44"/>
    </row>
    <row r="81" spans="1:25">
      <c r="A81" s="47" t="str">
        <f t="shared" si="2"/>
        <v/>
      </c>
      <c r="B81" s="44" t="str">
        <f t="shared" si="12"/>
        <v/>
      </c>
      <c r="C81" s="48"/>
      <c r="G81" s="46" t="str">
        <f t="shared" si="13"/>
        <v/>
      </c>
      <c r="H81" s="46"/>
      <c r="I81" s="47"/>
      <c r="K81" s="44">
        <f t="shared" si="0"/>
        <v>0</v>
      </c>
      <c r="L81" s="44"/>
      <c r="M81" s="44">
        <f t="shared" si="1"/>
        <v>0</v>
      </c>
      <c r="N81" s="44">
        <f t="shared" si="9"/>
        <v>0</v>
      </c>
      <c r="Q81" s="44"/>
      <c r="R81" s="44"/>
      <c r="S81" s="44"/>
      <c r="T81" s="44"/>
      <c r="U81" s="44"/>
      <c r="V81" s="44"/>
      <c r="W81" s="44"/>
      <c r="X81" s="44"/>
      <c r="Y81" s="44"/>
    </row>
    <row r="82" spans="1:25">
      <c r="A82" s="47" t="str">
        <f t="shared" si="2"/>
        <v/>
      </c>
      <c r="B82" s="44" t="str">
        <f t="shared" si="12"/>
        <v/>
      </c>
      <c r="C82" s="48"/>
      <c r="G82" s="46" t="str">
        <f t="shared" si="13"/>
        <v/>
      </c>
      <c r="H82" s="46"/>
      <c r="I82" s="50"/>
      <c r="K82" s="44">
        <f t="shared" si="0"/>
        <v>0</v>
      </c>
      <c r="L82" s="44"/>
      <c r="M82" s="44">
        <f t="shared" si="1"/>
        <v>0</v>
      </c>
      <c r="N82" s="44">
        <f t="shared" si="9"/>
        <v>0</v>
      </c>
      <c r="Q82" s="44"/>
      <c r="R82" s="44"/>
      <c r="S82" s="44"/>
      <c r="T82" s="44"/>
      <c r="U82" s="44"/>
      <c r="V82" s="44"/>
      <c r="W82" s="44"/>
      <c r="X82" s="44"/>
      <c r="Y82" s="44"/>
    </row>
    <row r="83" spans="1:25">
      <c r="A83" s="47" t="str">
        <f t="shared" si="2"/>
        <v/>
      </c>
      <c r="B83" s="44" t="str">
        <f t="shared" si="12"/>
        <v/>
      </c>
      <c r="C83" s="48"/>
      <c r="G83" s="46" t="str">
        <f t="shared" si="13"/>
        <v/>
      </c>
      <c r="H83" s="46"/>
      <c r="I83" s="47"/>
      <c r="K83" s="44">
        <f t="shared" si="0"/>
        <v>0</v>
      </c>
      <c r="L83" s="44"/>
      <c r="M83" s="44">
        <f t="shared" si="1"/>
        <v>0</v>
      </c>
      <c r="N83" s="44">
        <f t="shared" si="9"/>
        <v>0</v>
      </c>
      <c r="Q83" s="44"/>
      <c r="R83" s="44"/>
      <c r="S83" s="44"/>
      <c r="T83" s="44"/>
      <c r="U83" s="44"/>
      <c r="V83" s="44"/>
      <c r="W83" s="44"/>
      <c r="X83" s="44"/>
      <c r="Y83" s="44"/>
    </row>
    <row r="84" spans="1:25">
      <c r="A84" s="47" t="str">
        <f t="shared" si="2"/>
        <v/>
      </c>
      <c r="B84" s="44" t="str">
        <f t="shared" si="12"/>
        <v/>
      </c>
      <c r="C84" s="48"/>
      <c r="G84" s="46" t="str">
        <f t="shared" si="13"/>
        <v/>
      </c>
      <c r="H84" s="46"/>
      <c r="I84" s="50"/>
      <c r="K84" s="44">
        <f t="shared" si="0"/>
        <v>0</v>
      </c>
      <c r="L84" s="44"/>
      <c r="M84" s="44">
        <f t="shared" si="1"/>
        <v>0</v>
      </c>
      <c r="N84" s="44">
        <f t="shared" si="9"/>
        <v>0</v>
      </c>
      <c r="Q84" s="44"/>
      <c r="R84" s="44"/>
      <c r="S84" s="44"/>
      <c r="T84" s="44"/>
      <c r="U84" s="44"/>
      <c r="V84" s="44"/>
      <c r="W84" s="44"/>
      <c r="X84" s="44"/>
      <c r="Y84" s="44"/>
    </row>
    <row r="85" spans="1:25">
      <c r="A85" s="47" t="str">
        <f t="shared" si="2"/>
        <v/>
      </c>
      <c r="B85" s="44" t="str">
        <f t="shared" si="12"/>
        <v/>
      </c>
      <c r="C85" s="48"/>
      <c r="G85" s="46" t="str">
        <f t="shared" si="13"/>
        <v/>
      </c>
      <c r="H85" s="46"/>
      <c r="I85" s="47"/>
      <c r="K85" s="44">
        <f t="shared" si="0"/>
        <v>0</v>
      </c>
      <c r="L85" s="44"/>
      <c r="M85" s="44">
        <f t="shared" si="1"/>
        <v>0</v>
      </c>
      <c r="N85" s="44">
        <f t="shared" si="9"/>
        <v>0</v>
      </c>
      <c r="Q85" s="44"/>
      <c r="R85" s="44"/>
      <c r="S85" s="44"/>
      <c r="T85" s="44"/>
      <c r="U85" s="44"/>
      <c r="V85" s="44"/>
      <c r="W85" s="44"/>
      <c r="X85" s="44"/>
      <c r="Y85" s="44"/>
    </row>
    <row r="86" spans="1:25">
      <c r="A86" s="47" t="str">
        <f t="shared" si="2"/>
        <v/>
      </c>
      <c r="B86" s="44" t="str">
        <f t="shared" si="12"/>
        <v/>
      </c>
      <c r="C86" s="48"/>
      <c r="G86" s="46" t="str">
        <f t="shared" si="13"/>
        <v/>
      </c>
      <c r="H86" s="46"/>
      <c r="I86" s="50"/>
      <c r="K86" s="44">
        <f t="shared" ref="K86:K100" si="14">J86*$K$20</f>
        <v>0</v>
      </c>
      <c r="L86" s="44"/>
      <c r="M86" s="44">
        <f t="shared" ref="M86:M100" si="15">J86+L86</f>
        <v>0</v>
      </c>
      <c r="N86" s="44">
        <f t="shared" si="9"/>
        <v>0</v>
      </c>
      <c r="Q86" s="44"/>
      <c r="R86" s="44"/>
      <c r="S86" s="44"/>
      <c r="T86" s="44"/>
      <c r="U86" s="44"/>
      <c r="V86" s="44"/>
      <c r="W86" s="44"/>
      <c r="X86" s="44"/>
      <c r="Y86" s="44"/>
    </row>
    <row r="87" spans="1:25">
      <c r="A87" s="47" t="str">
        <f t="shared" ref="A87:A150" si="16">IFERROR(IF(A86=$J$12,"",IF(EOMONTH(A86,1)&gt;=$J$12,$J$12,EOMONTH(A86,1))),"")</f>
        <v/>
      </c>
      <c r="B87" s="44" t="str">
        <f t="shared" si="12"/>
        <v/>
      </c>
      <c r="C87" s="48"/>
      <c r="G87" s="46" t="str">
        <f t="shared" si="13"/>
        <v/>
      </c>
      <c r="H87" s="46"/>
      <c r="I87" s="47"/>
      <c r="K87" s="44">
        <f t="shared" si="14"/>
        <v>0</v>
      </c>
      <c r="L87" s="44"/>
      <c r="M87" s="44">
        <f t="shared" si="15"/>
        <v>0</v>
      </c>
      <c r="N87" s="44">
        <f t="shared" si="9"/>
        <v>0</v>
      </c>
      <c r="Q87" s="44"/>
      <c r="R87" s="44"/>
      <c r="S87" s="44"/>
      <c r="T87" s="44"/>
      <c r="U87" s="44"/>
      <c r="V87" s="44"/>
      <c r="W87" s="44"/>
      <c r="X87" s="44"/>
      <c r="Y87" s="44"/>
    </row>
    <row r="88" spans="1:25">
      <c r="A88" s="47" t="str">
        <f t="shared" si="16"/>
        <v/>
      </c>
      <c r="B88" s="44" t="str">
        <f t="shared" si="12"/>
        <v/>
      </c>
      <c r="C88" s="48"/>
      <c r="G88" s="46" t="str">
        <f t="shared" si="13"/>
        <v/>
      </c>
      <c r="H88" s="46"/>
      <c r="I88" s="50"/>
      <c r="K88" s="44">
        <f t="shared" si="14"/>
        <v>0</v>
      </c>
      <c r="L88" s="44"/>
      <c r="M88" s="44">
        <f t="shared" si="15"/>
        <v>0</v>
      </c>
      <c r="N88" s="44">
        <f t="shared" ref="N88:N100" si="17">N87+O88-L88</f>
        <v>0</v>
      </c>
      <c r="Q88" s="44"/>
      <c r="R88" s="44"/>
      <c r="S88" s="44"/>
      <c r="T88" s="44"/>
      <c r="U88" s="44"/>
      <c r="V88" s="44"/>
      <c r="W88" s="44"/>
      <c r="X88" s="44"/>
      <c r="Y88" s="44"/>
    </row>
    <row r="89" spans="1:25">
      <c r="A89" s="47" t="str">
        <f t="shared" si="16"/>
        <v/>
      </c>
      <c r="B89" s="44" t="str">
        <f t="shared" si="12"/>
        <v/>
      </c>
      <c r="C89" s="48"/>
      <c r="G89" s="46" t="str">
        <f t="shared" si="13"/>
        <v/>
      </c>
      <c r="H89" s="46"/>
      <c r="I89" s="47"/>
      <c r="K89" s="44">
        <f t="shared" si="14"/>
        <v>0</v>
      </c>
      <c r="L89" s="44"/>
      <c r="M89" s="44">
        <f t="shared" si="15"/>
        <v>0</v>
      </c>
      <c r="N89" s="44">
        <f t="shared" si="17"/>
        <v>0</v>
      </c>
      <c r="Q89" s="44"/>
      <c r="R89" s="44"/>
      <c r="S89" s="44"/>
      <c r="T89" s="44"/>
      <c r="U89" s="44"/>
      <c r="V89" s="44"/>
      <c r="W89" s="44"/>
      <c r="X89" s="44"/>
      <c r="Y89" s="44"/>
    </row>
    <row r="90" spans="1:25">
      <c r="A90" s="47" t="str">
        <f t="shared" si="16"/>
        <v/>
      </c>
      <c r="B90" s="44" t="str">
        <f t="shared" si="12"/>
        <v/>
      </c>
      <c r="C90" s="48"/>
      <c r="G90" s="46" t="str">
        <f t="shared" si="13"/>
        <v/>
      </c>
      <c r="H90" s="46"/>
      <c r="I90" s="50"/>
      <c r="K90" s="44">
        <f t="shared" si="14"/>
        <v>0</v>
      </c>
      <c r="L90" s="44"/>
      <c r="M90" s="44">
        <f t="shared" si="15"/>
        <v>0</v>
      </c>
      <c r="N90" s="44">
        <f t="shared" si="17"/>
        <v>0</v>
      </c>
      <c r="Q90" s="44"/>
      <c r="R90" s="44"/>
      <c r="S90" s="44"/>
      <c r="T90" s="44"/>
      <c r="U90" s="44"/>
      <c r="V90" s="44"/>
      <c r="W90" s="44"/>
      <c r="X90" s="44"/>
      <c r="Y90" s="44"/>
    </row>
    <row r="91" spans="1:25">
      <c r="A91" s="47" t="str">
        <f t="shared" si="16"/>
        <v/>
      </c>
      <c r="B91" s="44" t="str">
        <f t="shared" si="12"/>
        <v/>
      </c>
      <c r="C91" s="48"/>
      <c r="G91" s="46" t="str">
        <f t="shared" si="13"/>
        <v/>
      </c>
      <c r="H91" s="46"/>
      <c r="I91" s="47"/>
      <c r="K91" s="44">
        <f t="shared" si="14"/>
        <v>0</v>
      </c>
      <c r="L91" s="44"/>
      <c r="M91" s="44">
        <f t="shared" si="15"/>
        <v>0</v>
      </c>
      <c r="N91" s="44">
        <f t="shared" si="17"/>
        <v>0</v>
      </c>
      <c r="Q91" s="44"/>
      <c r="R91" s="44"/>
      <c r="S91" s="44"/>
      <c r="T91" s="44"/>
      <c r="U91" s="44"/>
      <c r="V91" s="44"/>
      <c r="W91" s="44"/>
      <c r="X91" s="44"/>
      <c r="Y91" s="44"/>
    </row>
    <row r="92" spans="1:25">
      <c r="A92" s="47" t="str">
        <f t="shared" si="16"/>
        <v/>
      </c>
      <c r="B92" s="44" t="str">
        <f t="shared" si="12"/>
        <v/>
      </c>
      <c r="C92" s="48"/>
      <c r="G92" s="46" t="str">
        <f t="shared" si="13"/>
        <v/>
      </c>
      <c r="H92" s="46"/>
      <c r="I92" s="50"/>
      <c r="K92" s="44">
        <f t="shared" si="14"/>
        <v>0</v>
      </c>
      <c r="L92" s="44"/>
      <c r="M92" s="44">
        <f t="shared" si="15"/>
        <v>0</v>
      </c>
      <c r="N92" s="44">
        <f t="shared" si="17"/>
        <v>0</v>
      </c>
      <c r="Q92" s="44"/>
      <c r="R92" s="44"/>
      <c r="S92" s="44"/>
      <c r="T92" s="44"/>
      <c r="U92" s="44"/>
      <c r="V92" s="44"/>
      <c r="W92" s="44"/>
      <c r="X92" s="44"/>
      <c r="Y92" s="44"/>
    </row>
    <row r="93" spans="1:25">
      <c r="A93" s="47" t="str">
        <f t="shared" si="16"/>
        <v/>
      </c>
      <c r="B93" s="44" t="str">
        <f t="shared" si="12"/>
        <v/>
      </c>
      <c r="C93" s="48"/>
      <c r="G93" s="46" t="str">
        <f t="shared" si="13"/>
        <v/>
      </c>
      <c r="H93" s="46"/>
      <c r="I93" s="47"/>
      <c r="K93" s="44">
        <f t="shared" si="14"/>
        <v>0</v>
      </c>
      <c r="L93" s="44"/>
      <c r="M93" s="44">
        <f t="shared" si="15"/>
        <v>0</v>
      </c>
      <c r="N93" s="44">
        <f t="shared" si="17"/>
        <v>0</v>
      </c>
      <c r="Q93" s="44"/>
      <c r="R93" s="44"/>
      <c r="S93" s="44"/>
      <c r="T93" s="44"/>
      <c r="U93" s="44"/>
      <c r="V93" s="44"/>
      <c r="W93" s="44"/>
      <c r="X93" s="44"/>
      <c r="Y93" s="44"/>
    </row>
    <row r="94" spans="1:25">
      <c r="A94" s="47" t="str">
        <f t="shared" si="16"/>
        <v/>
      </c>
      <c r="B94" s="44" t="str">
        <f t="shared" si="12"/>
        <v/>
      </c>
      <c r="C94" s="48"/>
      <c r="G94" s="46" t="str">
        <f t="shared" si="13"/>
        <v/>
      </c>
      <c r="H94" s="46"/>
      <c r="I94" s="50"/>
      <c r="K94" s="44">
        <f t="shared" si="14"/>
        <v>0</v>
      </c>
      <c r="L94" s="44"/>
      <c r="M94" s="44">
        <f t="shared" si="15"/>
        <v>0</v>
      </c>
      <c r="N94" s="44">
        <f t="shared" si="17"/>
        <v>0</v>
      </c>
      <c r="Q94" s="44"/>
      <c r="R94" s="44"/>
      <c r="S94" s="44"/>
      <c r="T94" s="44"/>
      <c r="U94" s="44"/>
      <c r="V94" s="44"/>
      <c r="W94" s="44"/>
      <c r="X94" s="44"/>
      <c r="Y94" s="44"/>
    </row>
    <row r="95" spans="1:25">
      <c r="A95" s="47" t="str">
        <f t="shared" si="16"/>
        <v/>
      </c>
      <c r="B95" s="44" t="str">
        <f t="shared" si="12"/>
        <v/>
      </c>
      <c r="C95" s="48"/>
      <c r="G95" s="46" t="str">
        <f t="shared" si="13"/>
        <v/>
      </c>
      <c r="H95" s="46"/>
      <c r="I95" s="47"/>
      <c r="K95" s="44">
        <f t="shared" si="14"/>
        <v>0</v>
      </c>
      <c r="L95" s="44"/>
      <c r="M95" s="44">
        <f t="shared" si="15"/>
        <v>0</v>
      </c>
      <c r="N95" s="44">
        <f t="shared" si="17"/>
        <v>0</v>
      </c>
      <c r="Q95" s="44"/>
      <c r="R95" s="44"/>
      <c r="S95" s="44"/>
      <c r="T95" s="44"/>
      <c r="U95" s="44"/>
      <c r="V95" s="44"/>
      <c r="W95" s="44"/>
      <c r="X95" s="44"/>
      <c r="Y95" s="44"/>
    </row>
    <row r="96" spans="1:25">
      <c r="A96" s="47" t="str">
        <f t="shared" si="16"/>
        <v/>
      </c>
      <c r="B96" s="44" t="str">
        <f t="shared" si="12"/>
        <v/>
      </c>
      <c r="C96" s="48"/>
      <c r="G96" s="46" t="str">
        <f t="shared" si="13"/>
        <v/>
      </c>
      <c r="H96" s="46"/>
      <c r="I96" s="50"/>
      <c r="K96" s="44">
        <f t="shared" si="14"/>
        <v>0</v>
      </c>
      <c r="L96" s="44"/>
      <c r="M96" s="44">
        <f t="shared" si="15"/>
        <v>0</v>
      </c>
      <c r="N96" s="44">
        <f t="shared" si="17"/>
        <v>0</v>
      </c>
      <c r="Q96" s="44"/>
      <c r="R96" s="44"/>
      <c r="S96" s="44"/>
      <c r="T96" s="44"/>
      <c r="U96" s="44"/>
      <c r="V96" s="44"/>
      <c r="W96" s="44"/>
      <c r="X96" s="44"/>
      <c r="Y96" s="44"/>
    </row>
    <row r="97" spans="1:25">
      <c r="A97" s="47" t="str">
        <f t="shared" si="16"/>
        <v/>
      </c>
      <c r="B97" s="44" t="str">
        <f t="shared" si="12"/>
        <v/>
      </c>
      <c r="C97" s="48"/>
      <c r="G97" s="46" t="str">
        <f t="shared" si="13"/>
        <v/>
      </c>
      <c r="H97" s="46"/>
      <c r="I97" s="47"/>
      <c r="K97" s="44">
        <f t="shared" si="14"/>
        <v>0</v>
      </c>
      <c r="L97" s="44"/>
      <c r="M97" s="44">
        <f t="shared" si="15"/>
        <v>0</v>
      </c>
      <c r="N97" s="44">
        <f t="shared" si="17"/>
        <v>0</v>
      </c>
      <c r="Q97" s="44"/>
      <c r="R97" s="44"/>
      <c r="S97" s="44"/>
      <c r="T97" s="44"/>
      <c r="U97" s="44"/>
      <c r="V97" s="44"/>
      <c r="W97" s="44"/>
      <c r="X97" s="44"/>
      <c r="Y97" s="44"/>
    </row>
    <row r="98" spans="1:25">
      <c r="A98" s="47" t="str">
        <f t="shared" si="16"/>
        <v/>
      </c>
      <c r="B98" s="44" t="str">
        <f t="shared" si="12"/>
        <v/>
      </c>
      <c r="C98" s="48"/>
      <c r="G98" s="46" t="str">
        <f t="shared" si="13"/>
        <v/>
      </c>
      <c r="H98" s="46"/>
      <c r="I98" s="50"/>
      <c r="K98" s="44">
        <f t="shared" si="14"/>
        <v>0</v>
      </c>
      <c r="L98" s="44"/>
      <c r="M98" s="44">
        <f t="shared" si="15"/>
        <v>0</v>
      </c>
      <c r="N98" s="44">
        <f t="shared" si="17"/>
        <v>0</v>
      </c>
      <c r="Q98" s="44"/>
      <c r="R98" s="44"/>
      <c r="S98" s="44"/>
      <c r="T98" s="44"/>
      <c r="U98" s="44"/>
      <c r="V98" s="44"/>
      <c r="W98" s="44"/>
      <c r="X98" s="44"/>
      <c r="Y98" s="44"/>
    </row>
    <row r="99" spans="1:25">
      <c r="A99" s="47" t="str">
        <f t="shared" si="16"/>
        <v/>
      </c>
      <c r="B99" s="44" t="str">
        <f t="shared" si="12"/>
        <v/>
      </c>
      <c r="C99" s="48"/>
      <c r="G99" s="46" t="str">
        <f t="shared" si="13"/>
        <v/>
      </c>
      <c r="H99" s="46"/>
      <c r="I99" s="47"/>
      <c r="K99" s="44">
        <f t="shared" si="14"/>
        <v>0</v>
      </c>
      <c r="L99" s="44"/>
      <c r="M99" s="44">
        <f t="shared" si="15"/>
        <v>0</v>
      </c>
      <c r="N99" s="44">
        <f t="shared" si="17"/>
        <v>0</v>
      </c>
      <c r="Q99" s="44"/>
      <c r="R99" s="44"/>
      <c r="S99" s="44"/>
      <c r="T99" s="44"/>
      <c r="U99" s="44"/>
      <c r="V99" s="44"/>
      <c r="W99" s="44"/>
      <c r="X99" s="44"/>
      <c r="Y99" s="44"/>
    </row>
    <row r="100" spans="1:25">
      <c r="A100" s="47" t="str">
        <f t="shared" si="16"/>
        <v/>
      </c>
      <c r="B100" s="44" t="str">
        <f t="shared" si="12"/>
        <v/>
      </c>
      <c r="C100" s="48"/>
      <c r="G100" s="46" t="str">
        <f t="shared" si="13"/>
        <v/>
      </c>
      <c r="H100" s="46"/>
      <c r="I100" s="50"/>
      <c r="K100" s="44">
        <f t="shared" si="14"/>
        <v>0</v>
      </c>
      <c r="L100" s="44"/>
      <c r="M100" s="44">
        <f t="shared" si="15"/>
        <v>0</v>
      </c>
      <c r="N100" s="44">
        <f t="shared" si="17"/>
        <v>0</v>
      </c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>
      <c r="A101" s="47" t="str">
        <f t="shared" si="16"/>
        <v/>
      </c>
      <c r="F101" s="55"/>
      <c r="G101" s="47" t="str">
        <f t="shared" si="13"/>
        <v/>
      </c>
      <c r="H101" s="47"/>
      <c r="I101" s="47"/>
      <c r="J101" s="46"/>
      <c r="K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>
      <c r="A102" s="47" t="str">
        <f t="shared" si="16"/>
        <v/>
      </c>
      <c r="G102" s="47" t="str">
        <f t="shared" si="13"/>
        <v/>
      </c>
      <c r="H102" s="47"/>
      <c r="K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>
      <c r="A103" s="47" t="str">
        <f t="shared" si="16"/>
        <v/>
      </c>
      <c r="G103" s="47" t="str">
        <f t="shared" si="13"/>
        <v/>
      </c>
      <c r="H103" s="47"/>
      <c r="K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>
      <c r="A104" s="47" t="str">
        <f t="shared" si="16"/>
        <v/>
      </c>
      <c r="G104" s="47" t="str">
        <f t="shared" si="13"/>
        <v/>
      </c>
      <c r="H104" s="47"/>
      <c r="K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>
      <c r="A105" s="47" t="str">
        <f t="shared" si="16"/>
        <v/>
      </c>
      <c r="G105" s="47" t="str">
        <f t="shared" si="13"/>
        <v/>
      </c>
      <c r="H105" s="47"/>
      <c r="K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>
      <c r="A106" s="47" t="str">
        <f t="shared" si="16"/>
        <v/>
      </c>
      <c r="G106" s="47" t="str">
        <f t="shared" si="13"/>
        <v/>
      </c>
      <c r="H106" s="47"/>
      <c r="K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>
      <c r="A107" s="47" t="str">
        <f t="shared" si="16"/>
        <v/>
      </c>
      <c r="G107" s="47" t="str">
        <f t="shared" si="13"/>
        <v/>
      </c>
      <c r="H107" s="47"/>
      <c r="K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>
      <c r="A108" s="47" t="str">
        <f t="shared" si="16"/>
        <v/>
      </c>
      <c r="G108" s="47" t="str">
        <f t="shared" si="13"/>
        <v/>
      </c>
      <c r="H108" s="47"/>
      <c r="K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>
      <c r="A109" s="47" t="str">
        <f t="shared" si="16"/>
        <v/>
      </c>
      <c r="G109" s="47" t="str">
        <f t="shared" si="13"/>
        <v/>
      </c>
      <c r="H109" s="47"/>
      <c r="K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>
      <c r="A110" s="47" t="str">
        <f t="shared" si="16"/>
        <v/>
      </c>
      <c r="G110" s="47" t="str">
        <f t="shared" si="13"/>
        <v/>
      </c>
      <c r="H110" s="47"/>
      <c r="K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>
      <c r="A111" s="47" t="str">
        <f t="shared" si="16"/>
        <v/>
      </c>
      <c r="G111" s="47" t="str">
        <f t="shared" si="13"/>
        <v/>
      </c>
      <c r="H111" s="47"/>
      <c r="K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>
      <c r="A112" s="47" t="str">
        <f t="shared" si="16"/>
        <v/>
      </c>
      <c r="G112" s="47" t="str">
        <f t="shared" si="13"/>
        <v/>
      </c>
      <c r="H112" s="47"/>
      <c r="K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>
      <c r="A113" s="47" t="str">
        <f t="shared" si="16"/>
        <v/>
      </c>
      <c r="G113" s="47" t="str">
        <f t="shared" si="13"/>
        <v/>
      </c>
      <c r="H113" s="47"/>
      <c r="K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>
      <c r="A114" s="47" t="str">
        <f t="shared" si="16"/>
        <v/>
      </c>
      <c r="G114" s="47" t="str">
        <f t="shared" si="13"/>
        <v/>
      </c>
      <c r="H114" s="47"/>
      <c r="K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>
      <c r="A115" s="47" t="str">
        <f t="shared" si="16"/>
        <v/>
      </c>
      <c r="G115" s="47" t="str">
        <f t="shared" si="13"/>
        <v/>
      </c>
      <c r="H115" s="47"/>
      <c r="K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>
      <c r="A116" s="47" t="str">
        <f t="shared" si="16"/>
        <v/>
      </c>
      <c r="G116" s="47" t="str">
        <f t="shared" si="13"/>
        <v/>
      </c>
      <c r="H116" s="47"/>
      <c r="K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>
      <c r="A117" s="47" t="str">
        <f t="shared" si="16"/>
        <v/>
      </c>
      <c r="G117" s="47" t="str">
        <f t="shared" si="13"/>
        <v/>
      </c>
      <c r="H117" s="47"/>
      <c r="K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>
      <c r="A118" s="47" t="str">
        <f t="shared" si="16"/>
        <v/>
      </c>
      <c r="G118" s="47" t="str">
        <f t="shared" si="13"/>
        <v/>
      </c>
      <c r="H118" s="47"/>
      <c r="K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>
      <c r="A119" s="47" t="str">
        <f t="shared" si="16"/>
        <v/>
      </c>
      <c r="G119" s="47" t="str">
        <f t="shared" si="13"/>
        <v/>
      </c>
      <c r="H119" s="47"/>
      <c r="K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>
      <c r="A120" s="47" t="str">
        <f t="shared" si="16"/>
        <v/>
      </c>
      <c r="G120" s="47" t="str">
        <f t="shared" si="13"/>
        <v/>
      </c>
      <c r="H120" s="47"/>
      <c r="K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>
      <c r="A121" s="47" t="str">
        <f t="shared" si="16"/>
        <v/>
      </c>
      <c r="G121" s="47" t="str">
        <f t="shared" si="13"/>
        <v/>
      </c>
      <c r="H121" s="47"/>
      <c r="K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>
      <c r="A122" s="47" t="str">
        <f t="shared" si="16"/>
        <v/>
      </c>
      <c r="G122" s="47" t="str">
        <f t="shared" si="13"/>
        <v/>
      </c>
      <c r="H122" s="47"/>
      <c r="K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>
      <c r="A123" s="47" t="str">
        <f t="shared" si="16"/>
        <v/>
      </c>
      <c r="G123" s="47" t="str">
        <f t="shared" si="13"/>
        <v/>
      </c>
      <c r="H123" s="47"/>
      <c r="K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>
      <c r="A124" s="47" t="str">
        <f t="shared" si="16"/>
        <v/>
      </c>
      <c r="G124" s="47" t="str">
        <f t="shared" si="13"/>
        <v/>
      </c>
      <c r="H124" s="47"/>
      <c r="K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>
      <c r="A125" s="47" t="str">
        <f t="shared" si="16"/>
        <v/>
      </c>
      <c r="G125" s="47" t="str">
        <f t="shared" si="13"/>
        <v/>
      </c>
      <c r="H125" s="47"/>
      <c r="K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>
      <c r="A126" s="47" t="str">
        <f t="shared" si="16"/>
        <v/>
      </c>
      <c r="G126" s="47" t="str">
        <f t="shared" si="13"/>
        <v/>
      </c>
      <c r="H126" s="47"/>
      <c r="K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>
      <c r="A127" s="47" t="str">
        <f t="shared" si="16"/>
        <v/>
      </c>
      <c r="G127" s="47" t="str">
        <f t="shared" ref="G127:G190" si="18">IFERROR(IF(G126=$J$12,"",IF(EOMONTH(G126,1)&gt;=$J$12,$J$12,EOMONTH(G126,1))),"")</f>
        <v/>
      </c>
      <c r="H127" s="47"/>
      <c r="K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>
      <c r="A128" s="47" t="str">
        <f t="shared" si="16"/>
        <v/>
      </c>
      <c r="G128" s="47" t="str">
        <f t="shared" si="18"/>
        <v/>
      </c>
      <c r="H128" s="47"/>
      <c r="K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>
      <c r="A129" s="47" t="str">
        <f t="shared" si="16"/>
        <v/>
      </c>
      <c r="G129" s="47" t="str">
        <f t="shared" si="18"/>
        <v/>
      </c>
      <c r="H129" s="47"/>
      <c r="K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>
      <c r="A130" s="47" t="str">
        <f t="shared" si="16"/>
        <v/>
      </c>
      <c r="G130" s="47" t="str">
        <f t="shared" si="18"/>
        <v/>
      </c>
      <c r="H130" s="47"/>
      <c r="K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>
      <c r="A131" s="47" t="str">
        <f t="shared" si="16"/>
        <v/>
      </c>
      <c r="G131" s="47" t="str">
        <f t="shared" si="18"/>
        <v/>
      </c>
      <c r="H131" s="47"/>
      <c r="K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>
      <c r="A132" s="47" t="str">
        <f t="shared" si="16"/>
        <v/>
      </c>
      <c r="G132" s="47" t="str">
        <f t="shared" si="18"/>
        <v/>
      </c>
      <c r="H132" s="47"/>
      <c r="K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>
      <c r="A133" s="47" t="str">
        <f t="shared" si="16"/>
        <v/>
      </c>
      <c r="G133" s="47" t="str">
        <f t="shared" si="18"/>
        <v/>
      </c>
      <c r="H133" s="47"/>
      <c r="K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>
      <c r="A134" s="47" t="str">
        <f t="shared" si="16"/>
        <v/>
      </c>
      <c r="G134" s="47" t="str">
        <f t="shared" si="18"/>
        <v/>
      </c>
      <c r="H134" s="47"/>
      <c r="K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>
      <c r="A135" s="47" t="str">
        <f t="shared" si="16"/>
        <v/>
      </c>
      <c r="G135" s="47" t="str">
        <f t="shared" si="18"/>
        <v/>
      </c>
      <c r="H135" s="47"/>
      <c r="K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>
      <c r="A136" s="47" t="str">
        <f t="shared" si="16"/>
        <v/>
      </c>
      <c r="G136" s="47" t="str">
        <f t="shared" si="18"/>
        <v/>
      </c>
      <c r="H136" s="47"/>
      <c r="K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>
      <c r="A137" s="47" t="str">
        <f t="shared" si="16"/>
        <v/>
      </c>
      <c r="G137" s="47" t="str">
        <f t="shared" si="18"/>
        <v/>
      </c>
      <c r="H137" s="47"/>
      <c r="K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>
      <c r="A138" s="47" t="str">
        <f t="shared" si="16"/>
        <v/>
      </c>
      <c r="G138" s="47" t="str">
        <f t="shared" si="18"/>
        <v/>
      </c>
      <c r="H138" s="47"/>
      <c r="K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>
      <c r="A139" s="47" t="str">
        <f t="shared" si="16"/>
        <v/>
      </c>
      <c r="G139" s="47" t="str">
        <f t="shared" si="18"/>
        <v/>
      </c>
      <c r="H139" s="47"/>
      <c r="K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>
      <c r="A140" s="47" t="str">
        <f t="shared" si="16"/>
        <v/>
      </c>
      <c r="G140" s="47" t="str">
        <f t="shared" si="18"/>
        <v/>
      </c>
      <c r="H140" s="47"/>
      <c r="K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>
      <c r="A141" s="47" t="str">
        <f t="shared" si="16"/>
        <v/>
      </c>
      <c r="G141" s="47" t="str">
        <f t="shared" si="18"/>
        <v/>
      </c>
      <c r="H141" s="47"/>
      <c r="K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>
      <c r="A142" s="47" t="str">
        <f t="shared" si="16"/>
        <v/>
      </c>
      <c r="G142" s="47" t="str">
        <f t="shared" si="18"/>
        <v/>
      </c>
      <c r="H142" s="47"/>
      <c r="K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>
      <c r="A143" s="47" t="str">
        <f t="shared" si="16"/>
        <v/>
      </c>
      <c r="G143" s="47" t="str">
        <f t="shared" si="18"/>
        <v/>
      </c>
      <c r="H143" s="47"/>
      <c r="K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>
      <c r="A144" s="47" t="str">
        <f t="shared" si="16"/>
        <v/>
      </c>
      <c r="G144" s="47" t="str">
        <f t="shared" si="18"/>
        <v/>
      </c>
      <c r="H144" s="47"/>
      <c r="K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>
      <c r="A145" s="47" t="str">
        <f t="shared" si="16"/>
        <v/>
      </c>
      <c r="G145" s="47" t="str">
        <f t="shared" si="18"/>
        <v/>
      </c>
      <c r="H145" s="47"/>
      <c r="K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>
      <c r="A146" s="47" t="str">
        <f t="shared" si="16"/>
        <v/>
      </c>
      <c r="G146" s="47" t="str">
        <f t="shared" si="18"/>
        <v/>
      </c>
      <c r="H146" s="47"/>
      <c r="K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>
      <c r="A147" s="47" t="str">
        <f t="shared" si="16"/>
        <v/>
      </c>
      <c r="G147" s="47" t="str">
        <f t="shared" si="18"/>
        <v/>
      </c>
      <c r="H147" s="47"/>
      <c r="K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>
      <c r="A148" s="47" t="str">
        <f t="shared" si="16"/>
        <v/>
      </c>
      <c r="G148" s="47" t="str">
        <f t="shared" si="18"/>
        <v/>
      </c>
      <c r="H148" s="47"/>
      <c r="K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>
      <c r="A149" s="47" t="str">
        <f t="shared" si="16"/>
        <v/>
      </c>
      <c r="G149" s="47" t="str">
        <f t="shared" si="18"/>
        <v/>
      </c>
      <c r="H149" s="47"/>
      <c r="K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>
      <c r="A150" s="47" t="str">
        <f t="shared" si="16"/>
        <v/>
      </c>
      <c r="G150" s="47" t="str">
        <f t="shared" si="18"/>
        <v/>
      </c>
      <c r="H150" s="47"/>
      <c r="K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>
      <c r="A151" s="47" t="str">
        <f t="shared" ref="A151:A214" si="19">IFERROR(IF(A150=$J$12,"",IF(EOMONTH(A150,1)&gt;=$J$12,$J$12,EOMONTH(A150,1))),"")</f>
        <v/>
      </c>
      <c r="G151" s="47" t="str">
        <f t="shared" si="18"/>
        <v/>
      </c>
      <c r="H151" s="47"/>
      <c r="K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>
      <c r="A152" s="47" t="str">
        <f t="shared" si="19"/>
        <v/>
      </c>
      <c r="G152" s="47" t="str">
        <f t="shared" si="18"/>
        <v/>
      </c>
      <c r="H152" s="47"/>
      <c r="K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>
      <c r="A153" s="47" t="str">
        <f t="shared" si="19"/>
        <v/>
      </c>
      <c r="G153" s="47" t="str">
        <f t="shared" si="18"/>
        <v/>
      </c>
      <c r="H153" s="47"/>
      <c r="K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>
      <c r="A154" s="47" t="str">
        <f t="shared" si="19"/>
        <v/>
      </c>
      <c r="G154" s="47" t="str">
        <f t="shared" si="18"/>
        <v/>
      </c>
      <c r="H154" s="47"/>
      <c r="K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>
      <c r="A155" s="47" t="str">
        <f t="shared" si="19"/>
        <v/>
      </c>
      <c r="G155" s="47" t="str">
        <f t="shared" si="18"/>
        <v/>
      </c>
      <c r="H155" s="47"/>
      <c r="K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>
      <c r="A156" s="47" t="str">
        <f t="shared" si="19"/>
        <v/>
      </c>
      <c r="G156" s="47" t="str">
        <f t="shared" si="18"/>
        <v/>
      </c>
      <c r="H156" s="47"/>
      <c r="K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>
      <c r="A157" s="47" t="str">
        <f t="shared" si="19"/>
        <v/>
      </c>
      <c r="G157" s="47" t="str">
        <f t="shared" si="18"/>
        <v/>
      </c>
      <c r="H157" s="47"/>
      <c r="K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>
      <c r="A158" s="47" t="str">
        <f t="shared" si="19"/>
        <v/>
      </c>
      <c r="G158" s="47" t="str">
        <f t="shared" si="18"/>
        <v/>
      </c>
      <c r="H158" s="47"/>
      <c r="K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>
      <c r="A159" s="47" t="str">
        <f t="shared" si="19"/>
        <v/>
      </c>
      <c r="G159" s="47" t="str">
        <f t="shared" si="18"/>
        <v/>
      </c>
      <c r="H159" s="47"/>
      <c r="K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>
      <c r="A160" s="47" t="str">
        <f t="shared" si="19"/>
        <v/>
      </c>
      <c r="G160" s="47" t="str">
        <f t="shared" si="18"/>
        <v/>
      </c>
      <c r="H160" s="47"/>
      <c r="K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>
      <c r="A161" s="47" t="str">
        <f t="shared" si="19"/>
        <v/>
      </c>
      <c r="G161" s="47" t="str">
        <f t="shared" si="18"/>
        <v/>
      </c>
      <c r="H161" s="47"/>
      <c r="K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>
      <c r="A162" s="47" t="str">
        <f t="shared" si="19"/>
        <v/>
      </c>
      <c r="G162" s="47" t="str">
        <f t="shared" si="18"/>
        <v/>
      </c>
      <c r="H162" s="47"/>
      <c r="K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>
      <c r="A163" s="47" t="str">
        <f t="shared" si="19"/>
        <v/>
      </c>
      <c r="G163" s="47" t="str">
        <f t="shared" si="18"/>
        <v/>
      </c>
      <c r="H163" s="47"/>
      <c r="K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>
      <c r="A164" s="47" t="str">
        <f t="shared" si="19"/>
        <v/>
      </c>
      <c r="G164" s="47" t="str">
        <f t="shared" si="18"/>
        <v/>
      </c>
      <c r="H164" s="47"/>
      <c r="K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>
      <c r="A165" s="47" t="str">
        <f t="shared" si="19"/>
        <v/>
      </c>
      <c r="G165" s="47" t="str">
        <f t="shared" si="18"/>
        <v/>
      </c>
      <c r="H165" s="47"/>
      <c r="K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>
      <c r="A166" s="47" t="str">
        <f t="shared" si="19"/>
        <v/>
      </c>
      <c r="G166" s="47" t="str">
        <f t="shared" si="18"/>
        <v/>
      </c>
      <c r="H166" s="47"/>
      <c r="K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>
      <c r="A167" s="47" t="str">
        <f t="shared" si="19"/>
        <v/>
      </c>
      <c r="G167" s="47" t="str">
        <f t="shared" si="18"/>
        <v/>
      </c>
      <c r="H167" s="47"/>
      <c r="K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>
      <c r="A168" s="47" t="str">
        <f t="shared" si="19"/>
        <v/>
      </c>
      <c r="G168" s="47" t="str">
        <f t="shared" si="18"/>
        <v/>
      </c>
      <c r="H168" s="47"/>
      <c r="K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>
      <c r="A169" s="47" t="str">
        <f t="shared" si="19"/>
        <v/>
      </c>
      <c r="G169" s="47" t="str">
        <f t="shared" si="18"/>
        <v/>
      </c>
      <c r="H169" s="47"/>
      <c r="K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>
      <c r="A170" s="47" t="str">
        <f t="shared" si="19"/>
        <v/>
      </c>
      <c r="G170" s="47" t="str">
        <f t="shared" si="18"/>
        <v/>
      </c>
      <c r="H170" s="47"/>
      <c r="K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>
      <c r="A171" s="47" t="str">
        <f t="shared" si="19"/>
        <v/>
      </c>
      <c r="G171" s="47" t="str">
        <f t="shared" si="18"/>
        <v/>
      </c>
      <c r="H171" s="47"/>
      <c r="K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>
      <c r="A172" s="47" t="str">
        <f t="shared" si="19"/>
        <v/>
      </c>
      <c r="G172" s="47" t="str">
        <f t="shared" si="18"/>
        <v/>
      </c>
      <c r="H172" s="47"/>
      <c r="K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>
      <c r="A173" s="47" t="str">
        <f t="shared" si="19"/>
        <v/>
      </c>
      <c r="G173" s="47" t="str">
        <f t="shared" si="18"/>
        <v/>
      </c>
      <c r="H173" s="47"/>
      <c r="K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>
      <c r="A174" s="47" t="str">
        <f t="shared" si="19"/>
        <v/>
      </c>
      <c r="G174" s="47" t="str">
        <f t="shared" si="18"/>
        <v/>
      </c>
      <c r="H174" s="47"/>
      <c r="K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>
      <c r="A175" s="47" t="str">
        <f t="shared" si="19"/>
        <v/>
      </c>
      <c r="G175" s="47" t="str">
        <f t="shared" si="18"/>
        <v/>
      </c>
      <c r="H175" s="47"/>
      <c r="K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>
      <c r="A176" s="47" t="str">
        <f t="shared" si="19"/>
        <v/>
      </c>
      <c r="G176" s="47" t="str">
        <f t="shared" si="18"/>
        <v/>
      </c>
      <c r="H176" s="47"/>
      <c r="K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>
      <c r="A177" s="47" t="str">
        <f t="shared" si="19"/>
        <v/>
      </c>
      <c r="G177" s="47" t="str">
        <f t="shared" si="18"/>
        <v/>
      </c>
      <c r="H177" s="47"/>
      <c r="K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>
      <c r="A178" s="47" t="str">
        <f t="shared" si="19"/>
        <v/>
      </c>
      <c r="G178" s="47" t="str">
        <f t="shared" si="18"/>
        <v/>
      </c>
      <c r="H178" s="47"/>
      <c r="K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>
      <c r="A179" s="47" t="str">
        <f t="shared" si="19"/>
        <v/>
      </c>
      <c r="G179" s="47" t="str">
        <f t="shared" si="18"/>
        <v/>
      </c>
      <c r="H179" s="47"/>
      <c r="K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>
      <c r="A180" s="47" t="str">
        <f t="shared" si="19"/>
        <v/>
      </c>
      <c r="G180" s="47" t="str">
        <f t="shared" si="18"/>
        <v/>
      </c>
      <c r="H180" s="47"/>
      <c r="K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>
      <c r="A181" s="47" t="str">
        <f t="shared" si="19"/>
        <v/>
      </c>
      <c r="G181" s="47" t="str">
        <f t="shared" si="18"/>
        <v/>
      </c>
      <c r="H181" s="47"/>
      <c r="K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>
      <c r="A182" s="47" t="str">
        <f t="shared" si="19"/>
        <v/>
      </c>
      <c r="G182" s="47" t="str">
        <f t="shared" si="18"/>
        <v/>
      </c>
      <c r="H182" s="47"/>
      <c r="K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>
      <c r="A183" s="47" t="str">
        <f t="shared" si="19"/>
        <v/>
      </c>
      <c r="G183" s="47" t="str">
        <f t="shared" si="18"/>
        <v/>
      </c>
      <c r="H183" s="47"/>
      <c r="K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>
      <c r="A184" s="47" t="str">
        <f t="shared" si="19"/>
        <v/>
      </c>
      <c r="G184" s="47" t="str">
        <f t="shared" si="18"/>
        <v/>
      </c>
      <c r="H184" s="47"/>
      <c r="K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>
      <c r="A185" s="47" t="str">
        <f t="shared" si="19"/>
        <v/>
      </c>
      <c r="G185" s="47" t="str">
        <f t="shared" si="18"/>
        <v/>
      </c>
      <c r="H185" s="47"/>
      <c r="K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>
      <c r="A186" s="47" t="str">
        <f t="shared" si="19"/>
        <v/>
      </c>
      <c r="G186" s="47" t="str">
        <f t="shared" si="18"/>
        <v/>
      </c>
      <c r="H186" s="47"/>
      <c r="K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>
      <c r="A187" s="47" t="str">
        <f t="shared" si="19"/>
        <v/>
      </c>
      <c r="G187" s="47" t="str">
        <f t="shared" si="18"/>
        <v/>
      </c>
      <c r="H187" s="47"/>
      <c r="K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>
      <c r="A188" s="47" t="str">
        <f t="shared" si="19"/>
        <v/>
      </c>
      <c r="G188" s="47" t="str">
        <f t="shared" si="18"/>
        <v/>
      </c>
      <c r="H188" s="47"/>
      <c r="K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>
      <c r="A189" s="47" t="str">
        <f t="shared" si="19"/>
        <v/>
      </c>
      <c r="G189" s="47" t="str">
        <f t="shared" si="18"/>
        <v/>
      </c>
      <c r="H189" s="47"/>
      <c r="K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>
      <c r="A190" s="47" t="str">
        <f t="shared" si="19"/>
        <v/>
      </c>
      <c r="G190" s="47" t="str">
        <f t="shared" si="18"/>
        <v/>
      </c>
      <c r="H190" s="47"/>
      <c r="K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>
      <c r="A191" s="47" t="str">
        <f t="shared" si="19"/>
        <v/>
      </c>
      <c r="G191" s="47" t="str">
        <f t="shared" ref="G191:G254" si="20">IFERROR(IF(G190=$J$12,"",IF(EOMONTH(G190,1)&gt;=$J$12,$J$12,EOMONTH(G190,1))),"")</f>
        <v/>
      </c>
      <c r="H191" s="47"/>
      <c r="K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>
      <c r="A192" s="47" t="str">
        <f t="shared" si="19"/>
        <v/>
      </c>
      <c r="G192" s="47" t="str">
        <f t="shared" si="20"/>
        <v/>
      </c>
      <c r="H192" s="47"/>
      <c r="K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>
      <c r="A193" s="47" t="str">
        <f t="shared" si="19"/>
        <v/>
      </c>
      <c r="G193" s="47" t="str">
        <f t="shared" si="20"/>
        <v/>
      </c>
      <c r="H193" s="47"/>
      <c r="K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>
      <c r="A194" s="47" t="str">
        <f t="shared" si="19"/>
        <v/>
      </c>
      <c r="G194" s="47" t="str">
        <f t="shared" si="20"/>
        <v/>
      </c>
      <c r="H194" s="47"/>
      <c r="K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>
      <c r="A195" s="47" t="str">
        <f t="shared" si="19"/>
        <v/>
      </c>
      <c r="G195" s="47" t="str">
        <f t="shared" si="20"/>
        <v/>
      </c>
      <c r="H195" s="47"/>
      <c r="K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>
      <c r="A196" s="47" t="str">
        <f t="shared" si="19"/>
        <v/>
      </c>
      <c r="G196" s="47" t="str">
        <f t="shared" si="20"/>
        <v/>
      </c>
      <c r="H196" s="47"/>
      <c r="K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>
      <c r="A197" s="47" t="str">
        <f t="shared" si="19"/>
        <v/>
      </c>
      <c r="G197" s="47" t="str">
        <f t="shared" si="20"/>
        <v/>
      </c>
      <c r="H197" s="47"/>
      <c r="K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>
      <c r="A198" s="47" t="str">
        <f t="shared" si="19"/>
        <v/>
      </c>
      <c r="G198" s="47" t="str">
        <f t="shared" si="20"/>
        <v/>
      </c>
      <c r="H198" s="47"/>
      <c r="K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>
      <c r="A199" s="47" t="str">
        <f t="shared" si="19"/>
        <v/>
      </c>
      <c r="G199" s="47" t="str">
        <f t="shared" si="20"/>
        <v/>
      </c>
      <c r="H199" s="47"/>
      <c r="K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>
      <c r="A200" s="47" t="str">
        <f t="shared" si="19"/>
        <v/>
      </c>
      <c r="G200" s="47" t="str">
        <f t="shared" si="20"/>
        <v/>
      </c>
      <c r="H200" s="47"/>
      <c r="K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>
      <c r="A201" s="47" t="str">
        <f t="shared" si="19"/>
        <v/>
      </c>
      <c r="G201" s="47" t="str">
        <f t="shared" si="20"/>
        <v/>
      </c>
      <c r="H201" s="47"/>
      <c r="K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>
      <c r="A202" s="47" t="str">
        <f t="shared" si="19"/>
        <v/>
      </c>
      <c r="G202" s="47" t="str">
        <f t="shared" si="20"/>
        <v/>
      </c>
      <c r="H202" s="47"/>
      <c r="K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>
      <c r="A203" s="47" t="str">
        <f t="shared" si="19"/>
        <v/>
      </c>
      <c r="G203" s="47" t="str">
        <f t="shared" si="20"/>
        <v/>
      </c>
      <c r="H203" s="47"/>
      <c r="K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>
      <c r="A204" s="47" t="str">
        <f t="shared" si="19"/>
        <v/>
      </c>
      <c r="G204" s="47" t="str">
        <f t="shared" si="20"/>
        <v/>
      </c>
      <c r="H204" s="47"/>
      <c r="K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>
      <c r="A205" s="47" t="str">
        <f t="shared" si="19"/>
        <v/>
      </c>
      <c r="G205" s="47" t="str">
        <f t="shared" si="20"/>
        <v/>
      </c>
      <c r="H205" s="47"/>
      <c r="K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>
      <c r="A206" s="47" t="str">
        <f t="shared" si="19"/>
        <v/>
      </c>
      <c r="G206" s="47" t="str">
        <f t="shared" si="20"/>
        <v/>
      </c>
      <c r="H206" s="47"/>
      <c r="K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>
      <c r="A207" s="47" t="str">
        <f t="shared" si="19"/>
        <v/>
      </c>
      <c r="G207" s="47" t="str">
        <f t="shared" si="20"/>
        <v/>
      </c>
      <c r="H207" s="47"/>
      <c r="K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>
      <c r="A208" s="47" t="str">
        <f t="shared" si="19"/>
        <v/>
      </c>
      <c r="G208" s="47" t="str">
        <f t="shared" si="20"/>
        <v/>
      </c>
      <c r="H208" s="47"/>
      <c r="K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>
      <c r="A209" s="47" t="str">
        <f t="shared" si="19"/>
        <v/>
      </c>
      <c r="G209" s="47" t="str">
        <f t="shared" si="20"/>
        <v/>
      </c>
      <c r="H209" s="47"/>
      <c r="K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>
      <c r="A210" s="47" t="str">
        <f t="shared" si="19"/>
        <v/>
      </c>
      <c r="G210" s="47" t="str">
        <f t="shared" si="20"/>
        <v/>
      </c>
      <c r="H210" s="47"/>
      <c r="K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>
      <c r="A211" s="47" t="str">
        <f t="shared" si="19"/>
        <v/>
      </c>
      <c r="G211" s="47" t="str">
        <f t="shared" si="20"/>
        <v/>
      </c>
      <c r="H211" s="47"/>
      <c r="K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>
      <c r="A212" s="47" t="str">
        <f t="shared" si="19"/>
        <v/>
      </c>
      <c r="G212" s="47" t="str">
        <f t="shared" si="20"/>
        <v/>
      </c>
      <c r="H212" s="47"/>
      <c r="K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>
      <c r="A213" s="47" t="str">
        <f t="shared" si="19"/>
        <v/>
      </c>
      <c r="G213" s="47" t="str">
        <f t="shared" si="20"/>
        <v/>
      </c>
      <c r="H213" s="47"/>
      <c r="K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>
      <c r="A214" s="47" t="str">
        <f t="shared" si="19"/>
        <v/>
      </c>
      <c r="G214" s="47" t="str">
        <f t="shared" si="20"/>
        <v/>
      </c>
      <c r="H214" s="47"/>
      <c r="K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>
      <c r="A215" s="47" t="str">
        <f t="shared" ref="A215:A267" si="21">IFERROR(IF(A214=$J$12,"",IF(EOMONTH(A214,1)&gt;=$J$12,$J$12,EOMONTH(A214,1))),"")</f>
        <v/>
      </c>
      <c r="G215" s="47" t="str">
        <f t="shared" si="20"/>
        <v/>
      </c>
      <c r="H215" s="47"/>
      <c r="K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>
      <c r="A216" s="47" t="str">
        <f t="shared" si="21"/>
        <v/>
      </c>
      <c r="G216" s="47" t="str">
        <f t="shared" si="20"/>
        <v/>
      </c>
      <c r="H216" s="47"/>
      <c r="K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>
      <c r="A217" s="47" t="str">
        <f t="shared" si="21"/>
        <v/>
      </c>
      <c r="G217" s="47" t="str">
        <f t="shared" si="20"/>
        <v/>
      </c>
      <c r="H217" s="47"/>
      <c r="K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>
      <c r="A218" s="47" t="str">
        <f t="shared" si="21"/>
        <v/>
      </c>
      <c r="G218" s="47" t="str">
        <f t="shared" si="20"/>
        <v/>
      </c>
      <c r="H218" s="47"/>
      <c r="K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>
      <c r="A219" s="47" t="str">
        <f t="shared" si="21"/>
        <v/>
      </c>
      <c r="G219" s="47" t="str">
        <f t="shared" si="20"/>
        <v/>
      </c>
      <c r="H219" s="47"/>
      <c r="K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>
      <c r="A220" s="47" t="str">
        <f t="shared" si="21"/>
        <v/>
      </c>
      <c r="G220" s="47" t="str">
        <f t="shared" si="20"/>
        <v/>
      </c>
      <c r="H220" s="47"/>
      <c r="K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>
      <c r="A221" s="47" t="str">
        <f t="shared" si="21"/>
        <v/>
      </c>
      <c r="G221" s="47" t="str">
        <f t="shared" si="20"/>
        <v/>
      </c>
      <c r="H221" s="47"/>
      <c r="K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spans="1:25">
      <c r="A222" s="47" t="str">
        <f t="shared" si="21"/>
        <v/>
      </c>
      <c r="G222" s="47" t="str">
        <f t="shared" si="20"/>
        <v/>
      </c>
      <c r="H222" s="47"/>
      <c r="K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spans="1:25">
      <c r="A223" s="47" t="str">
        <f t="shared" si="21"/>
        <v/>
      </c>
      <c r="G223" s="47" t="str">
        <f t="shared" si="20"/>
        <v/>
      </c>
      <c r="H223" s="47"/>
      <c r="K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spans="1:25">
      <c r="A224" s="47" t="str">
        <f t="shared" si="21"/>
        <v/>
      </c>
      <c r="G224" s="47" t="str">
        <f t="shared" si="20"/>
        <v/>
      </c>
      <c r="H224" s="47"/>
      <c r="K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spans="1:25">
      <c r="A225" s="47" t="str">
        <f t="shared" si="21"/>
        <v/>
      </c>
      <c r="G225" s="47" t="str">
        <f t="shared" si="20"/>
        <v/>
      </c>
      <c r="H225" s="47"/>
      <c r="K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spans="1:25">
      <c r="A226" s="47" t="str">
        <f t="shared" si="21"/>
        <v/>
      </c>
      <c r="G226" s="47" t="str">
        <f t="shared" si="20"/>
        <v/>
      </c>
      <c r="H226" s="47"/>
      <c r="K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spans="1:25">
      <c r="A227" s="47" t="str">
        <f t="shared" si="21"/>
        <v/>
      </c>
      <c r="G227" s="47" t="str">
        <f t="shared" si="20"/>
        <v/>
      </c>
      <c r="H227" s="47"/>
      <c r="K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spans="1:25">
      <c r="A228" s="47" t="str">
        <f t="shared" si="21"/>
        <v/>
      </c>
      <c r="G228" s="47" t="str">
        <f t="shared" si="20"/>
        <v/>
      </c>
      <c r="H228" s="47"/>
      <c r="K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spans="1:25">
      <c r="A229" s="47" t="str">
        <f t="shared" si="21"/>
        <v/>
      </c>
      <c r="G229" s="47" t="str">
        <f t="shared" si="20"/>
        <v/>
      </c>
      <c r="H229" s="47"/>
      <c r="K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spans="1:25">
      <c r="A230" s="47" t="str">
        <f t="shared" si="21"/>
        <v/>
      </c>
      <c r="G230" s="47" t="str">
        <f t="shared" si="20"/>
        <v/>
      </c>
      <c r="H230" s="47"/>
      <c r="K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spans="1:25">
      <c r="A231" s="47" t="str">
        <f t="shared" si="21"/>
        <v/>
      </c>
      <c r="G231" s="47" t="str">
        <f t="shared" si="20"/>
        <v/>
      </c>
      <c r="H231" s="47"/>
      <c r="K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spans="1:25">
      <c r="A232" s="47" t="str">
        <f t="shared" si="21"/>
        <v/>
      </c>
      <c r="G232" s="47" t="str">
        <f t="shared" si="20"/>
        <v/>
      </c>
      <c r="H232" s="47"/>
      <c r="K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spans="1:25">
      <c r="A233" s="47" t="str">
        <f t="shared" si="21"/>
        <v/>
      </c>
      <c r="G233" s="47" t="str">
        <f t="shared" si="20"/>
        <v/>
      </c>
      <c r="H233" s="47"/>
      <c r="K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spans="1:25">
      <c r="A234" s="47" t="str">
        <f t="shared" si="21"/>
        <v/>
      </c>
      <c r="G234" s="47" t="str">
        <f t="shared" si="20"/>
        <v/>
      </c>
      <c r="H234" s="47"/>
      <c r="K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spans="1:25">
      <c r="A235" s="47" t="str">
        <f t="shared" si="21"/>
        <v/>
      </c>
      <c r="G235" s="47" t="str">
        <f t="shared" si="20"/>
        <v/>
      </c>
      <c r="H235" s="47"/>
      <c r="K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>
      <c r="A236" s="47" t="str">
        <f t="shared" si="21"/>
        <v/>
      </c>
      <c r="G236" s="47" t="str">
        <f t="shared" si="20"/>
        <v/>
      </c>
      <c r="H236" s="47"/>
      <c r="K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>
      <c r="A237" s="47" t="str">
        <f t="shared" si="21"/>
        <v/>
      </c>
      <c r="G237" s="47" t="str">
        <f t="shared" si="20"/>
        <v/>
      </c>
      <c r="H237" s="47"/>
      <c r="K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>
      <c r="A238" s="47" t="str">
        <f t="shared" si="21"/>
        <v/>
      </c>
      <c r="G238" s="47" t="str">
        <f t="shared" si="20"/>
        <v/>
      </c>
      <c r="H238" s="47"/>
      <c r="K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spans="1:25">
      <c r="A239" s="47" t="str">
        <f t="shared" si="21"/>
        <v/>
      </c>
      <c r="G239" s="47" t="str">
        <f t="shared" si="20"/>
        <v/>
      </c>
      <c r="H239" s="47"/>
      <c r="K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spans="1:25">
      <c r="A240" s="47" t="str">
        <f t="shared" si="21"/>
        <v/>
      </c>
      <c r="G240" s="47" t="str">
        <f t="shared" si="20"/>
        <v/>
      </c>
      <c r="H240" s="47"/>
      <c r="K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>
      <c r="A241" s="47" t="str">
        <f t="shared" si="21"/>
        <v/>
      </c>
      <c r="G241" s="47" t="str">
        <f t="shared" si="20"/>
        <v/>
      </c>
      <c r="H241" s="47"/>
      <c r="K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>
      <c r="A242" s="47" t="str">
        <f t="shared" si="21"/>
        <v/>
      </c>
      <c r="G242" s="47" t="str">
        <f t="shared" si="20"/>
        <v/>
      </c>
      <c r="H242" s="47"/>
      <c r="K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>
      <c r="A243" s="47" t="str">
        <f t="shared" si="21"/>
        <v/>
      </c>
      <c r="G243" s="47" t="str">
        <f t="shared" si="20"/>
        <v/>
      </c>
      <c r="H243" s="47"/>
      <c r="K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>
      <c r="A244" s="47" t="str">
        <f t="shared" si="21"/>
        <v/>
      </c>
      <c r="G244" s="47" t="str">
        <f t="shared" si="20"/>
        <v/>
      </c>
      <c r="H244" s="47"/>
      <c r="K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>
      <c r="A245" s="47" t="str">
        <f t="shared" si="21"/>
        <v/>
      </c>
      <c r="G245" s="47" t="str">
        <f t="shared" si="20"/>
        <v/>
      </c>
      <c r="H245" s="47"/>
      <c r="K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>
      <c r="A246" s="47" t="str">
        <f t="shared" si="21"/>
        <v/>
      </c>
      <c r="G246" s="47" t="str">
        <f t="shared" si="20"/>
        <v/>
      </c>
      <c r="H246" s="47"/>
      <c r="K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>
      <c r="A247" s="47" t="str">
        <f t="shared" si="21"/>
        <v/>
      </c>
      <c r="G247" s="47" t="str">
        <f t="shared" si="20"/>
        <v/>
      </c>
      <c r="H247" s="47"/>
      <c r="K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>
      <c r="A248" s="47" t="str">
        <f t="shared" si="21"/>
        <v/>
      </c>
      <c r="G248" s="47" t="str">
        <f t="shared" si="20"/>
        <v/>
      </c>
      <c r="H248" s="47"/>
      <c r="K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>
      <c r="A249" s="47" t="str">
        <f t="shared" si="21"/>
        <v/>
      </c>
      <c r="G249" s="47" t="str">
        <f t="shared" si="20"/>
        <v/>
      </c>
      <c r="H249" s="47"/>
      <c r="K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>
      <c r="A250" s="47" t="str">
        <f t="shared" si="21"/>
        <v/>
      </c>
      <c r="G250" s="47" t="str">
        <f t="shared" si="20"/>
        <v/>
      </c>
      <c r="H250" s="47"/>
      <c r="K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>
      <c r="A251" s="47" t="str">
        <f t="shared" si="21"/>
        <v/>
      </c>
      <c r="G251" s="47" t="str">
        <f t="shared" si="20"/>
        <v/>
      </c>
      <c r="H251" s="47"/>
      <c r="K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>
      <c r="A252" s="47" t="str">
        <f t="shared" si="21"/>
        <v/>
      </c>
      <c r="G252" s="47" t="str">
        <f t="shared" si="20"/>
        <v/>
      </c>
      <c r="H252" s="47"/>
      <c r="K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>
      <c r="A253" s="47" t="str">
        <f t="shared" si="21"/>
        <v/>
      </c>
      <c r="G253" s="47" t="str">
        <f t="shared" si="20"/>
        <v/>
      </c>
      <c r="H253" s="47"/>
      <c r="K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>
      <c r="A254" s="47" t="str">
        <f t="shared" si="21"/>
        <v/>
      </c>
      <c r="G254" s="47" t="str">
        <f t="shared" si="20"/>
        <v/>
      </c>
      <c r="H254" s="47"/>
      <c r="K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>
      <c r="A255" s="47" t="str">
        <f t="shared" si="21"/>
        <v/>
      </c>
      <c r="G255" s="47" t="str">
        <f t="shared" ref="G255:G318" si="22">IFERROR(IF(G254=$J$12,"",IF(EOMONTH(G254,1)&gt;=$J$12,$J$12,EOMONTH(G254,1))),"")</f>
        <v/>
      </c>
      <c r="H255" s="47"/>
      <c r="K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>
      <c r="A256" s="47" t="str">
        <f t="shared" si="21"/>
        <v/>
      </c>
      <c r="G256" s="47" t="str">
        <f t="shared" si="22"/>
        <v/>
      </c>
      <c r="H256" s="47"/>
      <c r="K256" s="44"/>
      <c r="Q256" s="44"/>
      <c r="R256" s="44"/>
      <c r="S256" s="44"/>
      <c r="T256" s="44"/>
      <c r="U256" s="44"/>
      <c r="V256" s="44"/>
      <c r="W256" s="44"/>
      <c r="X256" s="44"/>
      <c r="Y256" s="44"/>
    </row>
    <row r="257" spans="1:25">
      <c r="A257" s="47" t="str">
        <f t="shared" si="21"/>
        <v/>
      </c>
      <c r="G257" s="47" t="str">
        <f t="shared" si="22"/>
        <v/>
      </c>
      <c r="H257" s="47"/>
      <c r="K257" s="44"/>
      <c r="Q257" s="44"/>
      <c r="R257" s="44"/>
      <c r="S257" s="44"/>
      <c r="T257" s="44"/>
      <c r="U257" s="44"/>
      <c r="V257" s="44"/>
      <c r="W257" s="44"/>
      <c r="X257" s="44"/>
      <c r="Y257" s="44"/>
    </row>
    <row r="258" spans="1:25">
      <c r="A258" s="47" t="str">
        <f t="shared" si="21"/>
        <v/>
      </c>
      <c r="G258" s="47" t="str">
        <f t="shared" si="22"/>
        <v/>
      </c>
      <c r="H258" s="47"/>
      <c r="K258" s="44"/>
      <c r="Q258" s="44"/>
      <c r="R258" s="44"/>
      <c r="S258" s="44"/>
      <c r="T258" s="44"/>
      <c r="U258" s="44"/>
      <c r="V258" s="44"/>
      <c r="W258" s="44"/>
      <c r="X258" s="44"/>
      <c r="Y258" s="44"/>
    </row>
    <row r="259" spans="1:25">
      <c r="A259" s="47" t="str">
        <f t="shared" si="21"/>
        <v/>
      </c>
      <c r="G259" s="47" t="str">
        <f t="shared" si="22"/>
        <v/>
      </c>
      <c r="H259" s="47"/>
      <c r="K259" s="44"/>
      <c r="Q259" s="44"/>
      <c r="R259" s="44"/>
      <c r="S259" s="44"/>
      <c r="T259" s="44"/>
      <c r="U259" s="44"/>
      <c r="V259" s="44"/>
      <c r="W259" s="44"/>
      <c r="X259" s="44"/>
      <c r="Y259" s="44"/>
    </row>
    <row r="260" spans="1:25">
      <c r="A260" s="47" t="str">
        <f t="shared" si="21"/>
        <v/>
      </c>
      <c r="G260" s="47" t="str">
        <f t="shared" si="22"/>
        <v/>
      </c>
      <c r="H260" s="47"/>
      <c r="K260" s="44"/>
      <c r="Q260" s="44"/>
      <c r="R260" s="44"/>
      <c r="S260" s="44"/>
      <c r="T260" s="44"/>
      <c r="U260" s="44"/>
      <c r="V260" s="44"/>
      <c r="W260" s="44"/>
      <c r="X260" s="44"/>
      <c r="Y260" s="44"/>
    </row>
    <row r="261" spans="1:25">
      <c r="A261" s="47" t="str">
        <f t="shared" si="21"/>
        <v/>
      </c>
      <c r="G261" s="47" t="str">
        <f t="shared" si="22"/>
        <v/>
      </c>
      <c r="H261" s="47"/>
      <c r="K261" s="44"/>
      <c r="Q261" s="44"/>
      <c r="R261" s="44"/>
      <c r="S261" s="44"/>
      <c r="T261" s="44"/>
      <c r="U261" s="44"/>
      <c r="V261" s="44"/>
      <c r="W261" s="44"/>
      <c r="X261" s="44"/>
      <c r="Y261" s="44"/>
    </row>
    <row r="262" spans="1:25">
      <c r="A262" s="47" t="str">
        <f t="shared" si="21"/>
        <v/>
      </c>
      <c r="G262" s="47" t="str">
        <f t="shared" si="22"/>
        <v/>
      </c>
      <c r="H262" s="47"/>
      <c r="K262" s="44"/>
      <c r="Q262" s="44"/>
      <c r="R262" s="44"/>
      <c r="S262" s="44"/>
      <c r="T262" s="44"/>
      <c r="U262" s="44"/>
      <c r="V262" s="44"/>
      <c r="W262" s="44"/>
      <c r="X262" s="44"/>
      <c r="Y262" s="44"/>
    </row>
    <row r="263" spans="1:25">
      <c r="A263" s="47" t="str">
        <f t="shared" si="21"/>
        <v/>
      </c>
      <c r="G263" s="47" t="str">
        <f t="shared" si="22"/>
        <v/>
      </c>
      <c r="H263" s="47"/>
      <c r="K263" s="44"/>
      <c r="Q263" s="44"/>
      <c r="R263" s="44"/>
      <c r="S263" s="44"/>
      <c r="T263" s="44"/>
      <c r="U263" s="44"/>
      <c r="V263" s="44"/>
      <c r="W263" s="44"/>
      <c r="X263" s="44"/>
      <c r="Y263" s="44"/>
    </row>
    <row r="264" spans="1:25">
      <c r="A264" s="47" t="str">
        <f t="shared" si="21"/>
        <v/>
      </c>
      <c r="G264" s="47" t="str">
        <f t="shared" si="22"/>
        <v/>
      </c>
      <c r="H264" s="47"/>
      <c r="K264" s="44"/>
      <c r="Q264" s="44"/>
      <c r="R264" s="44"/>
      <c r="S264" s="44"/>
      <c r="T264" s="44"/>
      <c r="U264" s="44"/>
      <c r="V264" s="44"/>
      <c r="W264" s="44"/>
      <c r="X264" s="44"/>
      <c r="Y264" s="44"/>
    </row>
    <row r="265" spans="1:25">
      <c r="A265" s="47" t="str">
        <f t="shared" si="21"/>
        <v/>
      </c>
      <c r="G265" s="47" t="str">
        <f t="shared" si="22"/>
        <v/>
      </c>
      <c r="H265" s="47"/>
      <c r="K265" s="44"/>
      <c r="Q265" s="44"/>
      <c r="R265" s="44"/>
      <c r="S265" s="44"/>
      <c r="T265" s="44"/>
      <c r="U265" s="44"/>
      <c r="V265" s="44"/>
      <c r="W265" s="44"/>
      <c r="X265" s="44"/>
      <c r="Y265" s="44"/>
    </row>
    <row r="266" spans="1:25">
      <c r="A266" s="47" t="str">
        <f t="shared" si="21"/>
        <v/>
      </c>
      <c r="G266" s="47" t="str">
        <f t="shared" si="22"/>
        <v/>
      </c>
      <c r="H266" s="47"/>
      <c r="K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spans="1:25">
      <c r="A267" s="47" t="str">
        <f t="shared" si="21"/>
        <v/>
      </c>
      <c r="G267" s="47" t="str">
        <f t="shared" si="22"/>
        <v/>
      </c>
      <c r="H267" s="47"/>
      <c r="K267" s="44"/>
      <c r="Q267" s="44"/>
      <c r="R267" s="44"/>
      <c r="S267" s="44"/>
      <c r="T267" s="44"/>
      <c r="U267" s="44"/>
      <c r="V267" s="44"/>
      <c r="W267" s="44"/>
      <c r="X267" s="44"/>
      <c r="Y267" s="44"/>
    </row>
    <row r="268" spans="1:25">
      <c r="G268" s="47" t="str">
        <f t="shared" si="22"/>
        <v/>
      </c>
      <c r="H268" s="47"/>
      <c r="K268" s="44"/>
      <c r="Q268" s="44"/>
      <c r="R268" s="44"/>
      <c r="S268" s="44"/>
      <c r="T268" s="44"/>
      <c r="U268" s="44"/>
      <c r="V268" s="44"/>
      <c r="W268" s="44"/>
      <c r="X268" s="44"/>
      <c r="Y268" s="44"/>
    </row>
    <row r="269" spans="1:25">
      <c r="G269" s="47" t="str">
        <f t="shared" si="22"/>
        <v/>
      </c>
      <c r="H269" s="47"/>
      <c r="K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:25">
      <c r="G270" s="47" t="str">
        <f t="shared" si="22"/>
        <v/>
      </c>
      <c r="H270" s="47"/>
      <c r="K270" s="44"/>
      <c r="Q270" s="44"/>
      <c r="R270" s="44"/>
      <c r="S270" s="44"/>
      <c r="T270" s="44"/>
      <c r="U270" s="44"/>
      <c r="V270" s="44"/>
      <c r="W270" s="44"/>
      <c r="X270" s="44"/>
      <c r="Y270" s="44"/>
    </row>
    <row r="271" spans="1:25">
      <c r="G271" s="47" t="str">
        <f t="shared" si="22"/>
        <v/>
      </c>
      <c r="H271" s="47"/>
      <c r="K271" s="44"/>
      <c r="Q271" s="44"/>
      <c r="R271" s="44"/>
      <c r="S271" s="44"/>
      <c r="T271" s="44"/>
      <c r="U271" s="44"/>
      <c r="V271" s="44"/>
      <c r="W271" s="44"/>
      <c r="X271" s="44"/>
      <c r="Y271" s="44"/>
    </row>
    <row r="272" spans="1:25">
      <c r="G272" s="47" t="str">
        <f t="shared" si="22"/>
        <v/>
      </c>
      <c r="H272" s="47"/>
      <c r="K272" s="44"/>
      <c r="Q272" s="44"/>
      <c r="R272" s="44"/>
      <c r="S272" s="44"/>
      <c r="T272" s="44"/>
      <c r="U272" s="44"/>
      <c r="V272" s="44"/>
      <c r="W272" s="44"/>
      <c r="X272" s="44"/>
      <c r="Y272" s="44"/>
    </row>
    <row r="273" spans="7:25">
      <c r="G273" s="47" t="str">
        <f t="shared" si="22"/>
        <v/>
      </c>
      <c r="H273" s="47"/>
      <c r="K273" s="44"/>
      <c r="Q273" s="44"/>
      <c r="R273" s="44"/>
      <c r="S273" s="44"/>
      <c r="T273" s="44"/>
      <c r="U273" s="44"/>
      <c r="V273" s="44"/>
      <c r="W273" s="44"/>
      <c r="X273" s="44"/>
      <c r="Y273" s="44"/>
    </row>
    <row r="274" spans="7:25">
      <c r="G274" s="47" t="str">
        <f t="shared" si="22"/>
        <v/>
      </c>
      <c r="H274" s="47"/>
      <c r="K274" s="44"/>
      <c r="Q274" s="44"/>
      <c r="R274" s="44"/>
      <c r="S274" s="44"/>
      <c r="T274" s="44"/>
      <c r="U274" s="44"/>
      <c r="V274" s="44"/>
      <c r="W274" s="44"/>
      <c r="X274" s="44"/>
      <c r="Y274" s="44"/>
    </row>
    <row r="275" spans="7:25">
      <c r="G275" s="47" t="str">
        <f t="shared" si="22"/>
        <v/>
      </c>
      <c r="H275" s="47"/>
      <c r="K275" s="44"/>
      <c r="Q275" s="44"/>
      <c r="R275" s="44"/>
      <c r="S275" s="44"/>
      <c r="T275" s="44"/>
      <c r="U275" s="44"/>
      <c r="V275" s="44"/>
      <c r="W275" s="44"/>
      <c r="X275" s="44"/>
      <c r="Y275" s="44"/>
    </row>
    <row r="276" spans="7:25">
      <c r="G276" s="47" t="str">
        <f t="shared" si="22"/>
        <v/>
      </c>
      <c r="H276" s="47"/>
      <c r="K276" s="44"/>
      <c r="Q276" s="44"/>
      <c r="R276" s="44"/>
      <c r="S276" s="44"/>
      <c r="T276" s="44"/>
      <c r="U276" s="44"/>
      <c r="V276" s="44"/>
      <c r="W276" s="44"/>
      <c r="X276" s="44"/>
      <c r="Y276" s="44"/>
    </row>
    <row r="277" spans="7:25">
      <c r="G277" s="47" t="str">
        <f t="shared" si="22"/>
        <v/>
      </c>
      <c r="H277" s="47"/>
      <c r="K277" s="44"/>
      <c r="Q277" s="44"/>
      <c r="R277" s="44"/>
      <c r="S277" s="44"/>
      <c r="T277" s="44"/>
      <c r="U277" s="44"/>
      <c r="V277" s="44"/>
      <c r="W277" s="44"/>
      <c r="X277" s="44"/>
      <c r="Y277" s="44"/>
    </row>
    <row r="278" spans="7:25">
      <c r="G278" s="47" t="str">
        <f t="shared" si="22"/>
        <v/>
      </c>
      <c r="H278" s="47"/>
      <c r="K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7:25">
      <c r="G279" s="47" t="str">
        <f t="shared" si="22"/>
        <v/>
      </c>
      <c r="H279" s="47"/>
      <c r="K279" s="44"/>
      <c r="Q279" s="44"/>
      <c r="R279" s="44"/>
      <c r="S279" s="44"/>
      <c r="T279" s="44"/>
      <c r="U279" s="44"/>
      <c r="V279" s="44"/>
      <c r="W279" s="44"/>
      <c r="X279" s="44"/>
      <c r="Y279" s="44"/>
    </row>
    <row r="280" spans="7:25">
      <c r="G280" s="47" t="str">
        <f t="shared" si="22"/>
        <v/>
      </c>
      <c r="H280" s="47"/>
      <c r="K280" s="44"/>
      <c r="Q280" s="44"/>
      <c r="R280" s="44"/>
      <c r="S280" s="44"/>
      <c r="T280" s="44"/>
      <c r="U280" s="44"/>
      <c r="V280" s="44"/>
      <c r="W280" s="44"/>
      <c r="X280" s="44"/>
      <c r="Y280" s="44"/>
    </row>
    <row r="281" spans="7:25">
      <c r="G281" s="47" t="str">
        <f t="shared" si="22"/>
        <v/>
      </c>
      <c r="H281" s="47"/>
      <c r="K281" s="44"/>
      <c r="Q281" s="44"/>
      <c r="R281" s="44"/>
      <c r="S281" s="44"/>
      <c r="T281" s="44"/>
      <c r="U281" s="44"/>
      <c r="V281" s="44"/>
      <c r="W281" s="44"/>
      <c r="X281" s="44"/>
      <c r="Y281" s="44"/>
    </row>
    <row r="282" spans="7:25">
      <c r="G282" s="47" t="str">
        <f t="shared" si="22"/>
        <v/>
      </c>
      <c r="H282" s="47"/>
      <c r="K282" s="44"/>
      <c r="Q282" s="44"/>
      <c r="R282" s="44"/>
      <c r="S282" s="44"/>
      <c r="T282" s="44"/>
      <c r="U282" s="44"/>
      <c r="V282" s="44"/>
      <c r="W282" s="44"/>
      <c r="X282" s="44"/>
      <c r="Y282" s="44"/>
    </row>
    <row r="283" spans="7:25">
      <c r="G283" s="47" t="str">
        <f t="shared" si="22"/>
        <v/>
      </c>
      <c r="H283" s="47"/>
      <c r="K283" s="44"/>
      <c r="Q283" s="44"/>
      <c r="R283" s="44"/>
      <c r="S283" s="44"/>
      <c r="T283" s="44"/>
      <c r="U283" s="44"/>
      <c r="V283" s="44"/>
      <c r="W283" s="44"/>
      <c r="X283" s="44"/>
      <c r="Y283" s="44"/>
    </row>
    <row r="284" spans="7:25">
      <c r="G284" s="47" t="str">
        <f t="shared" si="22"/>
        <v/>
      </c>
      <c r="H284" s="47"/>
      <c r="K284" s="44"/>
      <c r="Q284" s="44"/>
      <c r="R284" s="44"/>
      <c r="S284" s="44"/>
      <c r="T284" s="44"/>
      <c r="U284" s="44"/>
      <c r="V284" s="44"/>
      <c r="W284" s="44"/>
      <c r="X284" s="44"/>
      <c r="Y284" s="44"/>
    </row>
    <row r="285" spans="7:25">
      <c r="G285" s="47" t="str">
        <f t="shared" si="22"/>
        <v/>
      </c>
      <c r="H285" s="47"/>
      <c r="K285" s="44"/>
      <c r="Q285" s="44"/>
      <c r="R285" s="44"/>
      <c r="S285" s="44"/>
      <c r="T285" s="44"/>
      <c r="U285" s="44"/>
      <c r="V285" s="44"/>
      <c r="W285" s="44"/>
      <c r="X285" s="44"/>
      <c r="Y285" s="44"/>
    </row>
    <row r="286" spans="7:25">
      <c r="G286" s="47" t="str">
        <f t="shared" si="22"/>
        <v/>
      </c>
      <c r="H286" s="47"/>
      <c r="K286" s="44"/>
      <c r="Q286" s="44"/>
      <c r="R286" s="44"/>
      <c r="S286" s="44"/>
      <c r="T286" s="44"/>
      <c r="U286" s="44"/>
      <c r="V286" s="44"/>
      <c r="W286" s="44"/>
      <c r="X286" s="44"/>
      <c r="Y286" s="44"/>
    </row>
    <row r="287" spans="7:25">
      <c r="G287" s="47" t="str">
        <f t="shared" si="22"/>
        <v/>
      </c>
      <c r="H287" s="47"/>
      <c r="K287" s="44"/>
      <c r="Q287" s="44"/>
      <c r="R287" s="44"/>
      <c r="S287" s="44"/>
      <c r="T287" s="44"/>
      <c r="U287" s="44"/>
      <c r="V287" s="44"/>
      <c r="W287" s="44"/>
      <c r="X287" s="44"/>
      <c r="Y287" s="44"/>
    </row>
    <row r="288" spans="7:25">
      <c r="G288" s="47" t="str">
        <f t="shared" si="22"/>
        <v/>
      </c>
      <c r="H288" s="47"/>
      <c r="K288" s="44"/>
      <c r="Q288" s="44"/>
      <c r="R288" s="44"/>
      <c r="S288" s="44"/>
      <c r="T288" s="44"/>
      <c r="U288" s="44"/>
      <c r="V288" s="44"/>
      <c r="W288" s="44"/>
      <c r="X288" s="44"/>
      <c r="Y288" s="44"/>
    </row>
    <row r="289" spans="7:25">
      <c r="G289" s="47" t="str">
        <f t="shared" si="22"/>
        <v/>
      </c>
      <c r="H289" s="47"/>
      <c r="K289" s="44"/>
      <c r="Q289" s="44"/>
      <c r="R289" s="44"/>
      <c r="S289" s="44"/>
      <c r="T289" s="44"/>
      <c r="U289" s="44"/>
      <c r="V289" s="44"/>
      <c r="W289" s="44"/>
      <c r="X289" s="44"/>
      <c r="Y289" s="44"/>
    </row>
    <row r="290" spans="7:25">
      <c r="G290" s="47" t="str">
        <f t="shared" si="22"/>
        <v/>
      </c>
      <c r="H290" s="47"/>
      <c r="K290" s="44"/>
      <c r="Q290" s="44"/>
      <c r="R290" s="44"/>
      <c r="S290" s="44"/>
      <c r="T290" s="44"/>
      <c r="U290" s="44"/>
      <c r="V290" s="44"/>
      <c r="W290" s="44"/>
      <c r="X290" s="44"/>
      <c r="Y290" s="44"/>
    </row>
    <row r="291" spans="7:25">
      <c r="G291" s="47" t="str">
        <f t="shared" si="22"/>
        <v/>
      </c>
      <c r="H291" s="47"/>
      <c r="K291" s="44"/>
      <c r="Q291" s="44"/>
      <c r="R291" s="44"/>
      <c r="S291" s="44"/>
      <c r="T291" s="44"/>
      <c r="U291" s="44"/>
      <c r="V291" s="44"/>
      <c r="W291" s="44"/>
      <c r="X291" s="44"/>
      <c r="Y291" s="44"/>
    </row>
    <row r="292" spans="7:25">
      <c r="G292" s="47" t="str">
        <f t="shared" si="22"/>
        <v/>
      </c>
      <c r="H292" s="47"/>
      <c r="K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spans="7:25">
      <c r="G293" s="47" t="str">
        <f t="shared" si="22"/>
        <v/>
      </c>
      <c r="H293" s="47"/>
      <c r="K293" s="44"/>
      <c r="Q293" s="44"/>
      <c r="R293" s="44"/>
      <c r="S293" s="44"/>
      <c r="T293" s="44"/>
      <c r="U293" s="44"/>
      <c r="V293" s="44"/>
      <c r="W293" s="44"/>
      <c r="X293" s="44"/>
      <c r="Y293" s="44"/>
    </row>
    <row r="294" spans="7:25">
      <c r="G294" s="47" t="str">
        <f t="shared" si="22"/>
        <v/>
      </c>
      <c r="H294" s="47"/>
      <c r="K294" s="44"/>
      <c r="Q294" s="44"/>
      <c r="R294" s="44"/>
      <c r="S294" s="44"/>
      <c r="T294" s="44"/>
      <c r="U294" s="44"/>
      <c r="V294" s="44"/>
      <c r="W294" s="44"/>
      <c r="X294" s="44"/>
      <c r="Y294" s="44"/>
    </row>
    <row r="295" spans="7:25">
      <c r="G295" s="47" t="str">
        <f t="shared" si="22"/>
        <v/>
      </c>
      <c r="H295" s="47"/>
      <c r="K295" s="44"/>
      <c r="Q295" s="44"/>
      <c r="R295" s="44"/>
      <c r="S295" s="44"/>
      <c r="T295" s="44"/>
      <c r="U295" s="44"/>
      <c r="V295" s="44"/>
      <c r="W295" s="44"/>
      <c r="X295" s="44"/>
      <c r="Y295" s="44"/>
    </row>
    <row r="296" spans="7:25">
      <c r="G296" s="47" t="str">
        <f t="shared" si="22"/>
        <v/>
      </c>
      <c r="H296" s="47"/>
      <c r="K296" s="44"/>
      <c r="Q296" s="44"/>
      <c r="R296" s="44"/>
      <c r="S296" s="44"/>
      <c r="T296" s="44"/>
      <c r="U296" s="44"/>
      <c r="V296" s="44"/>
      <c r="W296" s="44"/>
      <c r="X296" s="44"/>
      <c r="Y296" s="44"/>
    </row>
    <row r="297" spans="7:25">
      <c r="G297" s="47" t="str">
        <f t="shared" si="22"/>
        <v/>
      </c>
      <c r="H297" s="47"/>
      <c r="K297" s="44"/>
      <c r="Q297" s="44"/>
      <c r="R297" s="44"/>
      <c r="S297" s="44"/>
      <c r="T297" s="44"/>
      <c r="U297" s="44"/>
      <c r="V297" s="44"/>
      <c r="W297" s="44"/>
      <c r="X297" s="44"/>
      <c r="Y297" s="44"/>
    </row>
    <row r="298" spans="7:25">
      <c r="G298" s="47" t="str">
        <f t="shared" si="22"/>
        <v/>
      </c>
      <c r="H298" s="47"/>
      <c r="K298" s="44"/>
      <c r="Q298" s="44"/>
      <c r="R298" s="44"/>
      <c r="S298" s="44"/>
      <c r="T298" s="44"/>
      <c r="U298" s="44"/>
      <c r="V298" s="44"/>
      <c r="W298" s="44"/>
      <c r="X298" s="44"/>
      <c r="Y298" s="44"/>
    </row>
    <row r="299" spans="7:25">
      <c r="G299" s="47" t="str">
        <f t="shared" si="22"/>
        <v/>
      </c>
      <c r="H299" s="47"/>
      <c r="K299" s="44"/>
      <c r="Q299" s="44"/>
      <c r="R299" s="44"/>
      <c r="S299" s="44"/>
      <c r="T299" s="44"/>
      <c r="U299" s="44"/>
      <c r="V299" s="44"/>
      <c r="W299" s="44"/>
      <c r="X299" s="44"/>
      <c r="Y299" s="44"/>
    </row>
    <row r="300" spans="7:25">
      <c r="G300" s="47" t="str">
        <f t="shared" si="22"/>
        <v/>
      </c>
      <c r="H300" s="47"/>
      <c r="K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7:25">
      <c r="G301" s="47" t="str">
        <f t="shared" si="22"/>
        <v/>
      </c>
      <c r="H301" s="47"/>
      <c r="K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7:25">
      <c r="G302" s="47" t="str">
        <f t="shared" si="22"/>
        <v/>
      </c>
      <c r="H302" s="47"/>
      <c r="K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7:25">
      <c r="G303" s="47" t="str">
        <f t="shared" si="22"/>
        <v/>
      </c>
      <c r="H303" s="47"/>
      <c r="K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7:25">
      <c r="G304" s="47" t="str">
        <f t="shared" si="22"/>
        <v/>
      </c>
      <c r="H304" s="47"/>
      <c r="K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7:25">
      <c r="G305" s="47" t="str">
        <f t="shared" si="22"/>
        <v/>
      </c>
      <c r="H305" s="47"/>
      <c r="K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7:25">
      <c r="G306" s="47" t="str">
        <f t="shared" si="22"/>
        <v/>
      </c>
      <c r="H306" s="47"/>
      <c r="K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7:25">
      <c r="G307" s="47" t="str">
        <f t="shared" si="22"/>
        <v/>
      </c>
      <c r="H307" s="47"/>
      <c r="K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7:25">
      <c r="G308" s="47" t="str">
        <f t="shared" si="22"/>
        <v/>
      </c>
      <c r="H308" s="47"/>
      <c r="K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7:25">
      <c r="G309" s="47" t="str">
        <f t="shared" si="22"/>
        <v/>
      </c>
      <c r="H309" s="47"/>
      <c r="K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7:25">
      <c r="G310" s="47" t="str">
        <f t="shared" si="22"/>
        <v/>
      </c>
      <c r="H310" s="47"/>
      <c r="K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7:25">
      <c r="G311" s="47" t="str">
        <f t="shared" si="22"/>
        <v/>
      </c>
      <c r="H311" s="47"/>
      <c r="K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7:25">
      <c r="G312" s="47" t="str">
        <f t="shared" si="22"/>
        <v/>
      </c>
      <c r="H312" s="47"/>
      <c r="K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7:25">
      <c r="G313" s="47" t="str">
        <f t="shared" si="22"/>
        <v/>
      </c>
      <c r="H313" s="47"/>
      <c r="K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7:25">
      <c r="G314" s="47" t="str">
        <f t="shared" si="22"/>
        <v/>
      </c>
      <c r="H314" s="47"/>
      <c r="K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7:25">
      <c r="G315" s="47" t="str">
        <f t="shared" si="22"/>
        <v/>
      </c>
      <c r="H315" s="47"/>
      <c r="K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7:25">
      <c r="G316" s="47" t="str">
        <f t="shared" si="22"/>
        <v/>
      </c>
      <c r="H316" s="47"/>
      <c r="K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7:25">
      <c r="G317" s="47" t="str">
        <f t="shared" si="22"/>
        <v/>
      </c>
      <c r="H317" s="47"/>
      <c r="K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7:25">
      <c r="G318" s="47" t="str">
        <f t="shared" si="22"/>
        <v/>
      </c>
      <c r="H318" s="47"/>
      <c r="K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7:25">
      <c r="G319" s="47" t="str">
        <f t="shared" ref="G319:G382" si="23">IFERROR(IF(G318=$J$12,"",IF(EOMONTH(G318,1)&gt;=$J$12,$J$12,EOMONTH(G318,1))),"")</f>
        <v/>
      </c>
      <c r="H319" s="47"/>
      <c r="K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7:25">
      <c r="G320" s="47" t="str">
        <f t="shared" si="23"/>
        <v/>
      </c>
      <c r="H320" s="47"/>
      <c r="K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7:25">
      <c r="G321" s="47" t="str">
        <f t="shared" si="23"/>
        <v/>
      </c>
      <c r="H321" s="47"/>
      <c r="K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7:25">
      <c r="G322" s="47" t="str">
        <f t="shared" si="23"/>
        <v/>
      </c>
      <c r="H322" s="47"/>
      <c r="K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7:25">
      <c r="G323" s="47" t="str">
        <f t="shared" si="23"/>
        <v/>
      </c>
      <c r="H323" s="47"/>
      <c r="K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7:25">
      <c r="G324" s="47" t="str">
        <f t="shared" si="23"/>
        <v/>
      </c>
      <c r="H324" s="47"/>
      <c r="K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7:25">
      <c r="G325" s="47" t="str">
        <f t="shared" si="23"/>
        <v/>
      </c>
      <c r="H325" s="47"/>
      <c r="K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7:25">
      <c r="G326" s="47" t="str">
        <f t="shared" si="23"/>
        <v/>
      </c>
      <c r="H326" s="47"/>
      <c r="K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7:25">
      <c r="G327" s="47" t="str">
        <f t="shared" si="23"/>
        <v/>
      </c>
      <c r="H327" s="47"/>
      <c r="K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7:25">
      <c r="G328" s="47" t="str">
        <f t="shared" si="23"/>
        <v/>
      </c>
      <c r="H328" s="47"/>
      <c r="K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7:25">
      <c r="G329" s="47" t="str">
        <f t="shared" si="23"/>
        <v/>
      </c>
      <c r="H329" s="47"/>
      <c r="K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7:25">
      <c r="G330" s="47" t="str">
        <f t="shared" si="23"/>
        <v/>
      </c>
      <c r="H330" s="47"/>
      <c r="K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7:25">
      <c r="G331" s="47" t="str">
        <f t="shared" si="23"/>
        <v/>
      </c>
      <c r="H331" s="47"/>
      <c r="K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7:25">
      <c r="G332" s="47" t="str">
        <f t="shared" si="23"/>
        <v/>
      </c>
      <c r="H332" s="47"/>
      <c r="K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7:25">
      <c r="G333" s="47" t="str">
        <f t="shared" si="23"/>
        <v/>
      </c>
      <c r="H333" s="47"/>
      <c r="K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7:25">
      <c r="G334" s="47" t="str">
        <f t="shared" si="23"/>
        <v/>
      </c>
      <c r="H334" s="47"/>
      <c r="K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7:25">
      <c r="G335" s="47" t="str">
        <f t="shared" si="23"/>
        <v/>
      </c>
      <c r="H335" s="47"/>
      <c r="K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7:25">
      <c r="G336" s="47" t="str">
        <f t="shared" si="23"/>
        <v/>
      </c>
      <c r="H336" s="47"/>
      <c r="K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7:25">
      <c r="G337" s="47" t="str">
        <f t="shared" si="23"/>
        <v/>
      </c>
      <c r="H337" s="47"/>
      <c r="K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7:25">
      <c r="G338" s="47" t="str">
        <f t="shared" si="23"/>
        <v/>
      </c>
      <c r="H338" s="47"/>
      <c r="K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7:25">
      <c r="G339" s="47" t="str">
        <f t="shared" si="23"/>
        <v/>
      </c>
      <c r="H339" s="47"/>
      <c r="K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7:25">
      <c r="G340" s="47" t="str">
        <f t="shared" si="23"/>
        <v/>
      </c>
      <c r="H340" s="47"/>
      <c r="K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7:25">
      <c r="G341" s="47" t="str">
        <f t="shared" si="23"/>
        <v/>
      </c>
      <c r="H341" s="47"/>
      <c r="K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7:25">
      <c r="G342" s="47" t="str">
        <f t="shared" si="23"/>
        <v/>
      </c>
      <c r="H342" s="47"/>
      <c r="K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7:25">
      <c r="G343" s="47" t="str">
        <f t="shared" si="23"/>
        <v/>
      </c>
      <c r="H343" s="47"/>
      <c r="K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7:25">
      <c r="G344" s="47" t="str">
        <f t="shared" si="23"/>
        <v/>
      </c>
      <c r="H344" s="47"/>
      <c r="K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7:25">
      <c r="G345" s="47" t="str">
        <f t="shared" si="23"/>
        <v/>
      </c>
      <c r="H345" s="47"/>
      <c r="K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7:25">
      <c r="G346" s="47" t="str">
        <f t="shared" si="23"/>
        <v/>
      </c>
      <c r="H346" s="47"/>
      <c r="K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7:25">
      <c r="G347" s="47" t="str">
        <f t="shared" si="23"/>
        <v/>
      </c>
      <c r="H347" s="47"/>
      <c r="K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7:25">
      <c r="G348" s="47" t="str">
        <f t="shared" si="23"/>
        <v/>
      </c>
      <c r="H348" s="47"/>
      <c r="K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7:25">
      <c r="G349" s="47" t="str">
        <f t="shared" si="23"/>
        <v/>
      </c>
      <c r="H349" s="47"/>
      <c r="K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7:25">
      <c r="G350" s="47" t="str">
        <f t="shared" si="23"/>
        <v/>
      </c>
      <c r="H350" s="47"/>
      <c r="K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7:25">
      <c r="G351" s="47" t="str">
        <f t="shared" si="23"/>
        <v/>
      </c>
      <c r="H351" s="47"/>
      <c r="K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7:25">
      <c r="G352" s="47" t="str">
        <f t="shared" si="23"/>
        <v/>
      </c>
      <c r="H352" s="47"/>
      <c r="K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7:25">
      <c r="G353" s="47" t="str">
        <f t="shared" si="23"/>
        <v/>
      </c>
      <c r="H353" s="47"/>
      <c r="K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7:25">
      <c r="G354" s="47" t="str">
        <f t="shared" si="23"/>
        <v/>
      </c>
      <c r="H354" s="47"/>
      <c r="K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7:25">
      <c r="G355" s="47" t="str">
        <f t="shared" si="23"/>
        <v/>
      </c>
      <c r="H355" s="47"/>
      <c r="K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7:25">
      <c r="G356" s="47" t="str">
        <f t="shared" si="23"/>
        <v/>
      </c>
      <c r="H356" s="47"/>
      <c r="K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7:25">
      <c r="G357" s="47" t="str">
        <f t="shared" si="23"/>
        <v/>
      </c>
      <c r="H357" s="47"/>
      <c r="K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7:25">
      <c r="G358" s="47" t="str">
        <f t="shared" si="23"/>
        <v/>
      </c>
      <c r="H358" s="47"/>
      <c r="K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7:25">
      <c r="G359" s="47" t="str">
        <f t="shared" si="23"/>
        <v/>
      </c>
      <c r="H359" s="47"/>
      <c r="K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7:25">
      <c r="G360" s="47" t="str">
        <f t="shared" si="23"/>
        <v/>
      </c>
      <c r="H360" s="47"/>
      <c r="K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7:25">
      <c r="G361" s="47" t="str">
        <f t="shared" si="23"/>
        <v/>
      </c>
      <c r="H361" s="47"/>
      <c r="K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7:25">
      <c r="G362" s="47" t="str">
        <f t="shared" si="23"/>
        <v/>
      </c>
      <c r="H362" s="47"/>
      <c r="K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7:25">
      <c r="G363" s="47" t="str">
        <f t="shared" si="23"/>
        <v/>
      </c>
      <c r="H363" s="47"/>
      <c r="K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7:25">
      <c r="G364" s="47" t="str">
        <f t="shared" si="23"/>
        <v/>
      </c>
      <c r="H364" s="47"/>
      <c r="K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7:25">
      <c r="G365" s="47" t="str">
        <f t="shared" si="23"/>
        <v/>
      </c>
      <c r="H365" s="47"/>
      <c r="K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7:25">
      <c r="G366" s="47" t="str">
        <f t="shared" si="23"/>
        <v/>
      </c>
      <c r="H366" s="47"/>
      <c r="K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7:25">
      <c r="G367" s="47" t="str">
        <f t="shared" si="23"/>
        <v/>
      </c>
      <c r="H367" s="47"/>
      <c r="K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7:25">
      <c r="G368" s="47" t="str">
        <f t="shared" si="23"/>
        <v/>
      </c>
      <c r="H368" s="47"/>
      <c r="K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7:25">
      <c r="G369" s="47" t="str">
        <f t="shared" si="23"/>
        <v/>
      </c>
      <c r="H369" s="47"/>
      <c r="K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7:25">
      <c r="G370" s="47" t="str">
        <f t="shared" si="23"/>
        <v/>
      </c>
      <c r="H370" s="47"/>
      <c r="K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7:25">
      <c r="G371" s="47" t="str">
        <f t="shared" si="23"/>
        <v/>
      </c>
      <c r="H371" s="47"/>
      <c r="K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7:25">
      <c r="G372" s="47" t="str">
        <f t="shared" si="23"/>
        <v/>
      </c>
      <c r="H372" s="47"/>
      <c r="K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7:25">
      <c r="G373" s="47" t="str">
        <f t="shared" si="23"/>
        <v/>
      </c>
      <c r="H373" s="47"/>
      <c r="K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7:25">
      <c r="G374" s="47" t="str">
        <f t="shared" si="23"/>
        <v/>
      </c>
      <c r="H374" s="47"/>
      <c r="K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7:25">
      <c r="G375" s="47" t="str">
        <f t="shared" si="23"/>
        <v/>
      </c>
      <c r="H375" s="47"/>
      <c r="K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7:25">
      <c r="G376" s="47" t="str">
        <f t="shared" si="23"/>
        <v/>
      </c>
      <c r="H376" s="47"/>
      <c r="K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7:25">
      <c r="G377" s="47" t="str">
        <f t="shared" si="23"/>
        <v/>
      </c>
      <c r="H377" s="47"/>
      <c r="K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7:25">
      <c r="G378" s="47" t="str">
        <f t="shared" si="23"/>
        <v/>
      </c>
      <c r="H378" s="47"/>
      <c r="K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7:25">
      <c r="G379" s="47" t="str">
        <f t="shared" si="23"/>
        <v/>
      </c>
      <c r="H379" s="47"/>
      <c r="K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7:25">
      <c r="G380" s="47" t="str">
        <f t="shared" si="23"/>
        <v/>
      </c>
      <c r="H380" s="47"/>
      <c r="K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7:25">
      <c r="G381" s="47" t="str">
        <f t="shared" si="23"/>
        <v/>
      </c>
      <c r="H381" s="47"/>
      <c r="K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7:25">
      <c r="G382" s="47" t="str">
        <f t="shared" si="23"/>
        <v/>
      </c>
      <c r="H382" s="47"/>
      <c r="K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7:25">
      <c r="G383" s="47" t="str">
        <f t="shared" ref="G383:G398" si="24">IFERROR(IF(G382=$J$12,"",IF(EOMONTH(G382,1)&gt;=$J$12,$J$12,EOMONTH(G382,1))),"")</f>
        <v/>
      </c>
      <c r="H383" s="47"/>
      <c r="K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7:25">
      <c r="G384" s="47" t="str">
        <f t="shared" si="24"/>
        <v/>
      </c>
      <c r="H384" s="47"/>
      <c r="K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7:25">
      <c r="G385" s="47" t="str">
        <f t="shared" si="24"/>
        <v/>
      </c>
      <c r="H385" s="47"/>
      <c r="K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7:25">
      <c r="G386" s="47" t="str">
        <f t="shared" si="24"/>
        <v/>
      </c>
      <c r="H386" s="47"/>
      <c r="K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7:25">
      <c r="G387" s="47" t="str">
        <f t="shared" si="24"/>
        <v/>
      </c>
      <c r="H387" s="47"/>
      <c r="K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7:25">
      <c r="G388" s="47" t="str">
        <f t="shared" si="24"/>
        <v/>
      </c>
      <c r="H388" s="47"/>
      <c r="K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7:25">
      <c r="G389" s="47" t="str">
        <f t="shared" si="24"/>
        <v/>
      </c>
      <c r="H389" s="47"/>
      <c r="K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7:25">
      <c r="G390" s="47" t="str">
        <f t="shared" si="24"/>
        <v/>
      </c>
      <c r="H390" s="47"/>
      <c r="K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7:25">
      <c r="G391" s="47" t="str">
        <f t="shared" si="24"/>
        <v/>
      </c>
      <c r="H391" s="47"/>
      <c r="K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7:25">
      <c r="G392" s="47" t="str">
        <f t="shared" si="24"/>
        <v/>
      </c>
      <c r="H392" s="47"/>
      <c r="K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7:25">
      <c r="G393" s="47" t="str">
        <f t="shared" si="24"/>
        <v/>
      </c>
      <c r="H393" s="47"/>
      <c r="K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7:25">
      <c r="G394" s="47" t="str">
        <f t="shared" si="24"/>
        <v/>
      </c>
      <c r="H394" s="47"/>
      <c r="K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7:25">
      <c r="G395" s="47" t="str">
        <f t="shared" si="24"/>
        <v/>
      </c>
      <c r="H395" s="47"/>
      <c r="K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7:25">
      <c r="G396" s="47" t="str">
        <f t="shared" si="24"/>
        <v/>
      </c>
      <c r="H396" s="47"/>
      <c r="K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7:25">
      <c r="G397" s="47" t="str">
        <f t="shared" si="24"/>
        <v/>
      </c>
      <c r="H397" s="47"/>
      <c r="K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7:25">
      <c r="G398" s="47" t="str">
        <f t="shared" si="24"/>
        <v/>
      </c>
      <c r="H398" s="47"/>
      <c r="K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7:25">
      <c r="K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7:25">
      <c r="K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1:25">
      <c r="K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1:25">
      <c r="K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1:25">
      <c r="K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1:25">
      <c r="K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1:25">
      <c r="K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1:25">
      <c r="K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1:25">
      <c r="K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1:25">
      <c r="K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1:25">
      <c r="K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1:25">
      <c r="K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1:25">
      <c r="K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1:25">
      <c r="K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1:25">
      <c r="K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1:25">
      <c r="K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1:25">
      <c r="K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1:25">
      <c r="K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1:25">
      <c r="K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1:25">
      <c r="K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1:25">
      <c r="K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1:25">
      <c r="K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1:25">
      <c r="K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1:25">
      <c r="K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1:25">
      <c r="K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1:25">
      <c r="K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1:25">
      <c r="K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1:25">
      <c r="K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1:25">
      <c r="K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1:25">
      <c r="K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1:25">
      <c r="K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1:25">
      <c r="K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1:25">
      <c r="K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1:25">
      <c r="K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1:25">
      <c r="K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1:25">
      <c r="K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1:25">
      <c r="K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1:25">
      <c r="K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1:25">
      <c r="K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1:25">
      <c r="K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1:25">
      <c r="K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1:25">
      <c r="K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1:25">
      <c r="K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1:25">
      <c r="K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1:25">
      <c r="K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1:25">
      <c r="K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1:25">
      <c r="K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1:25">
      <c r="K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1:25">
      <c r="K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1:25">
      <c r="K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1:25">
      <c r="K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1:25">
      <c r="K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1:25">
      <c r="K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1:25">
      <c r="K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1:25">
      <c r="K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1:25">
      <c r="K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1:25">
      <c r="K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1:25">
      <c r="K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1:25">
      <c r="K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1:25">
      <c r="K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1:25">
      <c r="K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1:25">
      <c r="K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1:25">
      <c r="K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1:25">
      <c r="K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1:25">
      <c r="K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1:25">
      <c r="K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1:25">
      <c r="K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1:25">
      <c r="K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1:25">
      <c r="K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1:25">
      <c r="K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1:25">
      <c r="K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1:25">
      <c r="K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1:25">
      <c r="K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1:25">
      <c r="K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1:25">
      <c r="K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1:25">
      <c r="K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1:25">
      <c r="K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1:25">
      <c r="K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1:25">
      <c r="K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1:25">
      <c r="K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1:25">
      <c r="K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1:25">
      <c r="K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1:25">
      <c r="K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1:25">
      <c r="K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1:25">
      <c r="K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1:25">
      <c r="K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1:25">
      <c r="K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1:25">
      <c r="K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1:25">
      <c r="K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1:25">
      <c r="K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1:25">
      <c r="K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1:25">
      <c r="K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1:25">
      <c r="K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1:25">
      <c r="K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1:25">
      <c r="K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1:25">
      <c r="K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1:25">
      <c r="K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1:25">
      <c r="K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1:25">
      <c r="K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1:25">
      <c r="K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1:25">
      <c r="K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1:25">
      <c r="K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1:25">
      <c r="K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1:25">
      <c r="K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1:25">
      <c r="K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1:25">
      <c r="K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1:25">
      <c r="K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1:25">
      <c r="K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1:25">
      <c r="K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1:25">
      <c r="K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1:25">
      <c r="K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1:25">
      <c r="K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1:25">
      <c r="K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1:25">
      <c r="K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1:25">
      <c r="K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1:25">
      <c r="K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1:25">
      <c r="K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1:25">
      <c r="K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1:25">
      <c r="K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1:25">
      <c r="K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1:25">
      <c r="K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1:25">
      <c r="K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1:25">
      <c r="K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1:25">
      <c r="K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1:25">
      <c r="K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1:25">
      <c r="K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1:25">
      <c r="K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1:25">
      <c r="K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1:25">
      <c r="K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1:25">
      <c r="K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1:25">
      <c r="K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1:25">
      <c r="K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1:25">
      <c r="K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1:25">
      <c r="K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1:25">
      <c r="K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1:25">
      <c r="K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1:25">
      <c r="K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1:25">
      <c r="K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1:25">
      <c r="K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1:25">
      <c r="K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1:25">
      <c r="K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1:25">
      <c r="K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1:25">
      <c r="K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1:25">
      <c r="K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1:25">
      <c r="K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1:25">
      <c r="K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1:25">
      <c r="K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1:25">
      <c r="K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1:25">
      <c r="K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1:25">
      <c r="K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1:25">
      <c r="K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1:25">
      <c r="K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1:25">
      <c r="K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1:25">
      <c r="K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1:25">
      <c r="K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1:25">
      <c r="K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1:25">
      <c r="K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1:25">
      <c r="K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1:25">
      <c r="K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1:25">
      <c r="K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1:25">
      <c r="K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1:25">
      <c r="K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1:25">
      <c r="K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1:25">
      <c r="K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1:25">
      <c r="K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1:25">
      <c r="K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1:25">
      <c r="K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1:25">
      <c r="K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1:25">
      <c r="K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1:25">
      <c r="K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1:25">
      <c r="K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1:25">
      <c r="K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1:25">
      <c r="K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1:25">
      <c r="K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1:25">
      <c r="K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1:25">
      <c r="K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1:25">
      <c r="K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1:25">
      <c r="K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1:25">
      <c r="K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1:25">
      <c r="K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1:25">
      <c r="K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1:25">
      <c r="K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1:25">
      <c r="K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1:25">
      <c r="K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1:25">
      <c r="K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1:25">
      <c r="K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1:25">
      <c r="K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1:25">
      <c r="K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1:25">
      <c r="K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1:25">
      <c r="K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1:25">
      <c r="K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1:25">
      <c r="K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1:25">
      <c r="K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1:25">
      <c r="K592" s="44"/>
      <c r="Q592" s="44"/>
      <c r="R592" s="44"/>
      <c r="S592" s="44"/>
      <c r="T592" s="44"/>
      <c r="U592" s="44"/>
      <c r="V592" s="44"/>
      <c r="W592" s="44"/>
      <c r="X592" s="44"/>
      <c r="Y592" s="44"/>
    </row>
  </sheetData>
  <mergeCells count="15">
    <mergeCell ref="F13:I13"/>
    <mergeCell ref="F14:I14"/>
    <mergeCell ref="F15:I15"/>
    <mergeCell ref="F7:I7"/>
    <mergeCell ref="F8:I8"/>
    <mergeCell ref="F9:I9"/>
    <mergeCell ref="F10:I10"/>
    <mergeCell ref="F11:I11"/>
    <mergeCell ref="F12:I12"/>
    <mergeCell ref="F2:I2"/>
    <mergeCell ref="F3:I3"/>
    <mergeCell ref="F4:I4"/>
    <mergeCell ref="F5:I5"/>
    <mergeCell ref="F6:I6"/>
    <mergeCell ref="Q6:R6"/>
  </mergeCells>
  <dataValidations count="3">
    <dataValidation type="list" allowBlank="1" showInputMessage="1" showErrorMessage="1" sqref="J16">
      <formula1>$K$16:$L$16</formula1>
    </dataValidation>
    <dataValidation type="list" allowBlank="1" showInputMessage="1" showErrorMessage="1" sqref="J15">
      <formula1>$L$15:$M$15</formula1>
    </dataValidation>
    <dataValidation type="list" allowBlank="1" showInputMessage="1" showErrorMessage="1" sqref="J14">
      <formula1>$AA$4:$AA$6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2014-09-04T13:47:13Z</dcterms:modified>
</cp:coreProperties>
</file>