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50" windowWidth="24240" windowHeight="12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6" i="1" l="1"/>
  <c r="E71" i="1" l="1"/>
  <c r="E59" i="1"/>
  <c r="E58" i="1"/>
  <c r="E57" i="1"/>
  <c r="E56" i="1"/>
  <c r="E55" i="1"/>
  <c r="E50" i="1"/>
  <c r="F29" i="1"/>
  <c r="E24" i="1"/>
  <c r="F21" i="1"/>
  <c r="F20" i="1"/>
  <c r="F19" i="1"/>
  <c r="F18" i="1"/>
  <c r="F16" i="1"/>
  <c r="E16" i="1"/>
  <c r="E15" i="1"/>
</calcChain>
</file>

<file path=xl/sharedStrings.xml><?xml version="1.0" encoding="utf-8"?>
<sst xmlns="http://schemas.openxmlformats.org/spreadsheetml/2006/main" count="274" uniqueCount="135">
  <si>
    <t>Argentina</t>
  </si>
  <si>
    <t>SINGAPORE</t>
  </si>
  <si>
    <t>Australia</t>
  </si>
  <si>
    <t>HONG KONG</t>
  </si>
  <si>
    <t>Bangladesh</t>
  </si>
  <si>
    <t>Cambodia</t>
  </si>
  <si>
    <t>Canada</t>
  </si>
  <si>
    <t>China</t>
  </si>
  <si>
    <t>DIRECT 28 days</t>
  </si>
  <si>
    <t>DIRECT 31 days</t>
  </si>
  <si>
    <t>DIRECT 26 days</t>
  </si>
  <si>
    <t>Hong Kong</t>
  </si>
  <si>
    <t>Egypt</t>
  </si>
  <si>
    <t>Greece</t>
  </si>
  <si>
    <t>India</t>
  </si>
  <si>
    <t>Indonesia</t>
  </si>
  <si>
    <t>Israel</t>
  </si>
  <si>
    <t>Japan</t>
  </si>
  <si>
    <t>Jordan</t>
  </si>
  <si>
    <t>Malaysia</t>
  </si>
  <si>
    <t>Mauriius</t>
  </si>
  <si>
    <t>Myanmar</t>
  </si>
  <si>
    <t>Mexico</t>
  </si>
  <si>
    <t>New Zealand</t>
  </si>
  <si>
    <t>Pakistan</t>
  </si>
  <si>
    <t>Philippines</t>
  </si>
  <si>
    <t>South Africa</t>
  </si>
  <si>
    <t>Korea</t>
  </si>
  <si>
    <t>Singapore</t>
  </si>
  <si>
    <t>DIRECT 24 days</t>
  </si>
  <si>
    <t>Sri Lanka</t>
  </si>
  <si>
    <t>Taiwan</t>
  </si>
  <si>
    <t>Thailand</t>
  </si>
  <si>
    <t>Turkey</t>
  </si>
  <si>
    <t>DIRECT 4 days</t>
  </si>
  <si>
    <t>UAE</t>
  </si>
  <si>
    <t>USA</t>
  </si>
  <si>
    <t>Vietnam</t>
  </si>
  <si>
    <t>FOB POL - FOT Ilyichevsk (OF, THC)</t>
  </si>
  <si>
    <t>Routing</t>
  </si>
  <si>
    <t xml:space="preserve">Rate up to ILK 
in USD per w/m </t>
  </si>
  <si>
    <t>20` project (&lt;30 cbm, &lt;15 tons)</t>
  </si>
  <si>
    <t>РАССЧЕТ ТАРИФА ДО ПОРТА ИЛЬИЧЕВСК</t>
  </si>
  <si>
    <t>Rates:</t>
  </si>
  <si>
    <t>Origins</t>
  </si>
  <si>
    <t>BUENOS AIRES</t>
  </si>
  <si>
    <t>ADELAIDE</t>
  </si>
  <si>
    <t>BRISBANE</t>
  </si>
  <si>
    <t>FREMANTLE</t>
  </si>
  <si>
    <t>MELBOURNE</t>
  </si>
  <si>
    <t>SYDNEY</t>
  </si>
  <si>
    <t>CHITTAGONG</t>
  </si>
  <si>
    <t>PHNOM PENH</t>
  </si>
  <si>
    <t>VANCOUVER</t>
  </si>
  <si>
    <t>DALIAN</t>
  </si>
  <si>
    <t>DONGGUAN</t>
  </si>
  <si>
    <t>FOSHAN</t>
  </si>
  <si>
    <t>FUZHOU</t>
  </si>
  <si>
    <t>GUANGZHOU</t>
  </si>
  <si>
    <t>JIANGMEN</t>
  </si>
  <si>
    <t>NINGBO</t>
  </si>
  <si>
    <t>QINGDAO</t>
  </si>
  <si>
    <t>SHANGHAI</t>
  </si>
  <si>
    <t>SHENZHEN</t>
  </si>
  <si>
    <t>SHUNDE</t>
  </si>
  <si>
    <t>SHANTOU</t>
  </si>
  <si>
    <t>XIAMEN</t>
  </si>
  <si>
    <t>XINGANG/TIANJIN</t>
  </si>
  <si>
    <t>YANGJIANG</t>
  </si>
  <si>
    <t>ZHONGSHAN</t>
  </si>
  <si>
    <t>ZHUHAI</t>
  </si>
  <si>
    <t>ALEXANDRIA</t>
  </si>
  <si>
    <t>PIRAEUS</t>
  </si>
  <si>
    <t>AHMEDABAD ICD</t>
  </si>
  <si>
    <t>BANGALORE</t>
  </si>
  <si>
    <t>CALCUTTA</t>
  </si>
  <si>
    <t>COCHIN</t>
  </si>
  <si>
    <t>COIMBATORE ICD</t>
  </si>
  <si>
    <t>CHENNAI / MADRAS</t>
  </si>
  <si>
    <t>HYDERABAD ICD</t>
  </si>
  <si>
    <t>JODHPUR ICD</t>
  </si>
  <si>
    <t>JAIPUR ICD</t>
  </si>
  <si>
    <t>LUDHIANA ICD</t>
  </si>
  <si>
    <t>MUMBAI / NHAVA SHEVA</t>
  </si>
  <si>
    <t>NEW DELHI</t>
  </si>
  <si>
    <t>TUTICORIN</t>
  </si>
  <si>
    <t>BELAWAN</t>
  </si>
  <si>
    <t>JAKARTA</t>
  </si>
  <si>
    <t>SEMARANG</t>
  </si>
  <si>
    <t>SURABAYA</t>
  </si>
  <si>
    <t>HAIFA</t>
  </si>
  <si>
    <t>KOBE</t>
  </si>
  <si>
    <t>NAGOYA</t>
  </si>
  <si>
    <t>OSAKA</t>
  </si>
  <si>
    <t>TOKYO</t>
  </si>
  <si>
    <t>YOKOHAMA</t>
  </si>
  <si>
    <t>AQABA</t>
  </si>
  <si>
    <t>PASIR GUDANG</t>
  </si>
  <si>
    <t>PENANG</t>
  </si>
  <si>
    <t>PORT KELANG</t>
  </si>
  <si>
    <t>PORT LOUIS</t>
  </si>
  <si>
    <t>YANGON</t>
  </si>
  <si>
    <t>MANZANILLO</t>
  </si>
  <si>
    <t>AUCKLAND</t>
  </si>
  <si>
    <t>LYTTELTON</t>
  </si>
  <si>
    <t>KARACHI</t>
  </si>
  <si>
    <t>CEBU</t>
  </si>
  <si>
    <t>MANILA</t>
  </si>
  <si>
    <t>CAPE TOWN</t>
  </si>
  <si>
    <t>DURBAN</t>
  </si>
  <si>
    <t>JOHANNESBURG</t>
  </si>
  <si>
    <t>PORT ELIZABETH</t>
  </si>
  <si>
    <t>BUSAN</t>
  </si>
  <si>
    <t>INCHON</t>
  </si>
  <si>
    <t>COLOMBO</t>
  </si>
  <si>
    <t>KAOHSIUNG</t>
  </si>
  <si>
    <t>KEELUNG</t>
  </si>
  <si>
    <t>TAICHUNG</t>
  </si>
  <si>
    <t>BANGKOK</t>
  </si>
  <si>
    <t>ISTANBUL</t>
  </si>
  <si>
    <t>DUBAI</t>
  </si>
  <si>
    <t>LOS ANGELES</t>
  </si>
  <si>
    <t>NEW YORK</t>
  </si>
  <si>
    <t>ATLANTA</t>
  </si>
  <si>
    <t>CHICAGO</t>
  </si>
  <si>
    <t>HOUSTON</t>
  </si>
  <si>
    <t>LONG BEACH</t>
  </si>
  <si>
    <t>DANANG</t>
  </si>
  <si>
    <t>HAIPHONG</t>
  </si>
  <si>
    <t>HO CHI MINH</t>
  </si>
  <si>
    <t>порт</t>
  </si>
  <si>
    <t>объем</t>
  </si>
  <si>
    <t>тариф</t>
  </si>
  <si>
    <t>&lt;&lt; формула объем * ставку за 1 куб.м, минимум 1. Если ставка по таким портам как: NINGBO, QINGDAO, SHANGHAI, SHENZHEN, HONG KONG больше, чем значения, что в колонке F, - то используется значение из колонки F (1500)</t>
  </si>
  <si>
    <t xml:space="preserve">Напротив порта в колонке E указан тариф за 1 куб.м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</si>
</sst>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2" fontId="6" fillId="0" borderId="1" xfId="0" applyNumberFormat="1" applyFont="1" applyFill="1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P89"/>
  <sheetViews>
    <sheetView tabSelected="1" topLeftCell="B1" workbookViewId="0">
      <selection activeCell="K8" sqref="K8"/>
    </sheetView>
  </sheetViews>
  <sheetFormatPr defaultRowHeight="15" x14ac:dyDescent="0.25"/>
  <cols>
    <col min="2" max="6" width="13.42578125" customWidth="1"/>
    <col min="11" max="11" width="14.5703125" customWidth="1"/>
  </cols>
  <sheetData>
    <row r="1" spans="2:16" ht="18.75" x14ac:dyDescent="0.3">
      <c r="B1" s="7" t="s">
        <v>43</v>
      </c>
      <c r="C1" s="7" t="s">
        <v>38</v>
      </c>
      <c r="D1" s="8"/>
      <c r="E1" s="9"/>
      <c r="F1" s="9"/>
    </row>
    <row r="2" spans="2:16" ht="39" x14ac:dyDescent="0.25">
      <c r="B2" s="6" t="s">
        <v>44</v>
      </c>
      <c r="C2" s="6"/>
      <c r="D2" s="10" t="s">
        <v>39</v>
      </c>
      <c r="E2" s="11" t="s">
        <v>40</v>
      </c>
      <c r="F2" s="11" t="s">
        <v>41</v>
      </c>
      <c r="G2" s="16"/>
      <c r="H2" s="15" t="s">
        <v>42</v>
      </c>
      <c r="I2" s="14"/>
    </row>
    <row r="3" spans="2:16" x14ac:dyDescent="0.25">
      <c r="B3" s="1" t="s">
        <v>45</v>
      </c>
      <c r="C3" s="1" t="s">
        <v>0</v>
      </c>
      <c r="D3" s="2" t="s">
        <v>1</v>
      </c>
      <c r="E3" s="3">
        <v>155</v>
      </c>
      <c r="F3" s="12"/>
      <c r="G3" s="16"/>
      <c r="H3" s="15"/>
      <c r="I3" s="14"/>
    </row>
    <row r="4" spans="2:16" x14ac:dyDescent="0.25">
      <c r="B4" s="1" t="s">
        <v>46</v>
      </c>
      <c r="C4" s="1" t="s">
        <v>2</v>
      </c>
      <c r="D4" s="2" t="s">
        <v>1</v>
      </c>
      <c r="E4" s="3">
        <v>183</v>
      </c>
      <c r="F4" s="12"/>
      <c r="G4" s="16"/>
      <c r="H4" s="15"/>
      <c r="I4" s="14"/>
      <c r="J4" s="3" t="s">
        <v>130</v>
      </c>
      <c r="K4" s="3" t="s">
        <v>58</v>
      </c>
      <c r="L4" t="s">
        <v>134</v>
      </c>
    </row>
    <row r="5" spans="2:16" x14ac:dyDescent="0.25">
      <c r="B5" s="1" t="s">
        <v>47</v>
      </c>
      <c r="C5" s="1" t="s">
        <v>2</v>
      </c>
      <c r="D5" s="2" t="s">
        <v>3</v>
      </c>
      <c r="E5" s="4">
        <v>119</v>
      </c>
      <c r="F5" s="12"/>
      <c r="J5" s="3" t="s">
        <v>131</v>
      </c>
      <c r="K5" s="3">
        <v>30</v>
      </c>
    </row>
    <row r="6" spans="2:16" ht="15" customHeight="1" x14ac:dyDescent="0.25">
      <c r="B6" s="1" t="s">
        <v>48</v>
      </c>
      <c r="C6" s="1" t="s">
        <v>2</v>
      </c>
      <c r="D6" s="2" t="s">
        <v>1</v>
      </c>
      <c r="E6" s="3">
        <v>183</v>
      </c>
      <c r="F6" s="12"/>
      <c r="J6" s="3" t="s">
        <v>132</v>
      </c>
      <c r="K6" s="19">
        <f>IF(INDEX(E:E,MATCH(K4,B:B,0))*MAX(1,K5)&lt;INDEX(F:F,MATCH(K4,B:B,0)),INDEX(E:E,MATCH(K4,B:B,0))*MAX(1,K5),INDEX(F:F,MATCH(K4,B:B,0)))</f>
        <v>1500</v>
      </c>
      <c r="L6" s="18" t="s">
        <v>133</v>
      </c>
      <c r="M6" s="18"/>
      <c r="N6" s="18"/>
      <c r="O6" s="18"/>
      <c r="P6" s="18"/>
    </row>
    <row r="7" spans="2:16" x14ac:dyDescent="0.25">
      <c r="B7" s="1" t="s">
        <v>49</v>
      </c>
      <c r="C7" s="1" t="s">
        <v>2</v>
      </c>
      <c r="D7" s="2" t="s">
        <v>3</v>
      </c>
      <c r="E7" s="4">
        <v>119</v>
      </c>
      <c r="F7" s="12"/>
      <c r="L7" s="18"/>
      <c r="M7" s="18"/>
      <c r="N7" s="18"/>
      <c r="O7" s="18"/>
      <c r="P7" s="18"/>
    </row>
    <row r="8" spans="2:16" x14ac:dyDescent="0.25">
      <c r="B8" s="1" t="s">
        <v>50</v>
      </c>
      <c r="C8" s="1" t="s">
        <v>2</v>
      </c>
      <c r="D8" s="2" t="s">
        <v>3</v>
      </c>
      <c r="E8" s="4">
        <v>119</v>
      </c>
      <c r="F8" s="12"/>
      <c r="L8" s="18"/>
      <c r="M8" s="18"/>
      <c r="N8" s="18"/>
      <c r="O8" s="18"/>
      <c r="P8" s="18"/>
    </row>
    <row r="9" spans="2:16" x14ac:dyDescent="0.25">
      <c r="B9" s="1" t="s">
        <v>51</v>
      </c>
      <c r="C9" s="1" t="s">
        <v>4</v>
      </c>
      <c r="D9" s="2" t="s">
        <v>1</v>
      </c>
      <c r="E9" s="3">
        <v>135</v>
      </c>
      <c r="F9" s="12"/>
      <c r="L9" s="18"/>
      <c r="M9" s="18"/>
      <c r="N9" s="18"/>
      <c r="O9" s="18"/>
      <c r="P9" s="18"/>
    </row>
    <row r="10" spans="2:16" x14ac:dyDescent="0.25">
      <c r="B10" s="1" t="s">
        <v>52</v>
      </c>
      <c r="C10" s="1" t="s">
        <v>5</v>
      </c>
      <c r="D10" s="2" t="s">
        <v>1</v>
      </c>
      <c r="E10" s="3">
        <v>148</v>
      </c>
      <c r="F10" s="12"/>
      <c r="L10" s="18"/>
      <c r="M10" s="18"/>
      <c r="N10" s="18"/>
      <c r="O10" s="18"/>
      <c r="P10" s="18"/>
    </row>
    <row r="11" spans="2:16" x14ac:dyDescent="0.25">
      <c r="B11" s="1" t="s">
        <v>53</v>
      </c>
      <c r="C11" s="1" t="s">
        <v>6</v>
      </c>
      <c r="D11" s="2" t="s">
        <v>3</v>
      </c>
      <c r="E11" s="3">
        <v>210</v>
      </c>
      <c r="F11" s="12"/>
      <c r="L11" s="18"/>
      <c r="M11" s="18"/>
      <c r="N11" s="18"/>
      <c r="O11" s="18"/>
      <c r="P11" s="18"/>
    </row>
    <row r="12" spans="2:16" x14ac:dyDescent="0.25">
      <c r="B12" s="1" t="s">
        <v>54</v>
      </c>
      <c r="C12" s="1" t="s">
        <v>7</v>
      </c>
      <c r="D12" s="2" t="s">
        <v>3</v>
      </c>
      <c r="E12" s="4">
        <v>92</v>
      </c>
      <c r="F12" s="12"/>
      <c r="L12" s="17"/>
      <c r="M12" s="17"/>
      <c r="N12" s="17"/>
      <c r="O12" s="17"/>
      <c r="P12" s="17"/>
    </row>
    <row r="13" spans="2:16" x14ac:dyDescent="0.25">
      <c r="B13" s="1" t="s">
        <v>55</v>
      </c>
      <c r="C13" s="1" t="s">
        <v>7</v>
      </c>
      <c r="D13" s="2" t="s">
        <v>3</v>
      </c>
      <c r="E13" s="3">
        <v>103</v>
      </c>
      <c r="F13" s="12"/>
      <c r="L13" s="17"/>
      <c r="M13" s="17"/>
      <c r="N13" s="17"/>
      <c r="O13" s="17"/>
      <c r="P13" s="17"/>
    </row>
    <row r="14" spans="2:16" x14ac:dyDescent="0.25">
      <c r="B14" s="1" t="s">
        <v>56</v>
      </c>
      <c r="C14" s="1" t="s">
        <v>7</v>
      </c>
      <c r="D14" s="2" t="s">
        <v>3</v>
      </c>
      <c r="E14" s="3">
        <v>103</v>
      </c>
      <c r="F14" s="12"/>
      <c r="L14" s="17"/>
      <c r="M14" s="17"/>
      <c r="N14" s="17"/>
      <c r="O14" s="17"/>
      <c r="P14" s="17"/>
    </row>
    <row r="15" spans="2:16" x14ac:dyDescent="0.25">
      <c r="B15" s="1" t="s">
        <v>57</v>
      </c>
      <c r="C15" s="1" t="s">
        <v>7</v>
      </c>
      <c r="D15" s="2" t="s">
        <v>3</v>
      </c>
      <c r="E15" s="4">
        <f>20+E29</f>
        <v>89</v>
      </c>
      <c r="F15" s="12"/>
    </row>
    <row r="16" spans="2:16" x14ac:dyDescent="0.25">
      <c r="B16" s="1" t="s">
        <v>58</v>
      </c>
      <c r="C16" s="1" t="s">
        <v>7</v>
      </c>
      <c r="D16" s="2" t="s">
        <v>3</v>
      </c>
      <c r="E16" s="4">
        <f>E29</f>
        <v>69</v>
      </c>
      <c r="F16" s="12">
        <f>1250+350+150-250</f>
        <v>1500</v>
      </c>
    </row>
    <row r="17" spans="2:6" x14ac:dyDescent="0.25">
      <c r="B17" s="1" t="s">
        <v>59</v>
      </c>
      <c r="C17" s="1" t="s">
        <v>7</v>
      </c>
      <c r="D17" s="2" t="s">
        <v>3</v>
      </c>
      <c r="E17" s="3">
        <v>90</v>
      </c>
      <c r="F17" s="12"/>
    </row>
    <row r="18" spans="2:6" x14ac:dyDescent="0.25">
      <c r="B18" s="6" t="s">
        <v>60</v>
      </c>
      <c r="C18" s="1" t="s">
        <v>7</v>
      </c>
      <c r="D18" s="5" t="s">
        <v>8</v>
      </c>
      <c r="E18" s="3">
        <v>68</v>
      </c>
      <c r="F18" s="12">
        <f>1250+350+150-250</f>
        <v>1500</v>
      </c>
    </row>
    <row r="19" spans="2:6" x14ac:dyDescent="0.25">
      <c r="B19" s="6" t="s">
        <v>61</v>
      </c>
      <c r="C19" s="1" t="s">
        <v>7</v>
      </c>
      <c r="D19" s="5" t="s">
        <v>9</v>
      </c>
      <c r="E19" s="3">
        <v>122</v>
      </c>
      <c r="F19" s="12">
        <f>1250+350+150-250</f>
        <v>1500</v>
      </c>
    </row>
    <row r="20" spans="2:6" x14ac:dyDescent="0.25">
      <c r="B20" s="6" t="s">
        <v>62</v>
      </c>
      <c r="C20" s="1" t="s">
        <v>7</v>
      </c>
      <c r="D20" s="5" t="s">
        <v>8</v>
      </c>
      <c r="E20" s="3">
        <v>65</v>
      </c>
      <c r="F20" s="12">
        <f>1250+350+150-250</f>
        <v>1500</v>
      </c>
    </row>
    <row r="21" spans="2:6" x14ac:dyDescent="0.25">
      <c r="B21" s="6" t="s">
        <v>63</v>
      </c>
      <c r="C21" s="1" t="s">
        <v>7</v>
      </c>
      <c r="D21" s="5" t="s">
        <v>10</v>
      </c>
      <c r="E21" s="4">
        <v>69</v>
      </c>
      <c r="F21" s="12">
        <f>1250+350+150-250</f>
        <v>1500</v>
      </c>
    </row>
    <row r="22" spans="2:6" x14ac:dyDescent="0.25">
      <c r="B22" s="1" t="s">
        <v>64</v>
      </c>
      <c r="C22" s="1" t="s">
        <v>7</v>
      </c>
      <c r="D22" s="2" t="s">
        <v>3</v>
      </c>
      <c r="E22" s="4">
        <v>92</v>
      </c>
      <c r="F22" s="12"/>
    </row>
    <row r="23" spans="2:6" x14ac:dyDescent="0.25">
      <c r="B23" s="1" t="s">
        <v>65</v>
      </c>
      <c r="C23" s="1" t="s">
        <v>7</v>
      </c>
      <c r="D23" s="2" t="s">
        <v>3</v>
      </c>
      <c r="E23" s="4">
        <v>115</v>
      </c>
      <c r="F23" s="12"/>
    </row>
    <row r="24" spans="2:6" x14ac:dyDescent="0.25">
      <c r="B24" s="1" t="s">
        <v>66</v>
      </c>
      <c r="C24" s="1" t="s">
        <v>7</v>
      </c>
      <c r="D24" s="2" t="s">
        <v>3</v>
      </c>
      <c r="E24" s="4">
        <f>23+E29</f>
        <v>92</v>
      </c>
      <c r="F24" s="12"/>
    </row>
    <row r="25" spans="2:6" x14ac:dyDescent="0.25">
      <c r="B25" s="1" t="s">
        <v>67</v>
      </c>
      <c r="C25" s="1" t="s">
        <v>7</v>
      </c>
      <c r="D25" s="2" t="s">
        <v>3</v>
      </c>
      <c r="E25" s="4">
        <v>92</v>
      </c>
      <c r="F25" s="12"/>
    </row>
    <row r="26" spans="2:6" x14ac:dyDescent="0.25">
      <c r="B26" s="1" t="s">
        <v>68</v>
      </c>
      <c r="C26" s="1" t="s">
        <v>7</v>
      </c>
      <c r="D26" s="2" t="s">
        <v>3</v>
      </c>
      <c r="E26" s="4">
        <v>92</v>
      </c>
      <c r="F26" s="12"/>
    </row>
    <row r="27" spans="2:6" x14ac:dyDescent="0.25">
      <c r="B27" s="1" t="s">
        <v>69</v>
      </c>
      <c r="C27" s="1" t="s">
        <v>7</v>
      </c>
      <c r="D27" s="2" t="s">
        <v>3</v>
      </c>
      <c r="E27" s="4">
        <v>79</v>
      </c>
      <c r="F27" s="13"/>
    </row>
    <row r="28" spans="2:6" x14ac:dyDescent="0.25">
      <c r="B28" s="1" t="s">
        <v>70</v>
      </c>
      <c r="C28" s="1" t="s">
        <v>7</v>
      </c>
      <c r="D28" s="2" t="s">
        <v>3</v>
      </c>
      <c r="E28" s="4">
        <v>79</v>
      </c>
      <c r="F28" s="13"/>
    </row>
    <row r="29" spans="2:6" x14ac:dyDescent="0.25">
      <c r="B29" s="6" t="s">
        <v>3</v>
      </c>
      <c r="C29" s="6" t="s">
        <v>11</v>
      </c>
      <c r="D29" s="5" t="s">
        <v>10</v>
      </c>
      <c r="E29" s="4">
        <v>69</v>
      </c>
      <c r="F29" s="12">
        <f>1250+350+150-250</f>
        <v>1500</v>
      </c>
    </row>
    <row r="30" spans="2:6" x14ac:dyDescent="0.25">
      <c r="B30" s="1" t="s">
        <v>71</v>
      </c>
      <c r="C30" s="1" t="s">
        <v>12</v>
      </c>
      <c r="D30" s="2" t="s">
        <v>1</v>
      </c>
      <c r="E30" s="3">
        <v>145</v>
      </c>
      <c r="F30" s="13"/>
    </row>
    <row r="31" spans="2:6" x14ac:dyDescent="0.25">
      <c r="B31" s="1" t="s">
        <v>72</v>
      </c>
      <c r="C31" s="1" t="s">
        <v>13</v>
      </c>
      <c r="D31" s="2" t="s">
        <v>1</v>
      </c>
      <c r="E31" s="3">
        <v>165</v>
      </c>
      <c r="F31" s="13"/>
    </row>
    <row r="32" spans="2:6" x14ac:dyDescent="0.25">
      <c r="B32" s="1" t="s">
        <v>73</v>
      </c>
      <c r="C32" s="1" t="s">
        <v>14</v>
      </c>
      <c r="D32" s="2" t="s">
        <v>1</v>
      </c>
      <c r="E32" s="3">
        <v>175</v>
      </c>
      <c r="F32" s="12"/>
    </row>
    <row r="33" spans="2:6" x14ac:dyDescent="0.25">
      <c r="B33" s="1" t="s">
        <v>74</v>
      </c>
      <c r="C33" s="1" t="s">
        <v>14</v>
      </c>
      <c r="D33" s="2" t="s">
        <v>1</v>
      </c>
      <c r="E33" s="3">
        <v>171</v>
      </c>
      <c r="F33" s="12"/>
    </row>
    <row r="34" spans="2:6" x14ac:dyDescent="0.25">
      <c r="B34" s="1" t="s">
        <v>75</v>
      </c>
      <c r="C34" s="1" t="s">
        <v>14</v>
      </c>
      <c r="D34" s="2" t="s">
        <v>1</v>
      </c>
      <c r="E34" s="3">
        <v>143</v>
      </c>
      <c r="F34" s="12"/>
    </row>
    <row r="35" spans="2:6" x14ac:dyDescent="0.25">
      <c r="B35" s="1" t="s">
        <v>76</v>
      </c>
      <c r="C35" s="1" t="s">
        <v>14</v>
      </c>
      <c r="D35" s="2" t="s">
        <v>1</v>
      </c>
      <c r="E35" s="3">
        <v>138</v>
      </c>
      <c r="F35" s="12"/>
    </row>
    <row r="36" spans="2:6" x14ac:dyDescent="0.25">
      <c r="B36" s="1" t="s">
        <v>77</v>
      </c>
      <c r="C36" s="1" t="s">
        <v>14</v>
      </c>
      <c r="D36" s="2" t="s">
        <v>1</v>
      </c>
      <c r="E36" s="3">
        <v>171</v>
      </c>
      <c r="F36" s="12"/>
    </row>
    <row r="37" spans="2:6" x14ac:dyDescent="0.25">
      <c r="B37" s="1" t="s">
        <v>78</v>
      </c>
      <c r="C37" s="1" t="s">
        <v>14</v>
      </c>
      <c r="D37" s="2" t="s">
        <v>1</v>
      </c>
      <c r="E37" s="3">
        <v>136</v>
      </c>
      <c r="F37" s="12"/>
    </row>
    <row r="38" spans="2:6" x14ac:dyDescent="0.25">
      <c r="B38" s="1" t="s">
        <v>79</v>
      </c>
      <c r="C38" s="1" t="s">
        <v>14</v>
      </c>
      <c r="D38" s="2" t="s">
        <v>1</v>
      </c>
      <c r="E38" s="3">
        <v>176</v>
      </c>
      <c r="F38" s="12"/>
    </row>
    <row r="39" spans="2:6" x14ac:dyDescent="0.25">
      <c r="B39" s="1" t="s">
        <v>80</v>
      </c>
      <c r="C39" s="1" t="s">
        <v>14</v>
      </c>
      <c r="D39" s="2" t="s">
        <v>1</v>
      </c>
      <c r="E39" s="3">
        <v>175</v>
      </c>
      <c r="F39" s="12"/>
    </row>
    <row r="40" spans="2:6" x14ac:dyDescent="0.25">
      <c r="B40" s="1" t="s">
        <v>81</v>
      </c>
      <c r="C40" s="1" t="s">
        <v>14</v>
      </c>
      <c r="D40" s="2" t="s">
        <v>1</v>
      </c>
      <c r="E40" s="3">
        <v>175</v>
      </c>
      <c r="F40" s="12"/>
    </row>
    <row r="41" spans="2:6" x14ac:dyDescent="0.25">
      <c r="B41" s="1" t="s">
        <v>82</v>
      </c>
      <c r="C41" s="1" t="s">
        <v>14</v>
      </c>
      <c r="D41" s="2" t="s">
        <v>1</v>
      </c>
      <c r="E41" s="3">
        <v>175</v>
      </c>
      <c r="F41" s="12"/>
    </row>
    <row r="42" spans="2:6" x14ac:dyDescent="0.25">
      <c r="B42" s="1" t="s">
        <v>83</v>
      </c>
      <c r="C42" s="1" t="s">
        <v>14</v>
      </c>
      <c r="D42" s="2" t="s">
        <v>1</v>
      </c>
      <c r="E42" s="3">
        <v>135</v>
      </c>
      <c r="F42" s="12"/>
    </row>
    <row r="43" spans="2:6" x14ac:dyDescent="0.25">
      <c r="B43" s="1" t="s">
        <v>84</v>
      </c>
      <c r="C43" s="1" t="s">
        <v>14</v>
      </c>
      <c r="D43" s="2" t="s">
        <v>1</v>
      </c>
      <c r="E43" s="3">
        <v>170</v>
      </c>
      <c r="F43" s="12"/>
    </row>
    <row r="44" spans="2:6" x14ac:dyDescent="0.25">
      <c r="B44" s="1" t="s">
        <v>85</v>
      </c>
      <c r="C44" s="1" t="s">
        <v>14</v>
      </c>
      <c r="D44" s="2" t="s">
        <v>1</v>
      </c>
      <c r="E44" s="3">
        <v>143</v>
      </c>
      <c r="F44" s="12"/>
    </row>
    <row r="45" spans="2:6" x14ac:dyDescent="0.25">
      <c r="B45" s="1" t="s">
        <v>86</v>
      </c>
      <c r="C45" s="1" t="s">
        <v>15</v>
      </c>
      <c r="D45" s="2" t="s">
        <v>1</v>
      </c>
      <c r="E45" s="3">
        <v>135</v>
      </c>
      <c r="F45" s="12"/>
    </row>
    <row r="46" spans="2:6" x14ac:dyDescent="0.25">
      <c r="B46" s="1" t="s">
        <v>87</v>
      </c>
      <c r="C46" s="1" t="s">
        <v>15</v>
      </c>
      <c r="D46" s="2" t="s">
        <v>1</v>
      </c>
      <c r="E46" s="3">
        <v>135</v>
      </c>
      <c r="F46" s="12"/>
    </row>
    <row r="47" spans="2:6" x14ac:dyDescent="0.25">
      <c r="B47" s="1" t="s">
        <v>88</v>
      </c>
      <c r="C47" s="1" t="s">
        <v>15</v>
      </c>
      <c r="D47" s="2" t="s">
        <v>1</v>
      </c>
      <c r="E47" s="3">
        <v>135</v>
      </c>
      <c r="F47" s="12"/>
    </row>
    <row r="48" spans="2:6" x14ac:dyDescent="0.25">
      <c r="B48" s="1" t="s">
        <v>89</v>
      </c>
      <c r="C48" s="1" t="s">
        <v>15</v>
      </c>
      <c r="D48" s="2" t="s">
        <v>1</v>
      </c>
      <c r="E48" s="3">
        <v>135</v>
      </c>
      <c r="F48" s="12"/>
    </row>
    <row r="49" spans="2:6" x14ac:dyDescent="0.25">
      <c r="B49" s="1" t="s">
        <v>90</v>
      </c>
      <c r="C49" s="1" t="s">
        <v>16</v>
      </c>
      <c r="D49" s="2" t="s">
        <v>1</v>
      </c>
      <c r="E49" s="3">
        <v>168</v>
      </c>
      <c r="F49" s="12"/>
    </row>
    <row r="50" spans="2:6" x14ac:dyDescent="0.25">
      <c r="B50" s="1" t="s">
        <v>91</v>
      </c>
      <c r="C50" s="1" t="s">
        <v>17</v>
      </c>
      <c r="D50" s="2" t="s">
        <v>3</v>
      </c>
      <c r="E50" s="4">
        <f>E29+41</f>
        <v>110</v>
      </c>
      <c r="F50" s="12"/>
    </row>
    <row r="51" spans="2:6" x14ac:dyDescent="0.25">
      <c r="B51" s="1" t="s">
        <v>92</v>
      </c>
      <c r="C51" s="1" t="s">
        <v>17</v>
      </c>
      <c r="D51" s="2" t="s">
        <v>3</v>
      </c>
      <c r="E51" s="4">
        <v>110</v>
      </c>
      <c r="F51" s="12"/>
    </row>
    <row r="52" spans="2:6" x14ac:dyDescent="0.25">
      <c r="B52" s="1" t="s">
        <v>93</v>
      </c>
      <c r="C52" s="1" t="s">
        <v>17</v>
      </c>
      <c r="D52" s="2" t="s">
        <v>3</v>
      </c>
      <c r="E52" s="4">
        <v>110</v>
      </c>
      <c r="F52" s="12"/>
    </row>
    <row r="53" spans="2:6" x14ac:dyDescent="0.25">
      <c r="B53" s="1" t="s">
        <v>94</v>
      </c>
      <c r="C53" s="1" t="s">
        <v>17</v>
      </c>
      <c r="D53" s="2" t="s">
        <v>3</v>
      </c>
      <c r="E53" s="4">
        <v>110</v>
      </c>
      <c r="F53" s="12"/>
    </row>
    <row r="54" spans="2:6" x14ac:dyDescent="0.25">
      <c r="B54" s="1" t="s">
        <v>95</v>
      </c>
      <c r="C54" s="1" t="s">
        <v>17</v>
      </c>
      <c r="D54" s="2" t="s">
        <v>3</v>
      </c>
      <c r="E54" s="4">
        <v>110</v>
      </c>
      <c r="F54" s="12"/>
    </row>
    <row r="55" spans="2:6" x14ac:dyDescent="0.25">
      <c r="B55" s="1" t="s">
        <v>96</v>
      </c>
      <c r="C55" s="1" t="s">
        <v>18</v>
      </c>
      <c r="D55" s="2" t="s">
        <v>1</v>
      </c>
      <c r="E55" s="4">
        <f>E73+50</f>
        <v>147</v>
      </c>
      <c r="F55" s="12"/>
    </row>
    <row r="56" spans="2:6" x14ac:dyDescent="0.25">
      <c r="B56" s="1" t="s">
        <v>97</v>
      </c>
      <c r="C56" s="1" t="s">
        <v>19</v>
      </c>
      <c r="D56" s="2" t="s">
        <v>1</v>
      </c>
      <c r="E56" s="3">
        <f>E73+41</f>
        <v>138</v>
      </c>
      <c r="F56" s="12"/>
    </row>
    <row r="57" spans="2:6" x14ac:dyDescent="0.25">
      <c r="B57" s="1" t="s">
        <v>98</v>
      </c>
      <c r="C57" s="1" t="s">
        <v>19</v>
      </c>
      <c r="D57" s="2" t="s">
        <v>1</v>
      </c>
      <c r="E57" s="3">
        <f>E73+51</f>
        <v>148</v>
      </c>
      <c r="F57" s="12"/>
    </row>
    <row r="58" spans="2:6" x14ac:dyDescent="0.25">
      <c r="B58" s="1" t="s">
        <v>99</v>
      </c>
      <c r="C58" s="1" t="s">
        <v>19</v>
      </c>
      <c r="D58" s="2" t="s">
        <v>1</v>
      </c>
      <c r="E58" s="3">
        <f>E73+36</f>
        <v>133</v>
      </c>
      <c r="F58" s="12"/>
    </row>
    <row r="59" spans="2:6" x14ac:dyDescent="0.25">
      <c r="B59" s="1" t="s">
        <v>100</v>
      </c>
      <c r="C59" s="1" t="s">
        <v>20</v>
      </c>
      <c r="D59" s="2" t="s">
        <v>1</v>
      </c>
      <c r="E59" s="3">
        <f>189-42</f>
        <v>147</v>
      </c>
      <c r="F59" s="12"/>
    </row>
    <row r="60" spans="2:6" x14ac:dyDescent="0.25">
      <c r="B60" s="1" t="s">
        <v>101</v>
      </c>
      <c r="C60" s="1" t="s">
        <v>21</v>
      </c>
      <c r="D60" s="2" t="s">
        <v>1</v>
      </c>
      <c r="E60" s="3">
        <v>155</v>
      </c>
      <c r="F60" s="12"/>
    </row>
    <row r="61" spans="2:6" x14ac:dyDescent="0.25">
      <c r="B61" s="1" t="s">
        <v>102</v>
      </c>
      <c r="C61" s="1" t="s">
        <v>22</v>
      </c>
      <c r="D61" s="2" t="s">
        <v>1</v>
      </c>
      <c r="E61" s="3">
        <v>156</v>
      </c>
      <c r="F61" s="12"/>
    </row>
    <row r="62" spans="2:6" x14ac:dyDescent="0.25">
      <c r="B62" s="1" t="s">
        <v>103</v>
      </c>
      <c r="C62" s="1" t="s">
        <v>23</v>
      </c>
      <c r="D62" s="2" t="s">
        <v>1</v>
      </c>
      <c r="E62" s="3">
        <v>189</v>
      </c>
      <c r="F62" s="12"/>
    </row>
    <row r="63" spans="2:6" x14ac:dyDescent="0.25">
      <c r="B63" s="1" t="s">
        <v>104</v>
      </c>
      <c r="C63" s="1" t="s">
        <v>23</v>
      </c>
      <c r="D63" s="2" t="s">
        <v>1</v>
      </c>
      <c r="E63" s="3">
        <v>191</v>
      </c>
      <c r="F63" s="12"/>
    </row>
    <row r="64" spans="2:6" x14ac:dyDescent="0.25">
      <c r="B64" s="1" t="s">
        <v>105</v>
      </c>
      <c r="C64" s="1" t="s">
        <v>24</v>
      </c>
      <c r="D64" s="2" t="s">
        <v>1</v>
      </c>
      <c r="E64" s="3">
        <v>135</v>
      </c>
      <c r="F64" s="12"/>
    </row>
    <row r="65" spans="2:6" x14ac:dyDescent="0.25">
      <c r="B65" s="1" t="s">
        <v>106</v>
      </c>
      <c r="C65" s="1" t="s">
        <v>25</v>
      </c>
      <c r="D65" s="2" t="s">
        <v>1</v>
      </c>
      <c r="E65" s="3">
        <v>135</v>
      </c>
      <c r="F65" s="12"/>
    </row>
    <row r="66" spans="2:6" x14ac:dyDescent="0.25">
      <c r="B66" s="1" t="s">
        <v>107</v>
      </c>
      <c r="C66" s="1" t="s">
        <v>25</v>
      </c>
      <c r="D66" s="2" t="s">
        <v>3</v>
      </c>
      <c r="E66" s="4">
        <v>106</v>
      </c>
      <c r="F66" s="12"/>
    </row>
    <row r="67" spans="2:6" x14ac:dyDescent="0.25">
      <c r="B67" s="1" t="s">
        <v>108</v>
      </c>
      <c r="C67" s="1" t="s">
        <v>26</v>
      </c>
      <c r="D67" s="2" t="s">
        <v>1</v>
      </c>
      <c r="E67" s="3">
        <v>145</v>
      </c>
      <c r="F67" s="12"/>
    </row>
    <row r="68" spans="2:6" x14ac:dyDescent="0.25">
      <c r="B68" s="1" t="s">
        <v>109</v>
      </c>
      <c r="C68" s="1" t="s">
        <v>26</v>
      </c>
      <c r="D68" s="2" t="s">
        <v>1</v>
      </c>
      <c r="E68" s="3">
        <v>145</v>
      </c>
      <c r="F68" s="12"/>
    </row>
    <row r="69" spans="2:6" x14ac:dyDescent="0.25">
      <c r="B69" s="1" t="s">
        <v>110</v>
      </c>
      <c r="C69" s="1" t="s">
        <v>26</v>
      </c>
      <c r="D69" s="2" t="s">
        <v>1</v>
      </c>
      <c r="E69" s="3">
        <v>180</v>
      </c>
      <c r="F69" s="12"/>
    </row>
    <row r="70" spans="2:6" x14ac:dyDescent="0.25">
      <c r="B70" s="1" t="s">
        <v>111</v>
      </c>
      <c r="C70" s="1" t="s">
        <v>26</v>
      </c>
      <c r="D70" s="2" t="s">
        <v>1</v>
      </c>
      <c r="E70" s="3">
        <v>180</v>
      </c>
      <c r="F70" s="12"/>
    </row>
    <row r="71" spans="2:6" x14ac:dyDescent="0.25">
      <c r="B71" s="1" t="s">
        <v>112</v>
      </c>
      <c r="C71" s="1" t="s">
        <v>27</v>
      </c>
      <c r="D71" s="2" t="s">
        <v>3</v>
      </c>
      <c r="E71" s="4">
        <f>46+E29</f>
        <v>115</v>
      </c>
      <c r="F71" s="12">
        <v>100</v>
      </c>
    </row>
    <row r="72" spans="2:6" x14ac:dyDescent="0.25">
      <c r="B72" s="1" t="s">
        <v>113</v>
      </c>
      <c r="C72" s="1" t="s">
        <v>27</v>
      </c>
      <c r="D72" s="2" t="s">
        <v>3</v>
      </c>
      <c r="E72" s="4">
        <v>115</v>
      </c>
      <c r="F72" s="12"/>
    </row>
    <row r="73" spans="2:6" x14ac:dyDescent="0.25">
      <c r="B73" s="6" t="s">
        <v>1</v>
      </c>
      <c r="C73" s="6" t="s">
        <v>28</v>
      </c>
      <c r="D73" s="5" t="s">
        <v>29</v>
      </c>
      <c r="E73" s="3">
        <v>97</v>
      </c>
      <c r="F73" s="12"/>
    </row>
    <row r="74" spans="2:6" x14ac:dyDescent="0.25">
      <c r="B74" s="1" t="s">
        <v>114</v>
      </c>
      <c r="C74" s="1" t="s">
        <v>30</v>
      </c>
      <c r="D74" s="2" t="s">
        <v>1</v>
      </c>
      <c r="E74" s="3">
        <v>137</v>
      </c>
      <c r="F74" s="12"/>
    </row>
    <row r="75" spans="2:6" x14ac:dyDescent="0.25">
      <c r="B75" s="1" t="s">
        <v>115</v>
      </c>
      <c r="C75" s="1" t="s">
        <v>31</v>
      </c>
      <c r="D75" s="2" t="s">
        <v>3</v>
      </c>
      <c r="E75" s="4">
        <v>107</v>
      </c>
      <c r="F75" s="12"/>
    </row>
    <row r="76" spans="2:6" x14ac:dyDescent="0.25">
      <c r="B76" s="1" t="s">
        <v>116</v>
      </c>
      <c r="C76" s="1" t="s">
        <v>31</v>
      </c>
      <c r="D76" s="2" t="s">
        <v>3</v>
      </c>
      <c r="E76" s="4">
        <v>107</v>
      </c>
      <c r="F76" s="12"/>
    </row>
    <row r="77" spans="2:6" x14ac:dyDescent="0.25">
      <c r="B77" s="1" t="s">
        <v>117</v>
      </c>
      <c r="C77" s="1" t="s">
        <v>31</v>
      </c>
      <c r="D77" s="2" t="s">
        <v>3</v>
      </c>
      <c r="E77" s="4">
        <v>107</v>
      </c>
      <c r="F77" s="12"/>
    </row>
    <row r="78" spans="2:6" x14ac:dyDescent="0.25">
      <c r="B78" s="1" t="s">
        <v>118</v>
      </c>
      <c r="C78" s="1" t="s">
        <v>32</v>
      </c>
      <c r="D78" s="2" t="s">
        <v>3</v>
      </c>
      <c r="E78" s="4">
        <v>119</v>
      </c>
      <c r="F78" s="12"/>
    </row>
    <row r="79" spans="2:6" x14ac:dyDescent="0.25">
      <c r="B79" s="6" t="s">
        <v>119</v>
      </c>
      <c r="C79" s="6" t="s">
        <v>33</v>
      </c>
      <c r="D79" s="5" t="s">
        <v>34</v>
      </c>
      <c r="E79" s="3">
        <v>70</v>
      </c>
      <c r="F79" s="12"/>
    </row>
    <row r="80" spans="2:6" x14ac:dyDescent="0.25">
      <c r="B80" s="1" t="s">
        <v>120</v>
      </c>
      <c r="C80" s="1" t="s">
        <v>35</v>
      </c>
      <c r="D80" s="2" t="s">
        <v>1</v>
      </c>
      <c r="E80" s="3">
        <v>143</v>
      </c>
      <c r="F80" s="12"/>
    </row>
    <row r="81" spans="2:6" x14ac:dyDescent="0.25">
      <c r="B81" s="1" t="s">
        <v>121</v>
      </c>
      <c r="C81" s="1" t="s">
        <v>36</v>
      </c>
      <c r="D81" s="2" t="s">
        <v>3</v>
      </c>
      <c r="E81" s="4">
        <v>127</v>
      </c>
      <c r="F81" s="12"/>
    </row>
    <row r="82" spans="2:6" x14ac:dyDescent="0.25">
      <c r="B82" s="1" t="s">
        <v>122</v>
      </c>
      <c r="C82" s="1" t="s">
        <v>36</v>
      </c>
      <c r="D82" s="2" t="s">
        <v>3</v>
      </c>
      <c r="E82" s="4">
        <v>147</v>
      </c>
      <c r="F82" s="12"/>
    </row>
    <row r="83" spans="2:6" x14ac:dyDescent="0.25">
      <c r="B83" s="1" t="s">
        <v>123</v>
      </c>
      <c r="C83" s="1" t="s">
        <v>36</v>
      </c>
      <c r="D83" s="2" t="s">
        <v>1</v>
      </c>
      <c r="E83" s="3">
        <v>210</v>
      </c>
      <c r="F83" s="12"/>
    </row>
    <row r="84" spans="2:6" x14ac:dyDescent="0.25">
      <c r="B84" s="1" t="s">
        <v>124</v>
      </c>
      <c r="C84" s="1" t="s">
        <v>36</v>
      </c>
      <c r="D84" s="2" t="s">
        <v>1</v>
      </c>
      <c r="E84" s="3">
        <v>195</v>
      </c>
      <c r="F84" s="12"/>
    </row>
    <row r="85" spans="2:6" x14ac:dyDescent="0.25">
      <c r="B85" s="1" t="s">
        <v>125</v>
      </c>
      <c r="C85" s="1" t="s">
        <v>36</v>
      </c>
      <c r="D85" s="2" t="s">
        <v>1</v>
      </c>
      <c r="E85" s="3">
        <v>195</v>
      </c>
      <c r="F85" s="12"/>
    </row>
    <row r="86" spans="2:6" x14ac:dyDescent="0.25">
      <c r="B86" s="1" t="s">
        <v>126</v>
      </c>
      <c r="C86" s="1" t="s">
        <v>36</v>
      </c>
      <c r="D86" s="2" t="s">
        <v>1</v>
      </c>
      <c r="E86" s="3">
        <v>170</v>
      </c>
      <c r="F86" s="12"/>
    </row>
    <row r="87" spans="2:6" x14ac:dyDescent="0.25">
      <c r="B87" s="1" t="s">
        <v>127</v>
      </c>
      <c r="C87" s="1" t="s">
        <v>37</v>
      </c>
      <c r="D87" s="2" t="s">
        <v>1</v>
      </c>
      <c r="E87" s="3">
        <v>148</v>
      </c>
      <c r="F87" s="12"/>
    </row>
    <row r="88" spans="2:6" x14ac:dyDescent="0.25">
      <c r="B88" s="1" t="s">
        <v>128</v>
      </c>
      <c r="C88" s="1" t="s">
        <v>37</v>
      </c>
      <c r="D88" s="2" t="s">
        <v>1</v>
      </c>
      <c r="E88" s="3">
        <v>147</v>
      </c>
      <c r="F88" s="12"/>
    </row>
    <row r="89" spans="2:6" x14ac:dyDescent="0.25">
      <c r="B89" s="1" t="s">
        <v>129</v>
      </c>
      <c r="C89" s="1" t="s">
        <v>37</v>
      </c>
      <c r="D89" s="2" t="s">
        <v>3</v>
      </c>
      <c r="E89" s="4">
        <v>96</v>
      </c>
      <c r="F89" s="12"/>
    </row>
  </sheetData>
  <mergeCells count="1">
    <mergeCell ref="L6:P11"/>
  </mergeCells>
  <dataValidations count="1">
    <dataValidation type="list" allowBlank="1" showInputMessage="1" showErrorMessage="1" errorTitle="Ошибка!!!" error="порт можно выбрать только из списка" promptTitle="Подсказка" prompt="Выберите из списка портов" sqref="K4">
      <formula1>$B$3:$B$89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Roman Voronov</cp:lastModifiedBy>
  <dcterms:created xsi:type="dcterms:W3CDTF">2014-08-29T09:20:37Z</dcterms:created>
  <dcterms:modified xsi:type="dcterms:W3CDTF">2014-09-01T06:52:14Z</dcterms:modified>
</cp:coreProperties>
</file>