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B5" i="2"/>
  <c r="B6" i="2"/>
  <c r="B7" i="2"/>
  <c r="B8" i="2"/>
  <c r="B9" i="2"/>
  <c r="B10" i="2"/>
  <c r="B11" i="2"/>
  <c r="B4" i="2"/>
  <c r="J11" i="1"/>
  <c r="C10" i="1"/>
  <c r="C9" i="1"/>
  <c r="C8" i="1"/>
  <c r="C11" i="1" l="1"/>
  <c r="C7" i="1"/>
  <c r="D8" i="1" l="1"/>
  <c r="D10" i="1" s="1"/>
  <c r="D7" i="1"/>
  <c r="E8" i="1" l="1"/>
  <c r="E7" i="1"/>
  <c r="D11" i="1"/>
  <c r="D9" i="1" l="1"/>
  <c r="F8" i="1"/>
  <c r="F10" i="1" s="1"/>
  <c r="F7" i="1"/>
  <c r="E10" i="1"/>
  <c r="E11" i="1" s="1"/>
  <c r="G7" i="1" l="1"/>
  <c r="G8" i="1"/>
  <c r="E9" i="1"/>
  <c r="F9" i="1"/>
  <c r="F11" i="1"/>
  <c r="H8" i="1" l="1"/>
  <c r="H7" i="1"/>
  <c r="I8" i="1" s="1"/>
  <c r="I10" i="1" s="1"/>
  <c r="G10" i="1"/>
  <c r="G11" i="1" s="1"/>
  <c r="G9" i="1" l="1"/>
  <c r="I7" i="1"/>
  <c r="H10" i="1"/>
  <c r="H11" i="1" s="1"/>
  <c r="I11" i="1" s="1"/>
  <c r="H9" i="1" l="1"/>
  <c r="I9" i="1"/>
</calcChain>
</file>

<file path=xl/sharedStrings.xml><?xml version="1.0" encoding="utf-8"?>
<sst xmlns="http://schemas.openxmlformats.org/spreadsheetml/2006/main" count="13" uniqueCount="13">
  <si>
    <t>Рент.=</t>
  </si>
  <si>
    <t>Кс.=</t>
  </si>
  <si>
    <t>Кпер=</t>
  </si>
  <si>
    <t>№ пер.</t>
  </si>
  <si>
    <t>Капитал (млн.руб.)</t>
  </si>
  <si>
    <t xml:space="preserve">Прибыль за год </t>
  </si>
  <si>
    <t>Прибыль остаток/год</t>
  </si>
  <si>
    <t>Налоги за год</t>
  </si>
  <si>
    <t>Налоговые вхождения  в бюджет</t>
  </si>
  <si>
    <t>НС.=</t>
  </si>
  <si>
    <t>Рентабельность</t>
  </si>
  <si>
    <t>Ставка налога</t>
  </si>
  <si>
    <t>Таблица зависимости поступлений в бюджет от ставки налога и рентабельности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</si>
</sst>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9" fontId="0" fillId="0" borderId="2" xfId="0" applyNumberFormat="1" applyBorder="1"/>
    <xf numFmtId="9" fontId="0" fillId="0" borderId="4" xfId="0" applyNumberFormat="1" applyBorder="1"/>
    <xf numFmtId="0" fontId="0" fillId="0" borderId="10" xfId="0" applyBorder="1"/>
    <xf numFmtId="0" fontId="4" fillId="0" borderId="0" xfId="0" applyFont="1"/>
    <xf numFmtId="9" fontId="5" fillId="2" borderId="7" xfId="0" applyNumberFormat="1" applyFont="1" applyFill="1" applyBorder="1" applyAlignment="1">
      <alignment horizontal="center"/>
    </xf>
    <xf numFmtId="2" fontId="4" fillId="0" borderId="7" xfId="0" applyNumberFormat="1" applyFont="1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2" workbookViewId="0">
      <selection activeCell="J12" sqref="J12"/>
    </sheetView>
  </sheetViews>
  <sheetFormatPr defaultRowHeight="15" x14ac:dyDescent="0.25"/>
  <cols>
    <col min="1" max="1" width="22" bestFit="1" customWidth="1"/>
    <col min="10" max="10" width="10.28515625" bestFit="1" customWidth="1"/>
  </cols>
  <sheetData>
    <row r="1" spans="1:10" x14ac:dyDescent="0.25">
      <c r="A1" s="7" t="s">
        <v>9</v>
      </c>
      <c r="B1" s="10">
        <v>0.2</v>
      </c>
    </row>
    <row r="2" spans="1:10" x14ac:dyDescent="0.25">
      <c r="A2" s="8" t="s">
        <v>0</v>
      </c>
      <c r="B2" s="11">
        <v>0.3</v>
      </c>
    </row>
    <row r="3" spans="1:10" x14ac:dyDescent="0.25">
      <c r="A3" s="8" t="s">
        <v>1</v>
      </c>
      <c r="B3" s="1">
        <v>100</v>
      </c>
    </row>
    <row r="4" spans="1:10" ht="15.75" thickBot="1" x14ac:dyDescent="0.3">
      <c r="A4" s="9" t="s">
        <v>2</v>
      </c>
      <c r="B4" s="2">
        <v>8</v>
      </c>
    </row>
    <row r="6" spans="1:10" x14ac:dyDescent="0.25">
      <c r="A6" s="5" t="s">
        <v>3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</row>
    <row r="7" spans="1:10" x14ac:dyDescent="0.25">
      <c r="A7" s="6" t="s">
        <v>4</v>
      </c>
      <c r="B7" s="4">
        <v>100</v>
      </c>
      <c r="C7" s="3">
        <f>B7+$C$9</f>
        <v>124</v>
      </c>
      <c r="D7" s="3">
        <f t="shared" ref="D7:F7" si="0">C7+$C$9</f>
        <v>148</v>
      </c>
      <c r="E7" s="3">
        <f t="shared" si="0"/>
        <v>172</v>
      </c>
      <c r="F7" s="3">
        <f t="shared" si="0"/>
        <v>196</v>
      </c>
      <c r="G7" s="3">
        <f t="shared" ref="G7:I7" si="1">F7+$C$9</f>
        <v>220</v>
      </c>
      <c r="H7" s="3">
        <f>G7+$C$9</f>
        <v>244</v>
      </c>
      <c r="I7" s="3">
        <f t="shared" si="1"/>
        <v>268</v>
      </c>
    </row>
    <row r="8" spans="1:10" x14ac:dyDescent="0.25">
      <c r="A8" s="6" t="s">
        <v>5</v>
      </c>
      <c r="B8" s="4">
        <v>0</v>
      </c>
      <c r="C8" s="3">
        <f>B7*$B$2</f>
        <v>30</v>
      </c>
      <c r="D8" s="3">
        <f t="shared" ref="D8:I8" si="2">C7*$B$2</f>
        <v>37.199999999999996</v>
      </c>
      <c r="E8" s="3">
        <f t="shared" si="2"/>
        <v>44.4</v>
      </c>
      <c r="F8" s="3">
        <f t="shared" si="2"/>
        <v>51.6</v>
      </c>
      <c r="G8" s="3">
        <f t="shared" si="2"/>
        <v>58.8</v>
      </c>
      <c r="H8" s="3">
        <f>G7*$B$2</f>
        <v>66</v>
      </c>
      <c r="I8" s="3">
        <f>H7*$B$2</f>
        <v>73.2</v>
      </c>
    </row>
    <row r="9" spans="1:10" ht="30" x14ac:dyDescent="0.25">
      <c r="A9" s="6" t="s">
        <v>6</v>
      </c>
      <c r="B9" s="4">
        <v>0</v>
      </c>
      <c r="C9" s="3">
        <f>C8-C10</f>
        <v>24</v>
      </c>
      <c r="D9" s="3">
        <f t="shared" ref="D9:F9" si="3">D8-D10</f>
        <v>29.759999999999998</v>
      </c>
      <c r="E9" s="3">
        <f t="shared" si="3"/>
        <v>35.519999999999996</v>
      </c>
      <c r="F9" s="3">
        <f t="shared" si="3"/>
        <v>41.28</v>
      </c>
      <c r="G9" s="3">
        <f t="shared" ref="G9" si="4">G8-G10</f>
        <v>47.04</v>
      </c>
      <c r="H9" s="3">
        <f t="shared" ref="H9:I9" si="5">H8-H10</f>
        <v>52.8</v>
      </c>
      <c r="I9" s="3">
        <f t="shared" si="5"/>
        <v>58.56</v>
      </c>
    </row>
    <row r="10" spans="1:10" ht="15.75" thickBot="1" x14ac:dyDescent="0.3">
      <c r="A10" s="6" t="s">
        <v>7</v>
      </c>
      <c r="B10" s="4">
        <v>0</v>
      </c>
      <c r="C10" s="3">
        <f>C8*$B$1</f>
        <v>6</v>
      </c>
      <c r="D10" s="3">
        <f>D8*$B$1</f>
        <v>7.4399999999999995</v>
      </c>
      <c r="E10" s="3">
        <f t="shared" ref="D10:F10" si="6">E8*$B$1</f>
        <v>8.8800000000000008</v>
      </c>
      <c r="F10" s="3">
        <f t="shared" si="6"/>
        <v>10.32</v>
      </c>
      <c r="G10" s="3">
        <f t="shared" ref="G10:I10" si="7">G8*$B$1</f>
        <v>11.76</v>
      </c>
      <c r="H10" s="3">
        <f t="shared" si="7"/>
        <v>13.200000000000001</v>
      </c>
      <c r="I10" s="12">
        <f>I8*$B$1</f>
        <v>14.64</v>
      </c>
    </row>
    <row r="11" spans="1:10" ht="45.75" thickBot="1" x14ac:dyDescent="0.3">
      <c r="A11" s="6" t="s">
        <v>8</v>
      </c>
      <c r="B11" s="4">
        <v>0</v>
      </c>
      <c r="C11" s="16">
        <f>C10+B11</f>
        <v>6</v>
      </c>
      <c r="D11" s="16">
        <f t="shared" ref="D11:F11" si="8">D10+C11</f>
        <v>13.44</v>
      </c>
      <c r="E11" s="16">
        <f t="shared" si="8"/>
        <v>22.32</v>
      </c>
      <c r="F11" s="16">
        <f t="shared" si="8"/>
        <v>32.64</v>
      </c>
      <c r="G11" s="16">
        <f t="shared" ref="G11" si="9">G10+F11</f>
        <v>44.4</v>
      </c>
      <c r="H11" s="17">
        <f>H10+G11</f>
        <v>57.6</v>
      </c>
      <c r="I11" s="18">
        <f>I10+H11</f>
        <v>72.240000000000009</v>
      </c>
      <c r="J11">
        <f>SUMPRODUCT((1+B2*(1-B1)*(B6:H6-1))*B7*B2*B1)</f>
        <v>72.240000000000009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4" sqref="B4"/>
    </sheetView>
  </sheetViews>
  <sheetFormatPr defaultRowHeight="15" x14ac:dyDescent="0.25"/>
  <cols>
    <col min="1" max="1" width="16" bestFit="1" customWidth="1"/>
  </cols>
  <sheetData>
    <row r="1" spans="1:11" ht="15.75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13"/>
    </row>
    <row r="2" spans="1:11" x14ac:dyDescent="0.25">
      <c r="A2" s="21" t="s">
        <v>10</v>
      </c>
      <c r="B2" s="21" t="s">
        <v>11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1"/>
      <c r="B3" s="14">
        <v>0.1</v>
      </c>
      <c r="C3" s="14">
        <v>0.2</v>
      </c>
      <c r="D3" s="14">
        <v>0.3</v>
      </c>
      <c r="E3" s="14">
        <v>0.4</v>
      </c>
      <c r="F3" s="14">
        <v>0.5</v>
      </c>
      <c r="G3" s="14">
        <v>0.6</v>
      </c>
      <c r="H3" s="14">
        <v>0.7</v>
      </c>
      <c r="I3" s="14">
        <v>0.8</v>
      </c>
      <c r="J3" s="14">
        <v>0.9</v>
      </c>
      <c r="K3" s="14">
        <v>1</v>
      </c>
    </row>
    <row r="4" spans="1:11" x14ac:dyDescent="0.25">
      <c r="A4" s="14">
        <v>0.3</v>
      </c>
      <c r="B4" s="15">
        <f>SUMPRODUCT((1+$A4*(1-B$3)*(Лист1!$B$6:$H$6-1))*Лист1!$B$7*$A4*B$3)</f>
        <v>38.010000000000005</v>
      </c>
      <c r="C4" s="15">
        <f>SUMPRODUCT((1+$A4*(1-C$3)*(Лист1!$B$6:$H$6-1))*Лист1!$B$7*$A4*C$3)</f>
        <v>72.240000000000009</v>
      </c>
      <c r="D4" s="15">
        <f>SUMPRODUCT((1+$A4*(1-D$3)*(Лист1!$B$6:$H$6-1))*Лист1!$B$7*$A4*D$3)</f>
        <v>102.68999999999998</v>
      </c>
      <c r="E4" s="15">
        <f>SUMPRODUCT((1+$A4*(1-E$3)*(Лист1!$B$6:$H$6-1))*Лист1!$B$7*$A4*E$3)</f>
        <v>129.36000000000001</v>
      </c>
      <c r="F4" s="15">
        <f>SUMPRODUCT((1+$A4*(1-F$3)*(Лист1!$B$6:$H$6-1))*Лист1!$B$7*$A4*F$3)</f>
        <v>152.25</v>
      </c>
      <c r="G4" s="15">
        <f>SUMPRODUCT((1+$A4*(1-G$3)*(Лист1!$B$6:$H$6-1))*Лист1!$B$7*$A4*G$3)</f>
        <v>171.35999999999999</v>
      </c>
      <c r="H4" s="15">
        <f>SUMPRODUCT((1+$A4*(1-H$3)*(Лист1!$B$6:$H$6-1))*Лист1!$B$7*$A4*H$3)</f>
        <v>186.69000000000003</v>
      </c>
      <c r="I4" s="15">
        <f>SUMPRODUCT((1+$A4*(1-I$3)*(Лист1!$B$6:$H$6-1))*Лист1!$B$7*$A4*I$3)</f>
        <v>198.23999999999995</v>
      </c>
      <c r="J4" s="15">
        <f>SUMPRODUCT((1+$A4*(1-J$3)*(Лист1!$B$6:$H$6-1))*Лист1!$B$7*$A4*J$3)</f>
        <v>206.01</v>
      </c>
      <c r="K4" s="15">
        <f>SUMPRODUCT((1+$A4*(1-K$3)*(Лист1!$B$6:$H$6-1))*Лист1!$B$7*$A4*K$3)</f>
        <v>210</v>
      </c>
    </row>
    <row r="5" spans="1:11" x14ac:dyDescent="0.25">
      <c r="A5" s="14">
        <v>0.4</v>
      </c>
      <c r="B5" s="15">
        <f>SUMPRODUCT((1+$A5*(1-B$3)*(Лист1!$B$6:$H$6-1))*Лист1!$B$7*$A5*B$3)</f>
        <v>58.240000000000009</v>
      </c>
      <c r="C5" s="15">
        <f>SUMPRODUCT((1+$A5*(1-C$3)*(Лист1!$B$6:$H$6-1))*Лист1!$B$7*$A5*C$3)</f>
        <v>109.76000000000005</v>
      </c>
      <c r="D5" s="15">
        <f>SUMPRODUCT((1+$A5*(1-D$3)*(Лист1!$B$6:$H$6-1))*Лист1!$B$7*$A5*D$3)</f>
        <v>154.56</v>
      </c>
      <c r="E5" s="15">
        <f>SUMPRODUCT((1+$A5*(1-E$3)*(Лист1!$B$6:$H$6-1))*Лист1!$B$7*$A5*E$3)</f>
        <v>192.64000000000004</v>
      </c>
      <c r="F5" s="15">
        <f>SUMPRODUCT((1+$A5*(1-F$3)*(Лист1!$B$6:$H$6-1))*Лист1!$B$7*$A5*F$3)</f>
        <v>224</v>
      </c>
      <c r="G5" s="15">
        <f>SUMPRODUCT((1+$A5*(1-G$3)*(Лист1!$B$6:$H$6-1))*Лист1!$B$7*$A5*G$3)</f>
        <v>248.64000000000007</v>
      </c>
      <c r="H5" s="15">
        <f>SUMPRODUCT((1+$A5*(1-H$3)*(Лист1!$B$6:$H$6-1))*Лист1!$B$7*$A5*H$3)</f>
        <v>266.56000000000006</v>
      </c>
      <c r="I5" s="15">
        <f>SUMPRODUCT((1+$A5*(1-I$3)*(Лист1!$B$6:$H$6-1))*Лист1!$B$7*$A5*I$3)</f>
        <v>277.76000000000005</v>
      </c>
      <c r="J5" s="15">
        <f>SUMPRODUCT((1+$A5*(1-J$3)*(Лист1!$B$6:$H$6-1))*Лист1!$B$7*$A5*J$3)</f>
        <v>282.23999999999995</v>
      </c>
      <c r="K5" s="15">
        <f>SUMPRODUCT((1+$A5*(1-K$3)*(Лист1!$B$6:$H$6-1))*Лист1!$B$7*$A5*K$3)</f>
        <v>280</v>
      </c>
    </row>
    <row r="6" spans="1:11" x14ac:dyDescent="0.25">
      <c r="A6" s="14">
        <v>0.5</v>
      </c>
      <c r="B6" s="15">
        <f>SUMPRODUCT((1+$A6*(1-B$3)*(Лист1!$B$6:$H$6-1))*Лист1!$B$7*$A6*B$3)</f>
        <v>82.25</v>
      </c>
      <c r="C6" s="15">
        <f>SUMPRODUCT((1+$A6*(1-C$3)*(Лист1!$B$6:$H$6-1))*Лист1!$B$7*$A6*C$3)</f>
        <v>154</v>
      </c>
      <c r="D6" s="15">
        <f>SUMPRODUCT((1+$A6*(1-D$3)*(Лист1!$B$6:$H$6-1))*Лист1!$B$7*$A6*D$3)</f>
        <v>215.25</v>
      </c>
      <c r="E6" s="15">
        <f>SUMPRODUCT((1+$A6*(1-E$3)*(Лист1!$B$6:$H$6-1))*Лист1!$B$7*$A6*E$3)</f>
        <v>266</v>
      </c>
      <c r="F6" s="15">
        <f>SUMPRODUCT((1+$A6*(1-F$3)*(Лист1!$B$6:$H$6-1))*Лист1!$B$7*$A6*F$3)</f>
        <v>306.25</v>
      </c>
      <c r="G6" s="15">
        <f>SUMPRODUCT((1+$A6*(1-G$3)*(Лист1!$B$6:$H$6-1))*Лист1!$B$7*$A6*G$3)</f>
        <v>336</v>
      </c>
      <c r="H6" s="15">
        <f>SUMPRODUCT((1+$A6*(1-H$3)*(Лист1!$B$6:$H$6-1))*Лист1!$B$7*$A6*H$3)</f>
        <v>355.25</v>
      </c>
      <c r="I6" s="15">
        <f>SUMPRODUCT((1+$A6*(1-I$3)*(Лист1!$B$6:$H$6-1))*Лист1!$B$7*$A6*I$3)</f>
        <v>364</v>
      </c>
      <c r="J6" s="15">
        <f>SUMPRODUCT((1+$A6*(1-J$3)*(Лист1!$B$6:$H$6-1))*Лист1!$B$7*$A6*J$3)</f>
        <v>362.25</v>
      </c>
      <c r="K6" s="15">
        <f>SUMPRODUCT((1+$A6*(1-K$3)*(Лист1!$B$6:$H$6-1))*Лист1!$B$7*$A6*K$3)</f>
        <v>350</v>
      </c>
    </row>
    <row r="7" spans="1:11" x14ac:dyDescent="0.25">
      <c r="A7" s="14">
        <v>0.6</v>
      </c>
      <c r="B7" s="15">
        <f>SUMPRODUCT((1+$A7*(1-B$3)*(Лист1!$B$6:$H$6-1))*Лист1!$B$7*$A7*B$3)</f>
        <v>110.03999999999999</v>
      </c>
      <c r="C7" s="15">
        <f>SUMPRODUCT((1+$A7*(1-C$3)*(Лист1!$B$6:$H$6-1))*Лист1!$B$7*$A7*C$3)</f>
        <v>204.96</v>
      </c>
      <c r="D7" s="15">
        <f>SUMPRODUCT((1+$A7*(1-D$3)*(Лист1!$B$6:$H$6-1))*Лист1!$B$7*$A7*D$3)</f>
        <v>284.76</v>
      </c>
      <c r="E7" s="15">
        <f>SUMPRODUCT((1+$A7*(1-E$3)*(Лист1!$B$6:$H$6-1))*Лист1!$B$7*$A7*E$3)</f>
        <v>349.44000000000005</v>
      </c>
      <c r="F7" s="15">
        <f>SUMPRODUCT((1+$A7*(1-F$3)*(Лист1!$B$6:$H$6-1))*Лист1!$B$7*$A7*F$3)</f>
        <v>399</v>
      </c>
      <c r="G7" s="15">
        <f>SUMPRODUCT((1+$A7*(1-G$3)*(Лист1!$B$6:$H$6-1))*Лист1!$B$7*$A7*G$3)</f>
        <v>433.43999999999994</v>
      </c>
      <c r="H7" s="15">
        <f>SUMPRODUCT((1+$A7*(1-H$3)*(Лист1!$B$6:$H$6-1))*Лист1!$B$7*$A7*H$3)</f>
        <v>452.76000000000005</v>
      </c>
      <c r="I7" s="15">
        <f>SUMPRODUCT((1+$A7*(1-I$3)*(Лист1!$B$6:$H$6-1))*Лист1!$B$7*$A7*I$3)</f>
        <v>456.96</v>
      </c>
      <c r="J7" s="15">
        <f>SUMPRODUCT((1+$A7*(1-J$3)*(Лист1!$B$6:$H$6-1))*Лист1!$B$7*$A7*J$3)</f>
        <v>446.03999999999996</v>
      </c>
      <c r="K7" s="15">
        <f>SUMPRODUCT((1+$A7*(1-K$3)*(Лист1!$B$6:$H$6-1))*Лист1!$B$7*$A7*K$3)</f>
        <v>420</v>
      </c>
    </row>
    <row r="8" spans="1:11" x14ac:dyDescent="0.25">
      <c r="A8" s="14">
        <v>0.7</v>
      </c>
      <c r="B8" s="15">
        <f>SUMPRODUCT((1+$A8*(1-B$3)*(Лист1!$B$6:$H$6-1))*Лист1!$B$7*$A8*B$3)</f>
        <v>141.60999999999999</v>
      </c>
      <c r="C8" s="15">
        <f>SUMPRODUCT((1+$A8*(1-C$3)*(Лист1!$B$6:$H$6-1))*Лист1!$B$7*$A8*C$3)</f>
        <v>262.64</v>
      </c>
      <c r="D8" s="15">
        <f>SUMPRODUCT((1+$A8*(1-D$3)*(Лист1!$B$6:$H$6-1))*Лист1!$B$7*$A8*D$3)</f>
        <v>363.09000000000003</v>
      </c>
      <c r="E8" s="15">
        <f>SUMPRODUCT((1+$A8*(1-E$3)*(Лист1!$B$6:$H$6-1))*Лист1!$B$7*$A8*E$3)</f>
        <v>442.96</v>
      </c>
      <c r="F8" s="15">
        <f>SUMPRODUCT((1+$A8*(1-F$3)*(Лист1!$B$6:$H$6-1))*Лист1!$B$7*$A8*F$3)</f>
        <v>502.25</v>
      </c>
      <c r="G8" s="15">
        <f>SUMPRODUCT((1+$A8*(1-G$3)*(Лист1!$B$6:$H$6-1))*Лист1!$B$7*$A8*G$3)</f>
        <v>540.95999999999992</v>
      </c>
      <c r="H8" s="15">
        <f>SUMPRODUCT((1+$A8*(1-H$3)*(Лист1!$B$6:$H$6-1))*Лист1!$B$7*$A8*H$3)</f>
        <v>559.08999999999992</v>
      </c>
      <c r="I8" s="15">
        <f>SUMPRODUCT((1+$A8*(1-I$3)*(Лист1!$B$6:$H$6-1))*Лист1!$B$7*$A8*I$3)</f>
        <v>556.64</v>
      </c>
      <c r="J8" s="15">
        <f>SUMPRODUCT((1+$A8*(1-J$3)*(Лист1!$B$6:$H$6-1))*Лист1!$B$7*$A8*J$3)</f>
        <v>533.61</v>
      </c>
      <c r="K8" s="15">
        <f>SUMPRODUCT((1+$A8*(1-K$3)*(Лист1!$B$6:$H$6-1))*Лист1!$B$7*$A8*K$3)</f>
        <v>490</v>
      </c>
    </row>
    <row r="9" spans="1:11" x14ac:dyDescent="0.25">
      <c r="A9" s="14">
        <v>0.8</v>
      </c>
      <c r="B9" s="15">
        <f>SUMPRODUCT((1+$A9*(1-B$3)*(Лист1!$B$6:$H$6-1))*Лист1!$B$7*$A9*B$3)</f>
        <v>176.96000000000004</v>
      </c>
      <c r="C9" s="15">
        <f>SUMPRODUCT((1+$A9*(1-C$3)*(Лист1!$B$6:$H$6-1))*Лист1!$B$7*$A9*C$3)</f>
        <v>327.04000000000008</v>
      </c>
      <c r="D9" s="15">
        <f>SUMPRODUCT((1+$A9*(1-D$3)*(Лист1!$B$6:$H$6-1))*Лист1!$B$7*$A9*D$3)</f>
        <v>450.23999999999995</v>
      </c>
      <c r="E9" s="15">
        <f>SUMPRODUCT((1+$A9*(1-E$3)*(Лист1!$B$6:$H$6-1))*Лист1!$B$7*$A9*E$3)</f>
        <v>546.56000000000006</v>
      </c>
      <c r="F9" s="15">
        <f>SUMPRODUCT((1+$A9*(1-F$3)*(Лист1!$B$6:$H$6-1))*Лист1!$B$7*$A9*F$3)</f>
        <v>616</v>
      </c>
      <c r="G9" s="15">
        <f>SUMPRODUCT((1+$A9*(1-G$3)*(Лист1!$B$6:$H$6-1))*Лист1!$B$7*$A9*G$3)</f>
        <v>658.56000000000017</v>
      </c>
      <c r="H9" s="15">
        <f>SUMPRODUCT((1+$A9*(1-H$3)*(Лист1!$B$6:$H$6-1))*Лист1!$B$7*$A9*H$3)</f>
        <v>674.24</v>
      </c>
      <c r="I9" s="15">
        <f>SUMPRODUCT((1+$A9*(1-I$3)*(Лист1!$B$6:$H$6-1))*Лист1!$B$7*$A9*I$3)</f>
        <v>663.04000000000008</v>
      </c>
      <c r="J9" s="15">
        <f>SUMPRODUCT((1+$A9*(1-J$3)*(Лист1!$B$6:$H$6-1))*Лист1!$B$7*$A9*J$3)</f>
        <v>624.95999999999981</v>
      </c>
      <c r="K9" s="15">
        <f>SUMPRODUCT((1+$A9*(1-K$3)*(Лист1!$B$6:$H$6-1))*Лист1!$B$7*$A9*K$3)</f>
        <v>560</v>
      </c>
    </row>
    <row r="10" spans="1:11" x14ac:dyDescent="0.25">
      <c r="A10" s="14">
        <v>0.9</v>
      </c>
      <c r="B10" s="15">
        <f>SUMPRODUCT((1+$A10*(1-B$3)*(Лист1!$B$6:$H$6-1))*Лист1!$B$7*$A10*B$3)</f>
        <v>216.09000000000003</v>
      </c>
      <c r="C10" s="15">
        <f>SUMPRODUCT((1+$A10*(1-C$3)*(Лист1!$B$6:$H$6-1))*Лист1!$B$7*$A10*C$3)</f>
        <v>398.16000000000008</v>
      </c>
      <c r="D10" s="15">
        <f>SUMPRODUCT((1+$A10*(1-D$3)*(Лист1!$B$6:$H$6-1))*Лист1!$B$7*$A10*D$3)</f>
        <v>546.21</v>
      </c>
      <c r="E10" s="15">
        <f>SUMPRODUCT((1+$A10*(1-E$3)*(Лист1!$B$6:$H$6-1))*Лист1!$B$7*$A10*E$3)</f>
        <v>660.24</v>
      </c>
      <c r="F10" s="15">
        <f>SUMPRODUCT((1+$A10*(1-F$3)*(Лист1!$B$6:$H$6-1))*Лист1!$B$7*$A10*F$3)</f>
        <v>740.25</v>
      </c>
      <c r="G10" s="15">
        <f>SUMPRODUCT((1+$A10*(1-G$3)*(Лист1!$B$6:$H$6-1))*Лист1!$B$7*$A10*G$3)</f>
        <v>786.24000000000012</v>
      </c>
      <c r="H10" s="15">
        <f>SUMPRODUCT((1+$A10*(1-H$3)*(Лист1!$B$6:$H$6-1))*Лист1!$B$7*$A10*H$3)</f>
        <v>798.21000000000015</v>
      </c>
      <c r="I10" s="15">
        <f>SUMPRODUCT((1+$A10*(1-I$3)*(Лист1!$B$6:$H$6-1))*Лист1!$B$7*$A10*I$3)</f>
        <v>776.16</v>
      </c>
      <c r="J10" s="15">
        <f>SUMPRODUCT((1+$A10*(1-J$3)*(Лист1!$B$6:$H$6-1))*Лист1!$B$7*$A10*J$3)</f>
        <v>720.09</v>
      </c>
      <c r="K10" s="15">
        <f>SUMPRODUCT((1+$A10*(1-K$3)*(Лист1!$B$6:$H$6-1))*Лист1!$B$7*$A10*K$3)</f>
        <v>630</v>
      </c>
    </row>
    <row r="11" spans="1:11" x14ac:dyDescent="0.25">
      <c r="A11" s="14">
        <v>1</v>
      </c>
      <c r="B11" s="15">
        <f>SUMPRODUCT((1+$A11*(1-B$3)*(Лист1!$B$6:$H$6-1))*Лист1!$B$7*$A11*B$3)</f>
        <v>259</v>
      </c>
      <c r="C11" s="15">
        <f>SUMPRODUCT((1+$A11*(1-C$3)*(Лист1!$B$6:$H$6-1))*Лист1!$B$7*$A11*C$3)</f>
        <v>476</v>
      </c>
      <c r="D11" s="15">
        <f>SUMPRODUCT((1+$A11*(1-D$3)*(Лист1!$B$6:$H$6-1))*Лист1!$B$7*$A11*D$3)</f>
        <v>651</v>
      </c>
      <c r="E11" s="15">
        <f>SUMPRODUCT((1+$A11*(1-E$3)*(Лист1!$B$6:$H$6-1))*Лист1!$B$7*$A11*E$3)</f>
        <v>784</v>
      </c>
      <c r="F11" s="15">
        <f>SUMPRODUCT((1+$A11*(1-F$3)*(Лист1!$B$6:$H$6-1))*Лист1!$B$7*$A11*F$3)</f>
        <v>875</v>
      </c>
      <c r="G11" s="15">
        <f>SUMPRODUCT((1+$A11*(1-G$3)*(Лист1!$B$6:$H$6-1))*Лист1!$B$7*$A11*G$3)</f>
        <v>924</v>
      </c>
      <c r="H11" s="15">
        <f>SUMPRODUCT((1+$A11*(1-H$3)*(Лист1!$B$6:$H$6-1))*Лист1!$B$7*$A11*H$3)</f>
        <v>931</v>
      </c>
      <c r="I11" s="15">
        <f>SUMPRODUCT((1+$A11*(1-I$3)*(Лист1!$B$6:$H$6-1))*Лист1!$B$7*$A11*I$3)</f>
        <v>896</v>
      </c>
      <c r="J11" s="15">
        <f>SUMPRODUCT((1+$A11*(1-J$3)*(Лист1!$B$6:$H$6-1))*Лист1!$B$7*$A11*J$3)</f>
        <v>819</v>
      </c>
      <c r="K11" s="15">
        <f>SUMPRODUCT((1+$A11*(1-K$3)*(Лист1!$B$6:$H$6-1))*Лист1!$B$7*$A11*K$3)</f>
        <v>700</v>
      </c>
    </row>
  </sheetData>
  <mergeCells count="3">
    <mergeCell ref="A1:J1"/>
    <mergeCell ref="A2:A3"/>
    <mergeCell ref="B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dcterms:created xsi:type="dcterms:W3CDTF">2014-09-03T15:32:33Z</dcterms:created>
  <dcterms:modified xsi:type="dcterms:W3CDTF">2014-09-10T03:10:39Z</dcterms:modified>
</cp:coreProperties>
</file>