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1565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G7" i="1" l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6" i="1"/>
  <c r="P7" i="1" l="1"/>
  <c r="P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C5" i="1" a="1"/>
  <c r="C5" i="1" s="1"/>
  <c r="Q7" i="1"/>
  <c r="O7" i="1" s="1"/>
  <c r="R7" i="1"/>
  <c r="S7" i="1"/>
  <c r="T7" i="1"/>
  <c r="U7" i="1"/>
  <c r="Q8" i="1"/>
  <c r="O8" i="1" s="1"/>
  <c r="R8" i="1"/>
  <c r="S8" i="1"/>
  <c r="T8" i="1"/>
  <c r="U8" i="1"/>
  <c r="Q9" i="1"/>
  <c r="O9" i="1" s="1"/>
  <c r="R9" i="1"/>
  <c r="S9" i="1"/>
  <c r="T9" i="1"/>
  <c r="U9" i="1"/>
  <c r="Q10" i="1"/>
  <c r="R10" i="1"/>
  <c r="S10" i="1"/>
  <c r="T10" i="1"/>
  <c r="U10" i="1"/>
  <c r="Q11" i="1"/>
  <c r="R11" i="1"/>
  <c r="S11" i="1"/>
  <c r="T11" i="1"/>
  <c r="U11" i="1"/>
  <c r="Q12" i="1"/>
  <c r="R12" i="1"/>
  <c r="S12" i="1"/>
  <c r="T12" i="1"/>
  <c r="U12" i="1"/>
  <c r="Q13" i="1"/>
  <c r="R13" i="1"/>
  <c r="S13" i="1"/>
  <c r="T13" i="1"/>
  <c r="U13" i="1"/>
  <c r="Q14" i="1"/>
  <c r="R14" i="1"/>
  <c r="S14" i="1"/>
  <c r="T14" i="1"/>
  <c r="U14" i="1"/>
  <c r="Q15" i="1"/>
  <c r="R15" i="1"/>
  <c r="S15" i="1"/>
  <c r="T15" i="1"/>
  <c r="U15" i="1"/>
  <c r="Q16" i="1"/>
  <c r="R16" i="1"/>
  <c r="S16" i="1"/>
  <c r="T16" i="1"/>
  <c r="U16" i="1"/>
  <c r="Q17" i="1"/>
  <c r="R17" i="1"/>
  <c r="S17" i="1"/>
  <c r="T17" i="1"/>
  <c r="U17" i="1"/>
  <c r="Q18" i="1"/>
  <c r="R18" i="1"/>
  <c r="S18" i="1"/>
  <c r="T18" i="1"/>
  <c r="U18" i="1"/>
  <c r="Q19" i="1"/>
  <c r="R19" i="1"/>
  <c r="S19" i="1"/>
  <c r="T19" i="1"/>
  <c r="U19" i="1"/>
  <c r="Q20" i="1"/>
  <c r="R20" i="1"/>
  <c r="S20" i="1"/>
  <c r="T20" i="1"/>
  <c r="U20" i="1"/>
  <c r="Q21" i="1"/>
  <c r="R21" i="1"/>
  <c r="S21" i="1"/>
  <c r="T21" i="1"/>
  <c r="U21" i="1"/>
  <c r="Q22" i="1"/>
  <c r="R22" i="1"/>
  <c r="S22" i="1"/>
  <c r="T22" i="1"/>
  <c r="U22" i="1"/>
  <c r="Q23" i="1"/>
  <c r="R23" i="1"/>
  <c r="S23" i="1"/>
  <c r="T23" i="1"/>
  <c r="U23" i="1"/>
  <c r="Q24" i="1"/>
  <c r="R24" i="1"/>
  <c r="S24" i="1"/>
  <c r="T24" i="1"/>
  <c r="U24" i="1"/>
  <c r="Q25" i="1"/>
  <c r="R25" i="1"/>
  <c r="S25" i="1"/>
  <c r="T25" i="1"/>
  <c r="U25" i="1"/>
  <c r="R6" i="1"/>
  <c r="S6" i="1"/>
  <c r="T6" i="1"/>
  <c r="U6" i="1"/>
  <c r="Q6" i="1"/>
  <c r="O6" i="1" s="1"/>
  <c r="N9" i="1" l="1"/>
  <c r="W9" i="1"/>
  <c r="N7" i="1"/>
  <c r="W7" i="1"/>
  <c r="N8" i="1"/>
  <c r="W8" i="1"/>
  <c r="N6" i="1"/>
  <c r="W6" i="1"/>
  <c r="O13" i="1"/>
  <c r="O11" i="1"/>
  <c r="O25" i="1"/>
  <c r="O23" i="1"/>
  <c r="O21" i="1"/>
  <c r="O19" i="1"/>
  <c r="O17" i="1"/>
  <c r="O15" i="1"/>
  <c r="O24" i="1"/>
  <c r="O22" i="1"/>
  <c r="O20" i="1"/>
  <c r="O18" i="1"/>
  <c r="O16" i="1"/>
  <c r="O14" i="1"/>
  <c r="O12" i="1"/>
  <c r="O10" i="1"/>
  <c r="M24" i="1"/>
  <c r="M22" i="1"/>
  <c r="M20" i="1"/>
  <c r="M18" i="1"/>
  <c r="M16" i="1"/>
  <c r="M14" i="1"/>
  <c r="M12" i="1"/>
  <c r="M10" i="1"/>
  <c r="M8" i="1"/>
  <c r="M7" i="1"/>
  <c r="M25" i="1"/>
  <c r="M23" i="1"/>
  <c r="M21" i="1"/>
  <c r="M19" i="1"/>
  <c r="M17" i="1"/>
  <c r="M15" i="1"/>
  <c r="M13" i="1"/>
  <c r="M11" i="1"/>
  <c r="M9" i="1"/>
  <c r="M6" i="1"/>
  <c r="V6" i="1" a="1"/>
  <c r="V6" i="1" s="1"/>
  <c r="L6" i="1" s="1"/>
  <c r="V9" i="1" a="1"/>
  <c r="V9" i="1" s="1"/>
  <c r="L9" i="1" s="1"/>
  <c r="V7" i="1" a="1"/>
  <c r="V7" i="1" s="1"/>
  <c r="L7" i="1" s="1"/>
  <c r="V8" i="1" a="1"/>
  <c r="V8" i="1" s="1"/>
  <c r="L8" i="1" s="1"/>
  <c r="V17" i="1" a="1"/>
  <c r="V17" i="1" s="1"/>
  <c r="L17" i="1" s="1"/>
  <c r="V15" i="1" a="1"/>
  <c r="V15" i="1" s="1"/>
  <c r="L15" i="1" s="1"/>
  <c r="V13" i="1" a="1"/>
  <c r="V13" i="1" s="1"/>
  <c r="L13" i="1" s="1"/>
  <c r="V12" i="1" a="1"/>
  <c r="V12" i="1" s="1"/>
  <c r="L12" i="1" s="1"/>
  <c r="V11" i="1" a="1"/>
  <c r="V11" i="1" s="1"/>
  <c r="L11" i="1" s="1"/>
  <c r="V20" i="1" a="1"/>
  <c r="V20" i="1" s="1"/>
  <c r="L20" i="1" s="1"/>
  <c r="V10" i="1" a="1"/>
  <c r="V10" i="1" s="1"/>
  <c r="L10" i="1" s="1"/>
  <c r="V24" i="1" a="1"/>
  <c r="V24" i="1" s="1"/>
  <c r="L24" i="1" s="1"/>
  <c r="V16" i="1" a="1"/>
  <c r="V16" i="1" s="1"/>
  <c r="L16" i="1" s="1"/>
  <c r="V25" i="1" a="1"/>
  <c r="V25" i="1" s="1"/>
  <c r="L25" i="1" s="1"/>
  <c r="V23" i="1" a="1"/>
  <c r="V23" i="1" s="1"/>
  <c r="L23" i="1" s="1"/>
  <c r="V21" i="1" a="1"/>
  <c r="V21" i="1" s="1"/>
  <c r="L21" i="1" s="1"/>
  <c r="V19" i="1" a="1"/>
  <c r="V19" i="1" s="1"/>
  <c r="L19" i="1" s="1"/>
  <c r="V22" i="1" a="1"/>
  <c r="V22" i="1" s="1"/>
  <c r="L22" i="1" s="1"/>
  <c r="V18" i="1" a="1"/>
  <c r="V18" i="1" s="1"/>
  <c r="L18" i="1" s="1"/>
  <c r="V14" i="1" a="1"/>
  <c r="V14" i="1" s="1"/>
  <c r="L14" i="1" s="1"/>
  <c r="N10" i="1" l="1"/>
  <c r="W10" i="1"/>
  <c r="N14" i="1"/>
  <c r="W14" i="1"/>
  <c r="N18" i="1"/>
  <c r="W18" i="1"/>
  <c r="N22" i="1"/>
  <c r="W22" i="1"/>
  <c r="N15" i="1"/>
  <c r="W15" i="1"/>
  <c r="N19" i="1"/>
  <c r="W19" i="1"/>
  <c r="N23" i="1"/>
  <c r="W23" i="1"/>
  <c r="N11" i="1"/>
  <c r="W11" i="1"/>
  <c r="N12" i="1"/>
  <c r="W12" i="1"/>
  <c r="N16" i="1"/>
  <c r="W16" i="1"/>
  <c r="N20" i="1"/>
  <c r="W20" i="1"/>
  <c r="N24" i="1"/>
  <c r="W24" i="1"/>
  <c r="N17" i="1"/>
  <c r="W17" i="1"/>
  <c r="N21" i="1"/>
  <c r="W21" i="1"/>
  <c r="N25" i="1"/>
  <c r="W25" i="1"/>
  <c r="N13" i="1"/>
  <c r="W13" i="1"/>
  <c r="X13" i="1" s="1" a="1"/>
  <c r="X13" i="1" s="1"/>
  <c r="X7" i="1" l="1" a="1"/>
  <c r="X7" i="1" s="1"/>
  <c r="X25" i="1" a="1"/>
  <c r="X25" i="1" s="1"/>
  <c r="X21" i="1" a="1"/>
  <c r="X21" i="1" s="1"/>
  <c r="X24" i="1" a="1"/>
  <c r="X24" i="1" s="1"/>
  <c r="X16" i="1" a="1"/>
  <c r="X16" i="1" s="1"/>
  <c r="X11" i="1" a="1"/>
  <c r="X11" i="1" s="1"/>
  <c r="X19" i="1" a="1"/>
  <c r="X19" i="1" s="1"/>
  <c r="X22" i="1" a="1"/>
  <c r="X22" i="1" s="1"/>
  <c r="X17" i="1" a="1"/>
  <c r="X17" i="1" s="1"/>
  <c r="X20" i="1" a="1"/>
  <c r="X20" i="1" s="1"/>
  <c r="X12" i="1" a="1"/>
  <c r="X12" i="1" s="1"/>
  <c r="X23" i="1" a="1"/>
  <c r="X23" i="1" s="1"/>
  <c r="X15" i="1" a="1"/>
  <c r="X15" i="1" s="1"/>
  <c r="X18" i="1" a="1"/>
  <c r="X18" i="1" s="1"/>
  <c r="X14" i="1" a="1"/>
  <c r="X14" i="1" s="1"/>
  <c r="X10" i="1" a="1"/>
  <c r="X10" i="1" s="1"/>
  <c r="X9" i="1" a="1"/>
  <c r="X9" i="1" s="1"/>
  <c r="X8" i="1" a="1"/>
  <c r="X8" i="1" s="1"/>
  <c r="X6" i="1" a="1"/>
  <c r="X6" i="1" s="1"/>
  <c r="X26" i="1" s="1"/>
</calcChain>
</file>

<file path=xl/sharedStrings.xml><?xml version="1.0" encoding="utf-8"?>
<sst xmlns="http://schemas.openxmlformats.org/spreadsheetml/2006/main" count="36" uniqueCount="34">
  <si>
    <t>Инициатива</t>
  </si>
  <si>
    <t>неходящих мастей</t>
  </si>
  <si>
    <t>масти ходят</t>
  </si>
  <si>
    <t>ª</t>
  </si>
  <si>
    <t>©</t>
  </si>
  <si>
    <t>§</t>
  </si>
  <si>
    <t>¨</t>
  </si>
  <si>
    <t>+</t>
  </si>
  <si>
    <t>Персонаж</t>
  </si>
  <si>
    <t>Валет</t>
  </si>
  <si>
    <t xml:space="preserve">Дама </t>
  </si>
  <si>
    <t>Король</t>
  </si>
  <si>
    <t>Туз</t>
  </si>
  <si>
    <t>Пики</t>
  </si>
  <si>
    <t>Кубки</t>
  </si>
  <si>
    <t>Жезлы</t>
  </si>
  <si>
    <t>Монеты</t>
  </si>
  <si>
    <t>Бубны</t>
  </si>
  <si>
    <t>трефы</t>
  </si>
  <si>
    <t>Червы</t>
  </si>
  <si>
    <t>отмечать слева направо</t>
  </si>
  <si>
    <t>убирать справа налево</t>
  </si>
  <si>
    <t>первая</t>
  </si>
  <si>
    <t>вторая</t>
  </si>
  <si>
    <t xml:space="preserve">третья </t>
  </si>
  <si>
    <t>четвёртая</t>
  </si>
  <si>
    <t>пятая</t>
  </si>
  <si>
    <t>успех</t>
  </si>
  <si>
    <t>номер в колоде</t>
  </si>
  <si>
    <t>XOR</t>
  </si>
  <si>
    <t>лучшая</t>
  </si>
  <si>
    <t>ранг</t>
  </si>
  <si>
    <t>масть</t>
  </si>
  <si>
    <t>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</si>
</sst>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9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2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abSelected="1" workbookViewId="0">
      <selection activeCell="X26" sqref="X26"/>
    </sheetView>
  </sheetViews>
  <sheetFormatPr defaultRowHeight="15" x14ac:dyDescent="0.25"/>
  <cols>
    <col min="3" max="7" width="3" bestFit="1" customWidth="1"/>
    <col min="8" max="8" width="10.28515625" bestFit="1" customWidth="1"/>
    <col min="11" max="11" width="12" style="3" bestFit="1" customWidth="1"/>
    <col min="14" max="15" width="9.28515625" customWidth="1"/>
    <col min="16" max="22" width="9.140625" customWidth="1"/>
    <col min="23" max="23" width="15.7109375" bestFit="1" customWidth="1"/>
    <col min="24" max="28" width="9.140625" customWidth="1"/>
  </cols>
  <sheetData>
    <row r="1" spans="1:28" x14ac:dyDescent="0.25">
      <c r="C1" s="6" t="s">
        <v>3</v>
      </c>
      <c r="D1" s="6" t="s">
        <v>4</v>
      </c>
      <c r="E1" s="6" t="s">
        <v>5</v>
      </c>
      <c r="F1" s="6" t="s">
        <v>6</v>
      </c>
      <c r="G1" s="7"/>
    </row>
    <row r="2" spans="1:28" x14ac:dyDescent="0.25">
      <c r="A2" s="10" t="s">
        <v>2</v>
      </c>
      <c r="B2" s="10"/>
      <c r="C2" s="7" t="s">
        <v>7</v>
      </c>
      <c r="D2" s="7"/>
      <c r="E2" s="7"/>
      <c r="F2" s="7"/>
      <c r="G2" s="7"/>
      <c r="H2" t="s">
        <v>20</v>
      </c>
    </row>
    <row r="3" spans="1:28" x14ac:dyDescent="0.25">
      <c r="H3" t="s">
        <v>21</v>
      </c>
    </row>
    <row r="5" spans="1:28" x14ac:dyDescent="0.25">
      <c r="A5" s="10" t="s">
        <v>1</v>
      </c>
      <c r="B5" s="10"/>
      <c r="C5" s="3">
        <f t="array" ref="C5" xml:space="preserve"> 4 - SUM(IF(C2:F2&lt;&gt;"",1,0))</f>
        <v>3</v>
      </c>
      <c r="D5" s="5"/>
      <c r="E5" s="5"/>
      <c r="F5" s="5"/>
      <c r="G5" s="5">
        <v>0</v>
      </c>
      <c r="H5" s="9" t="s">
        <v>8</v>
      </c>
      <c r="I5" s="9"/>
      <c r="J5" s="9"/>
      <c r="K5" s="8" t="s">
        <v>0</v>
      </c>
      <c r="L5" s="8" t="s">
        <v>33</v>
      </c>
      <c r="M5" s="8" t="s">
        <v>31</v>
      </c>
      <c r="N5" s="8" t="s">
        <v>32</v>
      </c>
      <c r="O5" s="4" t="s">
        <v>30</v>
      </c>
      <c r="P5" s="4" t="s">
        <v>31</v>
      </c>
      <c r="Q5" s="4" t="s">
        <v>22</v>
      </c>
      <c r="R5" s="4" t="s">
        <v>23</v>
      </c>
      <c r="S5" s="4" t="s">
        <v>24</v>
      </c>
      <c r="T5" s="4" t="s">
        <v>25</v>
      </c>
      <c r="U5" s="4" t="s">
        <v>26</v>
      </c>
      <c r="V5" s="4" t="s">
        <v>27</v>
      </c>
      <c r="W5" s="4" t="s">
        <v>28</v>
      </c>
      <c r="X5" s="4" t="s">
        <v>29</v>
      </c>
    </row>
    <row r="6" spans="1:28" x14ac:dyDescent="0.25">
      <c r="G6">
        <f>G5+1</f>
        <v>1</v>
      </c>
      <c r="H6" s="9"/>
      <c r="I6" s="9"/>
      <c r="J6" s="9"/>
      <c r="K6" s="8">
        <v>1</v>
      </c>
      <c r="L6" s="8" t="str">
        <f t="shared" ref="L6:L25" ca="1" si="0">IF(V6&gt;0,"ХОД","нет")</f>
        <v>нет</v>
      </c>
      <c r="M6" s="8" t="str">
        <f t="shared" ref="M6:M25" ca="1" si="1">INDEX($AB$6:$AB$18,$P6,1)</f>
        <v>Король</v>
      </c>
      <c r="N6" s="8" t="str">
        <f ca="1">INDEX($AA$6:$AA$9,O6)</f>
        <v>трефы</v>
      </c>
      <c r="O6" s="4">
        <f t="shared" ref="O6:O25" ca="1" si="2">MAX(OFFSET(Q6,0,0,1,K6))</f>
        <v>2</v>
      </c>
      <c r="P6" s="4">
        <f ca="1">RANDBETWEEN(1,13)</f>
        <v>12</v>
      </c>
      <c r="Q6" s="4">
        <f ca="1">RANDBETWEEN(1,4)</f>
        <v>2</v>
      </c>
      <c r="R6" s="4">
        <f t="shared" ref="R6:U21" ca="1" si="3">RANDBETWEEN(1,4)</f>
        <v>2</v>
      </c>
      <c r="S6" s="4">
        <f t="shared" ca="1" si="3"/>
        <v>3</v>
      </c>
      <c r="T6" s="4">
        <f t="shared" ca="1" si="3"/>
        <v>2</v>
      </c>
      <c r="U6" s="4">
        <f t="shared" ca="1" si="3"/>
        <v>2</v>
      </c>
      <c r="V6" s="4">
        <f t="array" aca="1" ref="V6" ca="1">SUM(IF(OFFSET(Q6,0,0,1,K6)&gt;$C$5,1,0))</f>
        <v>0</v>
      </c>
      <c r="W6" s="4">
        <f ca="1">O6*P6</f>
        <v>24</v>
      </c>
      <c r="X6" s="4">
        <f t="array" aca="1" ref="X6" ca="1">SUM(IF(W6=$W$6:$W$25,1,0))</f>
        <v>3</v>
      </c>
      <c r="Z6" t="s">
        <v>16</v>
      </c>
      <c r="AA6" t="s">
        <v>17</v>
      </c>
      <c r="AB6" s="3">
        <v>2</v>
      </c>
    </row>
    <row r="7" spans="1:28" x14ac:dyDescent="0.25">
      <c r="G7">
        <f t="shared" ref="G7:G25" si="4">G6+1</f>
        <v>2</v>
      </c>
      <c r="H7" s="9"/>
      <c r="I7" s="9"/>
      <c r="J7" s="9"/>
      <c r="K7" s="8">
        <v>1</v>
      </c>
      <c r="L7" s="8" t="str">
        <f t="shared" ca="1" si="0"/>
        <v>нет</v>
      </c>
      <c r="M7" s="8">
        <f t="shared" ca="1" si="1"/>
        <v>2</v>
      </c>
      <c r="N7" s="8" t="str">
        <f t="shared" ref="N7:N25" ca="1" si="5">INDEX($AA$6:$AA$9,O7)</f>
        <v>трефы</v>
      </c>
      <c r="O7" s="4">
        <f t="shared" ca="1" si="2"/>
        <v>2</v>
      </c>
      <c r="P7" s="4">
        <f t="shared" ref="P7:P25" ca="1" si="6">RANDBETWEEN(1,13)</f>
        <v>1</v>
      </c>
      <c r="Q7" s="4">
        <f t="shared" ref="Q7:U25" ca="1" si="7">RANDBETWEEN(1,4)</f>
        <v>2</v>
      </c>
      <c r="R7" s="4">
        <f t="shared" ca="1" si="3"/>
        <v>2</v>
      </c>
      <c r="S7" s="4">
        <f t="shared" ca="1" si="3"/>
        <v>1</v>
      </c>
      <c r="T7" s="4">
        <f t="shared" ca="1" si="3"/>
        <v>3</v>
      </c>
      <c r="U7" s="4">
        <f t="shared" ca="1" si="3"/>
        <v>3</v>
      </c>
      <c r="V7" s="4">
        <f t="array" aca="1" ref="V7" ca="1">SUM(IF(OFFSET(Q7,0,0,1,K7)&gt;$C$5,1,0))</f>
        <v>0</v>
      </c>
      <c r="W7" s="4">
        <f t="shared" ref="W7:W25" ca="1" si="8">O7*P7</f>
        <v>2</v>
      </c>
      <c r="X7" s="4">
        <f t="array" aca="1" ref="X7" ca="1">SUM(IF(W7=$W$6:$W$25,1,0))</f>
        <v>1</v>
      </c>
      <c r="Z7" t="s">
        <v>15</v>
      </c>
      <c r="AA7" t="s">
        <v>18</v>
      </c>
      <c r="AB7" s="3">
        <v>3</v>
      </c>
    </row>
    <row r="8" spans="1:28" x14ac:dyDescent="0.25">
      <c r="G8">
        <f t="shared" si="4"/>
        <v>3</v>
      </c>
      <c r="H8" s="9"/>
      <c r="I8" s="9"/>
      <c r="J8" s="9"/>
      <c r="K8" s="8">
        <v>1</v>
      </c>
      <c r="L8" s="8" t="str">
        <f t="shared" ca="1" si="0"/>
        <v>ХОД</v>
      </c>
      <c r="M8" s="8">
        <f t="shared" ca="1" si="1"/>
        <v>5</v>
      </c>
      <c r="N8" s="8" t="str">
        <f t="shared" ca="1" si="5"/>
        <v>Пики</v>
      </c>
      <c r="O8" s="4">
        <f t="shared" ca="1" si="2"/>
        <v>4</v>
      </c>
      <c r="P8" s="4">
        <f t="shared" ca="1" si="6"/>
        <v>4</v>
      </c>
      <c r="Q8" s="4">
        <f t="shared" ca="1" si="7"/>
        <v>4</v>
      </c>
      <c r="R8" s="4">
        <f t="shared" ca="1" si="3"/>
        <v>2</v>
      </c>
      <c r="S8" s="4">
        <f t="shared" ca="1" si="3"/>
        <v>1</v>
      </c>
      <c r="T8" s="4">
        <f t="shared" ca="1" si="3"/>
        <v>1</v>
      </c>
      <c r="U8" s="4">
        <f t="shared" ca="1" si="3"/>
        <v>1</v>
      </c>
      <c r="V8" s="4">
        <f t="array" aca="1" ref="V8" ca="1">SUM(IF(OFFSET(Q8,0,0,1,K8)&gt;$C$5,1,0))</f>
        <v>1</v>
      </c>
      <c r="W8" s="4">
        <f t="shared" ca="1" si="8"/>
        <v>16</v>
      </c>
      <c r="X8" s="4">
        <f t="array" aca="1" ref="X8" ca="1">SUM(IF(W8=$W$6:$W$25,1,0))</f>
        <v>3</v>
      </c>
      <c r="Z8" t="s">
        <v>14</v>
      </c>
      <c r="AA8" t="s">
        <v>19</v>
      </c>
      <c r="AB8" s="3">
        <v>4</v>
      </c>
    </row>
    <row r="9" spans="1:28" x14ac:dyDescent="0.25">
      <c r="G9">
        <f t="shared" si="4"/>
        <v>4</v>
      </c>
      <c r="H9" s="9"/>
      <c r="I9" s="9"/>
      <c r="J9" s="9"/>
      <c r="K9" s="8">
        <v>1</v>
      </c>
      <c r="L9" s="8" t="str">
        <f t="shared" ca="1" si="0"/>
        <v>ХОД</v>
      </c>
      <c r="M9" s="8">
        <f t="shared" ca="1" si="1"/>
        <v>5</v>
      </c>
      <c r="N9" s="8" t="str">
        <f t="shared" ca="1" si="5"/>
        <v>Пики</v>
      </c>
      <c r="O9" s="4">
        <f t="shared" ca="1" si="2"/>
        <v>4</v>
      </c>
      <c r="P9" s="4">
        <f t="shared" ca="1" si="6"/>
        <v>4</v>
      </c>
      <c r="Q9" s="4">
        <f t="shared" ca="1" si="7"/>
        <v>4</v>
      </c>
      <c r="R9" s="4">
        <f t="shared" ca="1" si="3"/>
        <v>4</v>
      </c>
      <c r="S9" s="4">
        <f t="shared" ca="1" si="3"/>
        <v>4</v>
      </c>
      <c r="T9" s="4">
        <f t="shared" ca="1" si="3"/>
        <v>2</v>
      </c>
      <c r="U9" s="4">
        <f t="shared" ca="1" si="3"/>
        <v>1</v>
      </c>
      <c r="V9" s="4">
        <f t="array" aca="1" ref="V9" ca="1">SUM(IF(OFFSET(Q9,0,0,1,K9)&gt;$C$5,1,0))</f>
        <v>1</v>
      </c>
      <c r="W9" s="4">
        <f t="shared" ca="1" si="8"/>
        <v>16</v>
      </c>
      <c r="X9" s="4">
        <f t="array" aca="1" ref="X9" ca="1">SUM(IF(W9=$W$6:$W$25,1,0))</f>
        <v>3</v>
      </c>
      <c r="Z9" t="s">
        <v>13</v>
      </c>
      <c r="AA9" t="s">
        <v>13</v>
      </c>
      <c r="AB9" s="3">
        <v>5</v>
      </c>
    </row>
    <row r="10" spans="1:28" x14ac:dyDescent="0.25">
      <c r="G10">
        <f t="shared" si="4"/>
        <v>5</v>
      </c>
      <c r="H10" s="9"/>
      <c r="I10" s="9"/>
      <c r="J10" s="9"/>
      <c r="K10" s="8">
        <v>2</v>
      </c>
      <c r="L10" s="8" t="str">
        <f t="shared" ca="1" si="0"/>
        <v>ХОД</v>
      </c>
      <c r="M10" s="8" t="str">
        <f t="shared" ca="1" si="1"/>
        <v>Король</v>
      </c>
      <c r="N10" s="8" t="str">
        <f t="shared" ca="1" si="5"/>
        <v>Пики</v>
      </c>
      <c r="O10" s="4">
        <f t="shared" ca="1" si="2"/>
        <v>4</v>
      </c>
      <c r="P10" s="4">
        <f t="shared" ca="1" si="6"/>
        <v>12</v>
      </c>
      <c r="Q10" s="4">
        <f t="shared" ca="1" si="7"/>
        <v>4</v>
      </c>
      <c r="R10" s="4">
        <f t="shared" ca="1" si="3"/>
        <v>2</v>
      </c>
      <c r="S10" s="4">
        <f t="shared" ca="1" si="3"/>
        <v>3</v>
      </c>
      <c r="T10" s="4">
        <f t="shared" ca="1" si="3"/>
        <v>1</v>
      </c>
      <c r="U10" s="4">
        <f t="shared" ca="1" si="3"/>
        <v>2</v>
      </c>
      <c r="V10" s="4">
        <f t="array" aca="1" ref="V10" ca="1">SUM(IF(OFFSET(Q10,0,0,1,K10)&gt;$C$5,1,0))</f>
        <v>1</v>
      </c>
      <c r="W10" s="4">
        <f t="shared" ca="1" si="8"/>
        <v>48</v>
      </c>
      <c r="X10" s="4">
        <f t="array" aca="1" ref="X10" ca="1">SUM(IF(W10=$W$6:$W$25,1,0))</f>
        <v>2</v>
      </c>
      <c r="AB10" s="3">
        <v>6</v>
      </c>
    </row>
    <row r="11" spans="1:28" x14ac:dyDescent="0.25">
      <c r="G11">
        <f t="shared" si="4"/>
        <v>6</v>
      </c>
      <c r="H11" s="9"/>
      <c r="I11" s="9"/>
      <c r="J11" s="9"/>
      <c r="K11" s="8">
        <v>2</v>
      </c>
      <c r="L11" s="8" t="str">
        <f t="shared" ca="1" si="0"/>
        <v>ХОД</v>
      </c>
      <c r="M11" s="8" t="str">
        <f t="shared" ca="1" si="1"/>
        <v>Король</v>
      </c>
      <c r="N11" s="8" t="str">
        <f t="shared" ca="1" si="5"/>
        <v>Пики</v>
      </c>
      <c r="O11" s="4">
        <f t="shared" ca="1" si="2"/>
        <v>4</v>
      </c>
      <c r="P11" s="4">
        <f t="shared" ca="1" si="6"/>
        <v>12</v>
      </c>
      <c r="Q11" s="4">
        <f t="shared" ca="1" si="7"/>
        <v>2</v>
      </c>
      <c r="R11" s="4">
        <f t="shared" ca="1" si="3"/>
        <v>4</v>
      </c>
      <c r="S11" s="4">
        <f t="shared" ca="1" si="3"/>
        <v>1</v>
      </c>
      <c r="T11" s="4">
        <f t="shared" ca="1" si="3"/>
        <v>2</v>
      </c>
      <c r="U11" s="4">
        <f t="shared" ca="1" si="3"/>
        <v>3</v>
      </c>
      <c r="V11" s="4">
        <f t="array" aca="1" ref="V11" ca="1">SUM(IF(OFFSET(Q11,0,0,1,K11)&gt;$C$5,1,0))</f>
        <v>1</v>
      </c>
      <c r="W11" s="4">
        <f t="shared" ca="1" si="8"/>
        <v>48</v>
      </c>
      <c r="X11" s="4">
        <f t="array" aca="1" ref="X11" ca="1">SUM(IF(W11=$W$6:$W$25,1,0))</f>
        <v>2</v>
      </c>
      <c r="AB11" s="3">
        <v>7</v>
      </c>
    </row>
    <row r="12" spans="1:28" x14ac:dyDescent="0.25">
      <c r="G12">
        <f t="shared" si="4"/>
        <v>7</v>
      </c>
      <c r="H12" s="9"/>
      <c r="I12" s="9"/>
      <c r="J12" s="9"/>
      <c r="K12" s="8">
        <v>2</v>
      </c>
      <c r="L12" s="8" t="str">
        <f t="shared" ca="1" si="0"/>
        <v>нет</v>
      </c>
      <c r="M12" s="8">
        <f t="shared" ca="1" si="1"/>
        <v>3</v>
      </c>
      <c r="N12" s="8" t="str">
        <f t="shared" ca="1" si="5"/>
        <v>Червы</v>
      </c>
      <c r="O12" s="4">
        <f t="shared" ca="1" si="2"/>
        <v>3</v>
      </c>
      <c r="P12" s="4">
        <f t="shared" ca="1" si="6"/>
        <v>2</v>
      </c>
      <c r="Q12" s="4">
        <f t="shared" ca="1" si="7"/>
        <v>3</v>
      </c>
      <c r="R12" s="4">
        <f t="shared" ca="1" si="3"/>
        <v>3</v>
      </c>
      <c r="S12" s="4">
        <f t="shared" ca="1" si="3"/>
        <v>2</v>
      </c>
      <c r="T12" s="4">
        <f t="shared" ca="1" si="3"/>
        <v>2</v>
      </c>
      <c r="U12" s="4">
        <f t="shared" ca="1" si="3"/>
        <v>2</v>
      </c>
      <c r="V12" s="4">
        <f t="array" aca="1" ref="V12" ca="1">SUM(IF(OFFSET(Q12,0,0,1,K12)&gt;$C$5,1,0))</f>
        <v>0</v>
      </c>
      <c r="W12" s="4">
        <f t="shared" ca="1" si="8"/>
        <v>6</v>
      </c>
      <c r="X12" s="4">
        <f t="array" aca="1" ref="X12" ca="1">SUM(IF(W12=$W$6:$W$25,1,0))</f>
        <v>1</v>
      </c>
      <c r="AB12" s="3">
        <v>8</v>
      </c>
    </row>
    <row r="13" spans="1:28" x14ac:dyDescent="0.25">
      <c r="G13">
        <f t="shared" si="4"/>
        <v>8</v>
      </c>
      <c r="H13" s="9"/>
      <c r="I13" s="9"/>
      <c r="J13" s="9"/>
      <c r="K13" s="8">
        <v>2</v>
      </c>
      <c r="L13" s="8" t="str">
        <f t="shared" ca="1" si="0"/>
        <v>ХОД</v>
      </c>
      <c r="M13" s="8">
        <f t="shared" ca="1" si="1"/>
        <v>7</v>
      </c>
      <c r="N13" s="8" t="str">
        <f t="shared" ca="1" si="5"/>
        <v>Пики</v>
      </c>
      <c r="O13" s="4">
        <f t="shared" ca="1" si="2"/>
        <v>4</v>
      </c>
      <c r="P13" s="4">
        <f t="shared" ca="1" si="6"/>
        <v>6</v>
      </c>
      <c r="Q13" s="4">
        <f t="shared" ca="1" si="7"/>
        <v>3</v>
      </c>
      <c r="R13" s="4">
        <f t="shared" ca="1" si="3"/>
        <v>4</v>
      </c>
      <c r="S13" s="4">
        <f t="shared" ca="1" si="3"/>
        <v>1</v>
      </c>
      <c r="T13" s="4">
        <f t="shared" ca="1" si="3"/>
        <v>3</v>
      </c>
      <c r="U13" s="4">
        <f t="shared" ca="1" si="3"/>
        <v>3</v>
      </c>
      <c r="V13" s="4">
        <f t="array" aca="1" ref="V13" ca="1">SUM(IF(OFFSET(Q13,0,0,1,K13)&gt;$C$5,1,0))</f>
        <v>1</v>
      </c>
      <c r="W13" s="4">
        <f t="shared" ca="1" si="8"/>
        <v>24</v>
      </c>
      <c r="X13" s="4">
        <f t="array" aca="1" ref="X13" ca="1">SUM(IF(W13=$W$6:$W$25,1,0))</f>
        <v>3</v>
      </c>
      <c r="AB13" s="3">
        <v>9</v>
      </c>
    </row>
    <row r="14" spans="1:28" x14ac:dyDescent="0.25">
      <c r="G14">
        <f t="shared" si="4"/>
        <v>9</v>
      </c>
      <c r="H14" s="9"/>
      <c r="I14" s="9"/>
      <c r="J14" s="9"/>
      <c r="K14" s="8">
        <v>3</v>
      </c>
      <c r="L14" s="8" t="str">
        <f t="shared" ca="1" si="0"/>
        <v>ХОД</v>
      </c>
      <c r="M14" s="8">
        <f t="shared" ca="1" si="1"/>
        <v>3</v>
      </c>
      <c r="N14" s="8" t="str">
        <f t="shared" ca="1" si="5"/>
        <v>Пики</v>
      </c>
      <c r="O14" s="4">
        <f t="shared" ca="1" si="2"/>
        <v>4</v>
      </c>
      <c r="P14" s="4">
        <f t="shared" ca="1" si="6"/>
        <v>2</v>
      </c>
      <c r="Q14" s="4">
        <f t="shared" ca="1" si="7"/>
        <v>4</v>
      </c>
      <c r="R14" s="4">
        <f t="shared" ca="1" si="3"/>
        <v>4</v>
      </c>
      <c r="S14" s="4">
        <f t="shared" ca="1" si="3"/>
        <v>4</v>
      </c>
      <c r="T14" s="4">
        <f t="shared" ca="1" si="3"/>
        <v>1</v>
      </c>
      <c r="U14" s="4">
        <f t="shared" ca="1" si="3"/>
        <v>3</v>
      </c>
      <c r="V14" s="4">
        <f t="array" aca="1" ref="V14" ca="1">SUM(IF(OFFSET(Q14,0,0,1,K14)&gt;$C$5,1,0))</f>
        <v>3</v>
      </c>
      <c r="W14" s="4">
        <f t="shared" ca="1" si="8"/>
        <v>8</v>
      </c>
      <c r="X14" s="4">
        <f t="array" aca="1" ref="X14" ca="1">SUM(IF(W14=$W$6:$W$25,1,0))</f>
        <v>1</v>
      </c>
      <c r="AB14" s="3">
        <v>10</v>
      </c>
    </row>
    <row r="15" spans="1:28" x14ac:dyDescent="0.25">
      <c r="G15">
        <f t="shared" si="4"/>
        <v>10</v>
      </c>
      <c r="H15" s="9"/>
      <c r="I15" s="9"/>
      <c r="J15" s="9"/>
      <c r="K15" s="8">
        <v>3</v>
      </c>
      <c r="L15" s="8" t="str">
        <f t="shared" ca="1" si="0"/>
        <v>ХОД</v>
      </c>
      <c r="M15" s="8">
        <f t="shared" ca="1" si="1"/>
        <v>4</v>
      </c>
      <c r="N15" s="8" t="str">
        <f t="shared" ca="1" si="5"/>
        <v>Пики</v>
      </c>
      <c r="O15" s="4">
        <f t="shared" ca="1" si="2"/>
        <v>4</v>
      </c>
      <c r="P15" s="4">
        <f t="shared" ca="1" si="6"/>
        <v>3</v>
      </c>
      <c r="Q15" s="4">
        <f t="shared" ca="1" si="7"/>
        <v>4</v>
      </c>
      <c r="R15" s="4">
        <f t="shared" ca="1" si="3"/>
        <v>1</v>
      </c>
      <c r="S15" s="4">
        <f t="shared" ca="1" si="3"/>
        <v>4</v>
      </c>
      <c r="T15" s="4">
        <f t="shared" ca="1" si="3"/>
        <v>4</v>
      </c>
      <c r="U15" s="4">
        <f t="shared" ca="1" si="3"/>
        <v>3</v>
      </c>
      <c r="V15" s="4">
        <f t="array" aca="1" ref="V15" ca="1">SUM(IF(OFFSET(Q15,0,0,1,K15)&gt;$C$5,1,0))</f>
        <v>2</v>
      </c>
      <c r="W15" s="4">
        <f t="shared" ca="1" si="8"/>
        <v>12</v>
      </c>
      <c r="X15" s="4">
        <f t="array" aca="1" ref="X15" ca="1">SUM(IF(W15=$W$6:$W$25,1,0))</f>
        <v>2</v>
      </c>
      <c r="AB15" s="3" t="s">
        <v>9</v>
      </c>
    </row>
    <row r="16" spans="1:28" x14ac:dyDescent="0.25">
      <c r="G16">
        <f t="shared" si="4"/>
        <v>11</v>
      </c>
      <c r="H16" s="9"/>
      <c r="I16" s="9"/>
      <c r="J16" s="9"/>
      <c r="K16" s="8">
        <v>3</v>
      </c>
      <c r="L16" s="8" t="str">
        <f t="shared" ca="1" si="0"/>
        <v>ХОД</v>
      </c>
      <c r="M16" s="8">
        <f t="shared" ca="1" si="1"/>
        <v>4</v>
      </c>
      <c r="N16" s="8" t="str">
        <f t="shared" ca="1" si="5"/>
        <v>Пики</v>
      </c>
      <c r="O16" s="4">
        <f t="shared" ca="1" si="2"/>
        <v>4</v>
      </c>
      <c r="P16" s="4">
        <f t="shared" ca="1" si="6"/>
        <v>3</v>
      </c>
      <c r="Q16" s="4">
        <f t="shared" ca="1" si="7"/>
        <v>2</v>
      </c>
      <c r="R16" s="4">
        <f t="shared" ca="1" si="3"/>
        <v>1</v>
      </c>
      <c r="S16" s="4">
        <f t="shared" ca="1" si="3"/>
        <v>4</v>
      </c>
      <c r="T16" s="4">
        <f t="shared" ca="1" si="3"/>
        <v>3</v>
      </c>
      <c r="U16" s="4">
        <f t="shared" ca="1" si="3"/>
        <v>4</v>
      </c>
      <c r="V16" s="4">
        <f t="array" aca="1" ref="V16" ca="1">SUM(IF(OFFSET(Q16,0,0,1,K16)&gt;$C$5,1,0))</f>
        <v>1</v>
      </c>
      <c r="W16" s="4">
        <f t="shared" ca="1" si="8"/>
        <v>12</v>
      </c>
      <c r="X16" s="4">
        <f t="array" aca="1" ref="X16" ca="1">SUM(IF(W16=$W$6:$W$25,1,0))</f>
        <v>2</v>
      </c>
      <c r="AB16" s="3" t="s">
        <v>10</v>
      </c>
    </row>
    <row r="17" spans="7:28" x14ac:dyDescent="0.25">
      <c r="G17">
        <f t="shared" si="4"/>
        <v>12</v>
      </c>
      <c r="H17" s="9"/>
      <c r="I17" s="9"/>
      <c r="J17" s="9"/>
      <c r="K17" s="8">
        <v>3</v>
      </c>
      <c r="L17" s="8" t="str">
        <f t="shared" ca="1" si="0"/>
        <v>ХОД</v>
      </c>
      <c r="M17" s="8">
        <f t="shared" ca="1" si="1"/>
        <v>5</v>
      </c>
      <c r="N17" s="8" t="str">
        <f t="shared" ca="1" si="5"/>
        <v>Пики</v>
      </c>
      <c r="O17" s="4">
        <f t="shared" ca="1" si="2"/>
        <v>4</v>
      </c>
      <c r="P17" s="4">
        <f t="shared" ca="1" si="6"/>
        <v>4</v>
      </c>
      <c r="Q17" s="4">
        <f t="shared" ca="1" si="7"/>
        <v>4</v>
      </c>
      <c r="R17" s="4">
        <f t="shared" ca="1" si="3"/>
        <v>4</v>
      </c>
      <c r="S17" s="4">
        <f t="shared" ca="1" si="3"/>
        <v>2</v>
      </c>
      <c r="T17" s="4">
        <f t="shared" ca="1" si="3"/>
        <v>1</v>
      </c>
      <c r="U17" s="4">
        <f t="shared" ca="1" si="3"/>
        <v>4</v>
      </c>
      <c r="V17" s="4">
        <f t="array" aca="1" ref="V17" ca="1">SUM(IF(OFFSET(Q17,0,0,1,K17)&gt;$C$5,1,0))</f>
        <v>2</v>
      </c>
      <c r="W17" s="4">
        <f t="shared" ca="1" si="8"/>
        <v>16</v>
      </c>
      <c r="X17" s="4">
        <f t="array" aca="1" ref="X17" ca="1">SUM(IF(W17=$W$6:$W$25,1,0))</f>
        <v>3</v>
      </c>
      <c r="AB17" s="3" t="s">
        <v>11</v>
      </c>
    </row>
    <row r="18" spans="7:28" x14ac:dyDescent="0.25">
      <c r="G18">
        <f t="shared" si="4"/>
        <v>13</v>
      </c>
      <c r="H18" s="9"/>
      <c r="I18" s="9"/>
      <c r="J18" s="9"/>
      <c r="K18" s="8">
        <v>4</v>
      </c>
      <c r="L18" s="8" t="str">
        <f t="shared" ca="1" si="0"/>
        <v>нет</v>
      </c>
      <c r="M18" s="8">
        <f t="shared" ca="1" si="1"/>
        <v>8</v>
      </c>
      <c r="N18" s="8" t="str">
        <f t="shared" ca="1" si="5"/>
        <v>трефы</v>
      </c>
      <c r="O18" s="4">
        <f t="shared" ca="1" si="2"/>
        <v>2</v>
      </c>
      <c r="P18" s="4">
        <f t="shared" ca="1" si="6"/>
        <v>7</v>
      </c>
      <c r="Q18" s="4">
        <f t="shared" ca="1" si="7"/>
        <v>1</v>
      </c>
      <c r="R18" s="4">
        <f t="shared" ca="1" si="3"/>
        <v>2</v>
      </c>
      <c r="S18" s="4">
        <f t="shared" ca="1" si="3"/>
        <v>2</v>
      </c>
      <c r="T18" s="4">
        <f t="shared" ca="1" si="3"/>
        <v>1</v>
      </c>
      <c r="U18" s="4">
        <f t="shared" ca="1" si="3"/>
        <v>2</v>
      </c>
      <c r="V18" s="4">
        <f t="array" aca="1" ref="V18" ca="1">SUM(IF(OFFSET(Q18,0,0,1,K18)&gt;$C$5,1,0))</f>
        <v>0</v>
      </c>
      <c r="W18" s="4">
        <f t="shared" ca="1" si="8"/>
        <v>14</v>
      </c>
      <c r="X18" s="4">
        <f t="array" aca="1" ref="X18" ca="1">SUM(IF(W18=$W$6:$W$25,1,0))</f>
        <v>1</v>
      </c>
      <c r="AB18" s="3" t="s">
        <v>12</v>
      </c>
    </row>
    <row r="19" spans="7:28" x14ac:dyDescent="0.25">
      <c r="G19">
        <f t="shared" si="4"/>
        <v>14</v>
      </c>
      <c r="H19" s="9"/>
      <c r="I19" s="9"/>
      <c r="J19" s="9"/>
      <c r="K19" s="8">
        <v>4</v>
      </c>
      <c r="L19" s="8" t="str">
        <f t="shared" ca="1" si="0"/>
        <v>ХОД</v>
      </c>
      <c r="M19" s="8">
        <f t="shared" ca="1" si="1"/>
        <v>6</v>
      </c>
      <c r="N19" s="8" t="str">
        <f t="shared" ca="1" si="5"/>
        <v>Пики</v>
      </c>
      <c r="O19" s="4">
        <f t="shared" ca="1" si="2"/>
        <v>4</v>
      </c>
      <c r="P19" s="4">
        <f t="shared" ca="1" si="6"/>
        <v>5</v>
      </c>
      <c r="Q19" s="4">
        <f t="shared" ca="1" si="7"/>
        <v>3</v>
      </c>
      <c r="R19" s="4">
        <f t="shared" ca="1" si="3"/>
        <v>1</v>
      </c>
      <c r="S19" s="4">
        <f t="shared" ca="1" si="3"/>
        <v>4</v>
      </c>
      <c r="T19" s="4">
        <f t="shared" ca="1" si="3"/>
        <v>4</v>
      </c>
      <c r="U19" s="4">
        <f t="shared" ca="1" si="3"/>
        <v>3</v>
      </c>
      <c r="V19" s="4">
        <f t="array" aca="1" ref="V19" ca="1">SUM(IF(OFFSET(Q19,0,0,1,K19)&gt;$C$5,1,0))</f>
        <v>2</v>
      </c>
      <c r="W19" s="4">
        <f t="shared" ca="1" si="8"/>
        <v>20</v>
      </c>
      <c r="X19" s="4">
        <f t="array" aca="1" ref="X19" ca="1">SUM(IF(W19=$W$6:$W$25,1,0))</f>
        <v>2</v>
      </c>
    </row>
    <row r="20" spans="7:28" x14ac:dyDescent="0.25">
      <c r="G20">
        <f t="shared" si="4"/>
        <v>15</v>
      </c>
      <c r="H20" s="9"/>
      <c r="I20" s="9"/>
      <c r="J20" s="9"/>
      <c r="K20" s="8">
        <v>4</v>
      </c>
      <c r="L20" s="8" t="str">
        <f t="shared" ca="1" si="0"/>
        <v>нет</v>
      </c>
      <c r="M20" s="8" t="str">
        <f t="shared" ca="1" si="1"/>
        <v>Валет</v>
      </c>
      <c r="N20" s="8" t="str">
        <f t="shared" ca="1" si="5"/>
        <v>Червы</v>
      </c>
      <c r="O20" s="4">
        <f t="shared" ca="1" si="2"/>
        <v>3</v>
      </c>
      <c r="P20" s="4">
        <f t="shared" ca="1" si="6"/>
        <v>10</v>
      </c>
      <c r="Q20" s="4">
        <f t="shared" ca="1" si="7"/>
        <v>3</v>
      </c>
      <c r="R20" s="4">
        <f t="shared" ca="1" si="3"/>
        <v>2</v>
      </c>
      <c r="S20" s="4">
        <f t="shared" ca="1" si="3"/>
        <v>1</v>
      </c>
      <c r="T20" s="4">
        <f t="shared" ca="1" si="3"/>
        <v>3</v>
      </c>
      <c r="U20" s="4">
        <f t="shared" ca="1" si="3"/>
        <v>2</v>
      </c>
      <c r="V20" s="4">
        <f t="array" aca="1" ref="V20" ca="1">SUM(IF(OFFSET(Q20,0,0,1,K20)&gt;$C$5,1,0))</f>
        <v>0</v>
      </c>
      <c r="W20" s="4">
        <f t="shared" ca="1" si="8"/>
        <v>30</v>
      </c>
      <c r="X20" s="4">
        <f t="array" aca="1" ref="X20" ca="1">SUM(IF(W20=$W$6:$W$25,1,0))</f>
        <v>1</v>
      </c>
    </row>
    <row r="21" spans="7:28" x14ac:dyDescent="0.25">
      <c r="G21">
        <f t="shared" si="4"/>
        <v>16</v>
      </c>
      <c r="H21" s="9"/>
      <c r="I21" s="9"/>
      <c r="J21" s="9"/>
      <c r="K21" s="8">
        <v>4</v>
      </c>
      <c r="L21" s="8" t="str">
        <f t="shared" ca="1" si="0"/>
        <v>нет</v>
      </c>
      <c r="M21" s="8" t="str">
        <f t="shared" ca="1" si="1"/>
        <v>Туз</v>
      </c>
      <c r="N21" s="8" t="str">
        <f t="shared" ca="1" si="5"/>
        <v>Червы</v>
      </c>
      <c r="O21" s="4">
        <f t="shared" ca="1" si="2"/>
        <v>3</v>
      </c>
      <c r="P21" s="4">
        <f t="shared" ca="1" si="6"/>
        <v>13</v>
      </c>
      <c r="Q21" s="4">
        <f t="shared" ca="1" si="7"/>
        <v>1</v>
      </c>
      <c r="R21" s="4">
        <f t="shared" ca="1" si="3"/>
        <v>1</v>
      </c>
      <c r="S21" s="4">
        <f t="shared" ca="1" si="3"/>
        <v>3</v>
      </c>
      <c r="T21" s="4">
        <f t="shared" ca="1" si="3"/>
        <v>3</v>
      </c>
      <c r="U21" s="4">
        <f t="shared" ca="1" si="3"/>
        <v>3</v>
      </c>
      <c r="V21" s="4">
        <f t="array" aca="1" ref="V21" ca="1">SUM(IF(OFFSET(Q21,0,0,1,K21)&gt;$C$5,1,0))</f>
        <v>0</v>
      </c>
      <c r="W21" s="4">
        <f t="shared" ca="1" si="8"/>
        <v>39</v>
      </c>
      <c r="X21" s="4">
        <f t="array" aca="1" ref="X21" ca="1">SUM(IF(W21=$W$6:$W$25,1,0))</f>
        <v>1</v>
      </c>
    </row>
    <row r="22" spans="7:28" x14ac:dyDescent="0.25">
      <c r="G22">
        <f t="shared" si="4"/>
        <v>17</v>
      </c>
      <c r="H22" s="9"/>
      <c r="I22" s="9"/>
      <c r="J22" s="9"/>
      <c r="K22" s="8">
        <v>5</v>
      </c>
      <c r="L22" s="8" t="str">
        <f t="shared" ca="1" si="0"/>
        <v>ХОД</v>
      </c>
      <c r="M22" s="8">
        <f t="shared" ca="1" si="1"/>
        <v>6</v>
      </c>
      <c r="N22" s="8" t="str">
        <f t="shared" ca="1" si="5"/>
        <v>Пики</v>
      </c>
      <c r="O22" s="4">
        <f t="shared" ca="1" si="2"/>
        <v>4</v>
      </c>
      <c r="P22" s="4">
        <f t="shared" ca="1" si="6"/>
        <v>5</v>
      </c>
      <c r="Q22" s="4">
        <f t="shared" ca="1" si="7"/>
        <v>2</v>
      </c>
      <c r="R22" s="4">
        <f t="shared" ca="1" si="7"/>
        <v>4</v>
      </c>
      <c r="S22" s="4">
        <f t="shared" ca="1" si="7"/>
        <v>4</v>
      </c>
      <c r="T22" s="4">
        <f t="shared" ca="1" si="7"/>
        <v>4</v>
      </c>
      <c r="U22" s="4">
        <f t="shared" ca="1" si="7"/>
        <v>1</v>
      </c>
      <c r="V22" s="4">
        <f t="array" aca="1" ref="V22" ca="1">SUM(IF(OFFSET(Q22,0,0,1,K22)&gt;$C$5,1,0))</f>
        <v>3</v>
      </c>
      <c r="W22" s="4">
        <f t="shared" ca="1" si="8"/>
        <v>20</v>
      </c>
      <c r="X22" s="4">
        <f t="array" aca="1" ref="X22" ca="1">SUM(IF(W22=$W$6:$W$25,1,0))</f>
        <v>2</v>
      </c>
    </row>
    <row r="23" spans="7:28" x14ac:dyDescent="0.25">
      <c r="G23">
        <f t="shared" si="4"/>
        <v>18</v>
      </c>
      <c r="H23" s="9"/>
      <c r="I23" s="9"/>
      <c r="J23" s="9"/>
      <c r="K23" s="8">
        <v>5</v>
      </c>
      <c r="L23" s="8" t="str">
        <f t="shared" ca="1" si="0"/>
        <v>ХОД</v>
      </c>
      <c r="M23" s="8">
        <f t="shared" ca="1" si="1"/>
        <v>7</v>
      </c>
      <c r="N23" s="8" t="str">
        <f t="shared" ca="1" si="5"/>
        <v>Пики</v>
      </c>
      <c r="O23" s="4">
        <f t="shared" ca="1" si="2"/>
        <v>4</v>
      </c>
      <c r="P23" s="4">
        <f t="shared" ca="1" si="6"/>
        <v>6</v>
      </c>
      <c r="Q23" s="4">
        <f t="shared" ca="1" si="7"/>
        <v>1</v>
      </c>
      <c r="R23" s="4">
        <f t="shared" ca="1" si="7"/>
        <v>4</v>
      </c>
      <c r="S23" s="4">
        <f t="shared" ca="1" si="7"/>
        <v>2</v>
      </c>
      <c r="T23" s="4">
        <f t="shared" ca="1" si="7"/>
        <v>3</v>
      </c>
      <c r="U23" s="4">
        <f t="shared" ca="1" si="7"/>
        <v>1</v>
      </c>
      <c r="V23" s="4">
        <f t="array" aca="1" ref="V23" ca="1">SUM(IF(OFFSET(Q23,0,0,1,K23)&gt;$C$5,1,0))</f>
        <v>1</v>
      </c>
      <c r="W23" s="4">
        <f t="shared" ca="1" si="8"/>
        <v>24</v>
      </c>
      <c r="X23" s="4">
        <f t="array" aca="1" ref="X23" ca="1">SUM(IF(W23=$W$6:$W$25,1,0))</f>
        <v>3</v>
      </c>
    </row>
    <row r="24" spans="7:28" x14ac:dyDescent="0.25">
      <c r="G24">
        <f t="shared" si="4"/>
        <v>19</v>
      </c>
      <c r="H24" s="9"/>
      <c r="I24" s="9"/>
      <c r="J24" s="9"/>
      <c r="K24" s="8">
        <v>5</v>
      </c>
      <c r="L24" s="8" t="str">
        <f t="shared" ca="1" si="0"/>
        <v>ХОД</v>
      </c>
      <c r="M24" s="8">
        <f t="shared" ca="1" si="1"/>
        <v>2</v>
      </c>
      <c r="N24" s="8" t="str">
        <f t="shared" ca="1" si="5"/>
        <v>Пики</v>
      </c>
      <c r="O24" s="4">
        <f t="shared" ca="1" si="2"/>
        <v>4</v>
      </c>
      <c r="P24" s="4">
        <f t="shared" ca="1" si="6"/>
        <v>1</v>
      </c>
      <c r="Q24" s="4">
        <f t="shared" ca="1" si="7"/>
        <v>1</v>
      </c>
      <c r="R24" s="4">
        <f t="shared" ca="1" si="7"/>
        <v>4</v>
      </c>
      <c r="S24" s="4">
        <f t="shared" ca="1" si="7"/>
        <v>2</v>
      </c>
      <c r="T24" s="4">
        <f t="shared" ca="1" si="7"/>
        <v>4</v>
      </c>
      <c r="U24" s="4">
        <f t="shared" ca="1" si="7"/>
        <v>3</v>
      </c>
      <c r="V24" s="4">
        <f t="array" aca="1" ref="V24" ca="1">SUM(IF(OFFSET(Q24,0,0,1,K24)&gt;$C$5,1,0))</f>
        <v>2</v>
      </c>
      <c r="W24" s="4">
        <f t="shared" ca="1" si="8"/>
        <v>4</v>
      </c>
      <c r="X24" s="4">
        <f t="array" aca="1" ref="X24" ca="1">SUM(IF(W24=$W$6:$W$25,1,0))</f>
        <v>1</v>
      </c>
    </row>
    <row r="25" spans="7:28" x14ac:dyDescent="0.25">
      <c r="G25">
        <f t="shared" si="4"/>
        <v>20</v>
      </c>
      <c r="H25" s="9"/>
      <c r="I25" s="9"/>
      <c r="J25" s="9"/>
      <c r="K25" s="8">
        <v>5</v>
      </c>
      <c r="L25" s="8" t="str">
        <f t="shared" ca="1" si="0"/>
        <v>ХОД</v>
      </c>
      <c r="M25" s="8" t="str">
        <f t="shared" ca="1" si="1"/>
        <v>Туз</v>
      </c>
      <c r="N25" s="8" t="str">
        <f t="shared" ca="1" si="5"/>
        <v>Пики</v>
      </c>
      <c r="O25" s="4">
        <f t="shared" ca="1" si="2"/>
        <v>4</v>
      </c>
      <c r="P25" s="4">
        <f t="shared" ca="1" si="6"/>
        <v>13</v>
      </c>
      <c r="Q25" s="4">
        <f t="shared" ca="1" si="7"/>
        <v>3</v>
      </c>
      <c r="R25" s="4">
        <f t="shared" ca="1" si="7"/>
        <v>2</v>
      </c>
      <c r="S25" s="4">
        <f t="shared" ca="1" si="7"/>
        <v>4</v>
      </c>
      <c r="T25" s="4">
        <f t="shared" ca="1" si="7"/>
        <v>3</v>
      </c>
      <c r="U25" s="4">
        <f t="shared" ca="1" si="7"/>
        <v>2</v>
      </c>
      <c r="V25" s="4">
        <f t="array" aca="1" ref="V25" ca="1">SUM(IF(OFFSET(Q25,0,0,1,K25)&gt;$C$5,1,0))</f>
        <v>1</v>
      </c>
      <c r="W25" s="4">
        <f t="shared" ca="1" si="8"/>
        <v>52</v>
      </c>
      <c r="X25" s="4">
        <f t="array" aca="1" ref="X25" ca="1">SUM(IF(W25=$W$6:$W$25,1,0))</f>
        <v>1</v>
      </c>
    </row>
    <row r="26" spans="7:28" x14ac:dyDescent="0.25">
      <c r="X26" s="4">
        <f ca="1">SUM(X6:X25)-G25</f>
        <v>18</v>
      </c>
    </row>
    <row r="33" spans="24:28" x14ac:dyDescent="0.25">
      <c r="X33" s="1"/>
      <c r="Y33" s="1"/>
      <c r="Z33" s="1"/>
      <c r="AA33" s="1"/>
      <c r="AB33" s="1"/>
    </row>
    <row r="34" spans="24:28" x14ac:dyDescent="0.25">
      <c r="X34" s="1"/>
      <c r="Y34" s="1"/>
      <c r="Z34" s="1"/>
      <c r="AA34" s="1"/>
      <c r="AB34" s="1"/>
    </row>
    <row r="35" spans="24:28" x14ac:dyDescent="0.25">
      <c r="X35" s="2"/>
      <c r="Y35" s="2"/>
      <c r="Z35" s="2"/>
      <c r="AA35" s="2"/>
      <c r="AB35" s="2"/>
    </row>
  </sheetData>
  <mergeCells count="23">
    <mergeCell ref="A2:B2"/>
    <mergeCell ref="A5:B5"/>
    <mergeCell ref="H6:J6"/>
    <mergeCell ref="H7:J7"/>
    <mergeCell ref="H8:J8"/>
    <mergeCell ref="H19:J19"/>
    <mergeCell ref="H20:J20"/>
    <mergeCell ref="H9:J9"/>
    <mergeCell ref="H10:J10"/>
    <mergeCell ref="H11:J11"/>
    <mergeCell ref="H12:J12"/>
    <mergeCell ref="H13:J13"/>
    <mergeCell ref="H14:J14"/>
    <mergeCell ref="H5:J5"/>
    <mergeCell ref="H15:J15"/>
    <mergeCell ref="H16:J16"/>
    <mergeCell ref="H17:J17"/>
    <mergeCell ref="H18:J18"/>
    <mergeCell ref="H21:J21"/>
    <mergeCell ref="H22:J22"/>
    <mergeCell ref="H23:J23"/>
    <mergeCell ref="H24:J24"/>
    <mergeCell ref="H25:J25"/>
  </mergeCells>
  <conditionalFormatting sqref="I26:I33">
    <cfRule type="expression" dxfId="1" priority="1">
      <formula>IF($H26&gt;0,TRUE(),FALSE())</formula>
    </cfRule>
  </conditionalFormatting>
  <conditionalFormatting sqref="L6:L25">
    <cfRule type="expression" dxfId="0" priority="3">
      <formula>IF($V6&gt;0,TRUE(),FALSE())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</dc:creator>
  <cp:lastModifiedBy>ок</cp:lastModifiedBy>
  <dcterms:created xsi:type="dcterms:W3CDTF">2014-09-10T08:16:12Z</dcterms:created>
  <dcterms:modified xsi:type="dcterms:W3CDTF">2014-09-11T11:29:18Z</dcterms:modified>
</cp:coreProperties>
</file>