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9440" windowHeight="11790" activeTab="1"/>
  </bookViews>
  <sheets>
    <sheet name="Бланк" sheetId="1" r:id="rId1"/>
    <sheet name="Свод" sheetId="2" r:id="rId2"/>
    <sheet name="ГП" sheetId="3" r:id="rId3"/>
  </sheets>
  <definedNames>
    <definedName name="компо">OFFSET(Бланк!$BX$2,0,0,Бланк!$BX$1)</definedName>
    <definedName name="типо">OFFSET(Бланк!$BV$2,0,0,Бланк!$BV$1)</definedName>
  </definedNames>
  <calcPr calcId="145621" iterate="1"/>
</workbook>
</file>

<file path=xl/calcChain.xml><?xml version="1.0" encoding="utf-8"?>
<calcChain xmlns="http://schemas.openxmlformats.org/spreadsheetml/2006/main">
  <c r="BP4" i="1" l="1"/>
  <c r="BQ4" i="1" s="1"/>
  <c r="BR4" i="1" s="1"/>
  <c r="BO14" i="1"/>
  <c r="BN4" i="1"/>
  <c r="BO4" i="1" s="1"/>
  <c r="BM4" i="1"/>
  <c r="BK15" i="1"/>
  <c r="BK19" i="1"/>
  <c r="BK18" i="1"/>
  <c r="BK17" i="1"/>
  <c r="BK16" i="1"/>
  <c r="BK12" i="1"/>
  <c r="BK11" i="1"/>
  <c r="BK8" i="1"/>
  <c r="BK7" i="1"/>
  <c r="BJ15" i="1"/>
  <c r="W15" i="1"/>
  <c r="BG19" i="1"/>
  <c r="BJ19" i="1" s="1"/>
  <c r="AQ19" i="1" a="1"/>
  <c r="AQ19" i="1" s="1"/>
  <c r="AR19" i="1" s="1"/>
  <c r="AP19" i="1"/>
  <c r="AG19" i="1" a="1"/>
  <c r="AG19" i="1" s="1"/>
  <c r="AF19" i="1"/>
  <c r="R19" i="1" a="1"/>
  <c r="R19" i="1" s="1"/>
  <c r="Q19" i="1"/>
  <c r="BG18" i="1"/>
  <c r="BJ18" i="1" s="1"/>
  <c r="AQ18" i="1" a="1"/>
  <c r="AQ18" i="1" s="1"/>
  <c r="AR18" i="1" s="1"/>
  <c r="AP18" i="1"/>
  <c r="AG18" i="1" a="1"/>
  <c r="AG18" i="1" s="1"/>
  <c r="AF18" i="1"/>
  <c r="R18" i="1" a="1"/>
  <c r="R18" i="1" s="1"/>
  <c r="Q18" i="1"/>
  <c r="BG17" i="1"/>
  <c r="BJ17" i="1" s="1"/>
  <c r="AQ17" i="1" a="1"/>
  <c r="AQ17" i="1" s="1"/>
  <c r="AR17" i="1" s="1"/>
  <c r="AP17" i="1"/>
  <c r="AG17" i="1" a="1"/>
  <c r="AG17" i="1" s="1"/>
  <c r="AF17" i="1"/>
  <c r="R17" i="1" a="1"/>
  <c r="R17" i="1" s="1"/>
  <c r="Q17" i="1"/>
  <c r="BG16" i="1"/>
  <c r="BJ16" i="1" s="1"/>
  <c r="AQ16" i="1" a="1"/>
  <c r="AQ16" i="1" s="1"/>
  <c r="AR16" i="1" s="1"/>
  <c r="AP16" i="1"/>
  <c r="AG16" i="1" a="1"/>
  <c r="AG16" i="1" s="1"/>
  <c r="AF16" i="1"/>
  <c r="R16" i="1" a="1"/>
  <c r="R16" i="1" s="1"/>
  <c r="Q16" i="1"/>
  <c r="AQ15" i="1" a="1"/>
  <c r="AQ15" i="1" s="1"/>
  <c r="AP15" i="1"/>
  <c r="AM15" i="1"/>
  <c r="AM16" i="1" s="1"/>
  <c r="AM17" i="1" s="1"/>
  <c r="AM18" i="1" s="1"/>
  <c r="AG15" i="1" a="1"/>
  <c r="AG15" i="1" s="1"/>
  <c r="AF15" i="1"/>
  <c r="R15" i="1" a="1"/>
  <c r="R15" i="1" s="1"/>
  <c r="Q15" i="1"/>
  <c r="N15" i="1"/>
  <c r="N16" i="1" s="1"/>
  <c r="N17" i="1" s="1"/>
  <c r="N18" i="1" s="1"/>
  <c r="N19" i="1" s="1"/>
  <c r="K15" i="1"/>
  <c r="J15" i="1"/>
  <c r="J16" i="1" s="1"/>
  <c r="J17" i="1" s="1"/>
  <c r="J18" i="1" s="1"/>
  <c r="J19" i="1" s="1"/>
  <c r="BG12" i="1"/>
  <c r="BJ12" i="1" s="1"/>
  <c r="AQ12" i="1" a="1"/>
  <c r="AQ12" i="1" s="1"/>
  <c r="AP12" i="1"/>
  <c r="AG12" i="1" a="1"/>
  <c r="AG12" i="1" s="1"/>
  <c r="AF12" i="1"/>
  <c r="R12" i="1" a="1"/>
  <c r="R12" i="1" s="1"/>
  <c r="Q12" i="1"/>
  <c r="BG11" i="1"/>
  <c r="BJ11" i="1" s="1"/>
  <c r="AQ11" i="1" a="1"/>
  <c r="AQ11" i="1" s="1"/>
  <c r="AR11" i="1" s="1"/>
  <c r="AP11" i="1"/>
  <c r="AM11" i="1"/>
  <c r="AM12" i="1" s="1"/>
  <c r="AG11" i="1" a="1"/>
  <c r="AG11" i="1" s="1"/>
  <c r="AF11" i="1"/>
  <c r="R11" i="1" a="1"/>
  <c r="R11" i="1" s="1"/>
  <c r="Q11" i="1"/>
  <c r="N11" i="1"/>
  <c r="N12" i="1" s="1"/>
  <c r="N13" i="1" s="1"/>
  <c r="C11" i="1" s="1" a="1"/>
  <c r="C11" i="1" s="1"/>
  <c r="BQ11" i="1" s="1"/>
  <c r="K11" i="1"/>
  <c r="J11" i="1"/>
  <c r="J12" i="1" s="1"/>
  <c r="AY17" i="1" l="1"/>
  <c r="AY19" i="1"/>
  <c r="AY18" i="1"/>
  <c r="AY11" i="1"/>
  <c r="AY16" i="1"/>
  <c r="AM19" i="1"/>
  <c r="N20" i="1"/>
  <c r="C15" i="1" s="1" a="1"/>
  <c r="C15" i="1" s="1"/>
  <c r="AY15" i="1"/>
  <c r="AR15" i="1"/>
  <c r="AY12" i="1"/>
  <c r="AR12" i="1"/>
  <c r="AO11" i="1"/>
  <c r="AO12" i="1" s="1"/>
  <c r="L11" i="1"/>
  <c r="BI13" i="1"/>
  <c r="P13" i="1"/>
  <c r="BG13" i="1"/>
  <c r="AL13" i="1"/>
  <c r="AE13" i="1"/>
  <c r="L15" i="1" l="1"/>
  <c r="BQ15" i="1"/>
  <c r="AL20" i="1"/>
  <c r="P20" i="1"/>
  <c r="AE20" i="1"/>
  <c r="BG20" i="1"/>
  <c r="BI20" i="1"/>
  <c r="AO15" i="1"/>
  <c r="AO16" i="1" s="1"/>
  <c r="AO17" i="1" s="1"/>
  <c r="AO18" i="1" s="1"/>
  <c r="AO19" i="1" s="1"/>
  <c r="W11" i="1"/>
  <c r="BG8" i="1" l="1"/>
  <c r="BJ8" i="1" s="1"/>
  <c r="BG7" i="1"/>
  <c r="BJ7" i="1" s="1"/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J7" i="1" l="1"/>
  <c r="J8" i="1" s="1"/>
  <c r="B4" i="1"/>
  <c r="C4" i="1" s="1"/>
  <c r="Q8" i="1"/>
  <c r="R8" i="1" a="1"/>
  <c r="R8" i="1" s="1"/>
  <c r="AF8" i="1"/>
  <c r="AG8" i="1" a="1"/>
  <c r="AG8" i="1" s="1"/>
  <c r="AP8" i="1"/>
  <c r="AQ8" i="1" a="1"/>
  <c r="AQ8" i="1" s="1"/>
  <c r="AR8" i="1" s="1"/>
  <c r="D4" i="1" l="1"/>
  <c r="E4" i="1" s="1"/>
  <c r="I3" i="1"/>
  <c r="AY8" i="1"/>
  <c r="F4" i="1" l="1"/>
  <c r="G4" i="1" s="1"/>
  <c r="H4" i="1" s="1"/>
  <c r="I4" i="1" s="1"/>
  <c r="J4" i="1" s="1"/>
  <c r="K4" i="1" s="1"/>
  <c r="L4" i="1" l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l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BG4" i="1" s="1"/>
  <c r="BH4" i="1" s="1"/>
  <c r="BI4" i="1" s="1"/>
  <c r="BJ4" i="1" s="1"/>
  <c r="BK4" i="1" s="1"/>
  <c r="BL4" i="1" s="1"/>
  <c r="AM7" i="1"/>
  <c r="AQ7" i="1" a="1"/>
  <c r="AQ7" i="1" s="1"/>
  <c r="AR7" i="1" s="1"/>
  <c r="AP7" i="1"/>
  <c r="AG7" i="1" a="1"/>
  <c r="AG7" i="1" s="1"/>
  <c r="AF7" i="1"/>
  <c r="K7" i="1"/>
  <c r="AM8" i="1" l="1"/>
  <c r="AY7" i="1"/>
  <c r="N7" i="1" l="1"/>
  <c r="R7" i="1" a="1"/>
  <c r="R7" i="1" s="1"/>
  <c r="N8" i="1" l="1"/>
  <c r="N9" i="1" s="1"/>
  <c r="C7" i="1" s="1" a="1"/>
  <c r="C7" i="1" s="1"/>
  <c r="BQ7" i="1" s="1"/>
  <c r="J3" i="1" a="1"/>
  <c r="F7" i="1" l="1"/>
  <c r="L7" i="1"/>
  <c r="AL9" i="1"/>
  <c r="BG9" i="1"/>
  <c r="J3" i="1"/>
  <c r="AE9" i="1"/>
  <c r="P9" i="1"/>
  <c r="BI9" i="1"/>
  <c r="AO7" i="1"/>
  <c r="AO8" i="1" s="1"/>
  <c r="AN17" i="1" l="1"/>
  <c r="AN18" i="1"/>
  <c r="AN19" i="1"/>
  <c r="AN16" i="1"/>
  <c r="BM16" i="1" s="1"/>
  <c r="AN15" i="1"/>
  <c r="AN11" i="1"/>
  <c r="AN12" i="1"/>
  <c r="AN7" i="1"/>
  <c r="AN8" i="1"/>
  <c r="BM8" i="1" s="1"/>
  <c r="A3" i="2"/>
  <c r="G3" i="1"/>
  <c r="W7" i="1"/>
  <c r="C4" i="2"/>
  <c r="F4" i="2"/>
  <c r="BL15" i="1" l="1"/>
  <c r="BM15" i="1"/>
  <c r="BL18" i="1"/>
  <c r="BM18" i="1"/>
  <c r="BL19" i="1"/>
  <c r="BM19" i="1"/>
  <c r="BL17" i="1"/>
  <c r="BM17" i="1"/>
  <c r="BL12" i="1"/>
  <c r="BM12" i="1"/>
  <c r="BL11" i="1"/>
  <c r="BM11" i="1"/>
  <c r="BL7" i="1"/>
  <c r="BM7" i="1"/>
  <c r="AC17" i="1"/>
  <c r="BL16" i="1"/>
  <c r="Z9" i="1"/>
  <c r="BL8" i="1"/>
  <c r="AT18" i="1"/>
  <c r="AB18" i="1"/>
  <c r="AC19" i="1"/>
  <c r="AS18" i="1"/>
  <c r="AA18" i="1"/>
  <c r="AT19" i="1"/>
  <c r="AB19" i="1"/>
  <c r="AA19" i="1"/>
  <c r="AS19" i="1"/>
  <c r="AT17" i="1"/>
  <c r="AB17" i="1"/>
  <c r="AA17" i="1"/>
  <c r="AC18" i="1"/>
  <c r="AS17" i="1"/>
  <c r="AS15" i="1"/>
  <c r="AB15" i="1"/>
  <c r="B15" i="1"/>
  <c r="AC16" i="1"/>
  <c r="AT15" i="1"/>
  <c r="AA15" i="1"/>
  <c r="AT16" i="1"/>
  <c r="AB16" i="1"/>
  <c r="AS16" i="1"/>
  <c r="AA16" i="1"/>
  <c r="AS12" i="1"/>
  <c r="AA12" i="1"/>
  <c r="AT12" i="1"/>
  <c r="AB12" i="1"/>
  <c r="AC12" i="1"/>
  <c r="AT11" i="1"/>
  <c r="AA11" i="1"/>
  <c r="AS11" i="1"/>
  <c r="AB11" i="1"/>
  <c r="B11" i="1"/>
  <c r="AG20" i="1"/>
  <c r="AG13" i="1"/>
  <c r="AB8" i="1"/>
  <c r="AG9" i="1"/>
  <c r="AA8" i="1"/>
  <c r="AT8" i="1"/>
  <c r="AA7" i="1"/>
  <c r="AB7" i="1"/>
  <c r="AC8" i="1"/>
  <c r="B7" i="1"/>
  <c r="AS8" i="1"/>
  <c r="A3" i="1" a="1"/>
  <c r="A3" i="1" s="1"/>
  <c r="Q7" i="1"/>
  <c r="G2" i="1"/>
  <c r="E3" i="1" s="1"/>
  <c r="A15" i="1" a="1"/>
  <c r="G4" i="2"/>
  <c r="I4" i="2"/>
  <c r="J4" i="2"/>
  <c r="A7" i="1" a="1"/>
  <c r="H4" i="2"/>
  <c r="A11" i="1" a="1"/>
  <c r="Y7" i="1"/>
  <c r="B4" i="2"/>
  <c r="D4" i="2"/>
  <c r="K4" i="2"/>
  <c r="AH19" i="1" l="1" a="1"/>
  <c r="AH19" i="1" s="1"/>
  <c r="AH18" i="1" a="1"/>
  <c r="AH18" i="1" s="1"/>
  <c r="AH17" i="1" a="1"/>
  <c r="AH17" i="1" s="1"/>
  <c r="BB18" i="1" a="1"/>
  <c r="BB18" i="1" s="1"/>
  <c r="BB17" i="1" a="1"/>
  <c r="BB17" i="1" s="1"/>
  <c r="BB19" i="1" a="1"/>
  <c r="BB19" i="1" s="1"/>
  <c r="S18" i="1" a="1"/>
  <c r="S18" i="1" s="1"/>
  <c r="AZ18" i="1" a="1"/>
  <c r="AZ18" i="1" s="1"/>
  <c r="AZ17" i="1" a="1"/>
  <c r="AZ17" i="1" s="1"/>
  <c r="AZ19" i="1" a="1"/>
  <c r="AZ19" i="1" s="1"/>
  <c r="S17" i="1" a="1"/>
  <c r="S17" i="1" s="1"/>
  <c r="S19" i="1" a="1"/>
  <c r="S19" i="1" s="1"/>
  <c r="AH11" i="1" a="1"/>
  <c r="AH11" i="1" s="1"/>
  <c r="S11" i="1" a="1"/>
  <c r="S11" i="1" s="1"/>
  <c r="AH16" i="1" a="1"/>
  <c r="AH16" i="1" s="1"/>
  <c r="S12" i="1" a="1"/>
  <c r="S12" i="1" s="1"/>
  <c r="AZ16" i="1" a="1"/>
  <c r="AZ16" i="1" s="1"/>
  <c r="AH15" i="1" a="1"/>
  <c r="AH15" i="1" s="1"/>
  <c r="AZ11" i="1" a="1"/>
  <c r="AZ11" i="1" s="1"/>
  <c r="BB16" i="1" a="1"/>
  <c r="BB16" i="1" s="1"/>
  <c r="S15" i="1" a="1"/>
  <c r="S15" i="1" s="1"/>
  <c r="S16" i="1" a="1"/>
  <c r="S16" i="1" s="1"/>
  <c r="BB11" i="1" a="1"/>
  <c r="BB11" i="1" s="1"/>
  <c r="AH12" i="1" a="1"/>
  <c r="AH12" i="1" s="1"/>
  <c r="AZ15" i="1" a="1"/>
  <c r="AZ15" i="1" s="1"/>
  <c r="BB12" i="1" a="1"/>
  <c r="BB12" i="1" s="1"/>
  <c r="BB15" i="1" a="1"/>
  <c r="BB15" i="1" s="1"/>
  <c r="AZ12" i="1" a="1"/>
  <c r="AZ12" i="1" s="1"/>
  <c r="D11" i="1"/>
  <c r="D15" i="1"/>
  <c r="A15" i="1"/>
  <c r="A11" i="1"/>
  <c r="R13" i="1"/>
  <c r="D7" i="1"/>
  <c r="S9" i="1" s="1"/>
  <c r="A7" i="1"/>
  <c r="S8" i="1" a="1"/>
  <c r="S8" i="1" s="1"/>
  <c r="AH8" i="1" a="1"/>
  <c r="AH8" i="1" s="1"/>
  <c r="AZ8" i="1" a="1"/>
  <c r="AZ8" i="1" s="1"/>
  <c r="BB8" i="1" a="1"/>
  <c r="BB8" i="1" s="1"/>
  <c r="AH7" i="1" a="1"/>
  <c r="AH7" i="1" s="1"/>
  <c r="BB7" i="1" a="1"/>
  <c r="BB7" i="1" s="1"/>
  <c r="AZ7" i="1" a="1"/>
  <c r="AZ7" i="1" s="1"/>
  <c r="S7" i="1" a="1"/>
  <c r="S7" i="1" s="1"/>
  <c r="E2" i="3"/>
  <c r="E13" i="3" s="1"/>
  <c r="B51" i="2"/>
  <c r="B48" i="2"/>
  <c r="B42" i="2"/>
  <c r="B63" i="2"/>
  <c r="B35" i="2"/>
  <c r="B62" i="2"/>
  <c r="B49" i="2"/>
  <c r="B46" i="2"/>
  <c r="B47" i="2"/>
  <c r="B60" i="2"/>
  <c r="B54" i="2"/>
  <c r="B55" i="2"/>
  <c r="B37" i="2"/>
  <c r="B58" i="2"/>
  <c r="B45" i="2"/>
  <c r="Y15" i="1"/>
  <c r="Y11" i="1"/>
  <c r="Y12" i="1" s="1"/>
  <c r="B39" i="2"/>
  <c r="B57" i="2"/>
  <c r="B36" i="2"/>
  <c r="B50" i="2"/>
  <c r="B41" i="2"/>
  <c r="B59" i="2"/>
  <c r="B38" i="2"/>
  <c r="B56" i="2"/>
  <c r="B43" i="2"/>
  <c r="B61" i="2"/>
  <c r="B40" i="2"/>
  <c r="B44" i="2"/>
  <c r="B34" i="2"/>
  <c r="B52" i="2"/>
  <c r="B53" i="2"/>
  <c r="Z7" i="1"/>
  <c r="Y16" i="1"/>
  <c r="Y17" i="1"/>
  <c r="BC19" i="1" l="1"/>
  <c r="BA19" i="1" s="1" a="1"/>
  <c r="BA19" i="1" s="1"/>
  <c r="BD19" i="1"/>
  <c r="BC18" i="1"/>
  <c r="BA18" i="1" s="1" a="1"/>
  <c r="BA18" i="1" s="1"/>
  <c r="BD18" i="1"/>
  <c r="BC17" i="1"/>
  <c r="BA17" i="1" s="1" a="1"/>
  <c r="BA17" i="1" s="1"/>
  <c r="BD17" i="1"/>
  <c r="BC12" i="1"/>
  <c r="BA12" i="1" s="1" a="1"/>
  <c r="BA12" i="1" s="1"/>
  <c r="BD12" i="1"/>
  <c r="BC15" i="1"/>
  <c r="BA15" i="1" s="1" a="1"/>
  <c r="BA15" i="1" s="1"/>
  <c r="BD15" i="1"/>
  <c r="BC11" i="1"/>
  <c r="BA11" i="1" s="1" a="1"/>
  <c r="BA11" i="1" s="1"/>
  <c r="BD11" i="1"/>
  <c r="Q13" i="1"/>
  <c r="S13" i="1"/>
  <c r="R20" i="1"/>
  <c r="Q20" i="1"/>
  <c r="S20" i="1"/>
  <c r="Q9" i="1"/>
  <c r="R9" i="1"/>
  <c r="BD8" i="1"/>
  <c r="BC8" i="1"/>
  <c r="BA8" i="1" s="1" a="1"/>
  <c r="BA8" i="1" s="1"/>
  <c r="BC7" i="1"/>
  <c r="BA7" i="1" s="1" a="1"/>
  <c r="BA7" i="1" s="1"/>
  <c r="BD7" i="1"/>
  <c r="Y18" i="1"/>
  <c r="Y19" i="1" s="1"/>
  <c r="Z15" i="1"/>
  <c r="Z11" i="1"/>
  <c r="T13" i="1" l="1"/>
  <c r="T20" i="1"/>
  <c r="T9" i="1"/>
  <c r="AS7" i="1"/>
  <c r="AT7" i="1"/>
  <c r="BC16" i="1" l="1"/>
  <c r="BA16" i="1" s="1" a="1"/>
  <c r="BA16" i="1" s="1"/>
  <c r="BD16" i="1"/>
  <c r="G46" i="2"/>
  <c r="B20" i="2"/>
  <c r="F60" i="2"/>
  <c r="G44" i="2"/>
  <c r="H34" i="2"/>
  <c r="F35" i="2"/>
  <c r="D42" i="2"/>
  <c r="C53" i="2"/>
  <c r="D43" i="2"/>
  <c r="H51" i="2"/>
  <c r="D39" i="2"/>
  <c r="D37" i="2"/>
  <c r="B28" i="2"/>
  <c r="C45" i="2"/>
  <c r="H50" i="2"/>
  <c r="C41" i="2"/>
  <c r="K53" i="2"/>
  <c r="D48" i="2"/>
  <c r="H42" i="2"/>
  <c r="C60" i="2"/>
  <c r="H49" i="2"/>
  <c r="J38" i="2"/>
  <c r="D52" i="2"/>
  <c r="K56" i="2"/>
  <c r="I44" i="2"/>
  <c r="J35" i="2"/>
  <c r="B16" i="2"/>
  <c r="H53" i="2"/>
  <c r="C35" i="2"/>
  <c r="I56" i="2"/>
  <c r="K59" i="2"/>
  <c r="H58" i="2"/>
  <c r="G58" i="2"/>
  <c r="J47" i="2"/>
  <c r="J44" i="2"/>
  <c r="G35" i="2"/>
  <c r="I48" i="2"/>
  <c r="G54" i="2"/>
  <c r="I40" i="2"/>
  <c r="J34" i="2"/>
  <c r="H43" i="2"/>
  <c r="J43" i="2"/>
  <c r="F37" i="2"/>
  <c r="J42" i="2"/>
  <c r="H35" i="2"/>
  <c r="I42" i="2"/>
  <c r="F56" i="2"/>
  <c r="G36" i="2"/>
  <c r="J51" i="2"/>
  <c r="G40" i="2"/>
  <c r="K58" i="2"/>
  <c r="H59" i="2"/>
  <c r="G62" i="2"/>
  <c r="I63" i="2"/>
  <c r="G42" i="2"/>
  <c r="H38" i="2"/>
  <c r="J56" i="2"/>
  <c r="F49" i="2"/>
  <c r="D60" i="2"/>
  <c r="H47" i="2"/>
  <c r="C48" i="2"/>
  <c r="F41" i="2"/>
  <c r="C44" i="2"/>
  <c r="F53" i="2"/>
  <c r="I55" i="2"/>
  <c r="C37" i="2"/>
  <c r="D49" i="2"/>
  <c r="B29" i="2"/>
  <c r="C38" i="2"/>
  <c r="K40" i="2"/>
  <c r="D46" i="2"/>
  <c r="D36" i="2"/>
  <c r="J59" i="2"/>
  <c r="F46" i="2"/>
  <c r="K35" i="2"/>
  <c r="G37" i="2"/>
  <c r="K41" i="2"/>
  <c r="K60" i="2"/>
  <c r="I35" i="2"/>
  <c r="Y8" i="1"/>
  <c r="F57" i="2"/>
  <c r="H63" i="2"/>
  <c r="J62" i="2"/>
  <c r="H61" i="2"/>
  <c r="C62" i="2"/>
  <c r="J61" i="2"/>
  <c r="C63" i="2"/>
  <c r="H57" i="2"/>
  <c r="D63" i="2"/>
  <c r="C50" i="2"/>
  <c r="F47" i="2"/>
  <c r="J48" i="2"/>
  <c r="F43" i="2"/>
  <c r="B25" i="2"/>
  <c r="J45" i="2"/>
  <c r="I34" i="2"/>
  <c r="K38" i="2"/>
  <c r="I37" i="2"/>
  <c r="K46" i="2"/>
  <c r="G43" i="2"/>
  <c r="J54" i="2"/>
  <c r="G56" i="2"/>
  <c r="G63" i="2"/>
  <c r="K62" i="2"/>
  <c r="D54" i="2"/>
  <c r="J63" i="2"/>
  <c r="B7" i="2"/>
  <c r="K42" i="2"/>
  <c r="J39" i="2"/>
  <c r="B11" i="2"/>
  <c r="K57" i="2"/>
  <c r="I43" i="2"/>
  <c r="I53" i="2"/>
  <c r="I52" i="2"/>
  <c r="F61" i="2"/>
  <c r="J46" i="2"/>
  <c r="B23" i="2"/>
  <c r="K37" i="2"/>
  <c r="D40" i="2"/>
  <c r="H54" i="2"/>
  <c r="F59" i="2"/>
  <c r="B22" i="2"/>
  <c r="F52" i="2"/>
  <c r="I58" i="2"/>
  <c r="F36" i="2"/>
  <c r="B26" i="2"/>
  <c r="C34" i="2"/>
  <c r="C46" i="2"/>
  <c r="K34" i="2"/>
  <c r="F39" i="2"/>
  <c r="G48" i="2"/>
  <c r="G38" i="2"/>
  <c r="B8" i="2"/>
  <c r="F44" i="2"/>
  <c r="D53" i="2"/>
  <c r="H37" i="2"/>
  <c r="K55" i="2"/>
  <c r="H60" i="2"/>
  <c r="AH9" i="1" a="1"/>
  <c r="B33" i="2"/>
  <c r="C47" i="2"/>
  <c r="C43" i="2"/>
  <c r="I39" i="2"/>
  <c r="H40" i="2"/>
  <c r="K49" i="2"/>
  <c r="J41" i="2"/>
  <c r="G41" i="2"/>
  <c r="H36" i="2"/>
  <c r="D45" i="2"/>
  <c r="G51" i="2"/>
  <c r="I41" i="2"/>
  <c r="G47" i="2"/>
  <c r="I60" i="2"/>
  <c r="K43" i="2"/>
  <c r="G50" i="2"/>
  <c r="D59" i="2"/>
  <c r="G39" i="2"/>
  <c r="C36" i="2"/>
  <c r="G52" i="2"/>
  <c r="J60" i="2"/>
  <c r="D35" i="2"/>
  <c r="F63" i="2"/>
  <c r="C56" i="2"/>
  <c r="D47" i="2"/>
  <c r="J58" i="2"/>
  <c r="K54" i="2"/>
  <c r="B15" i="2"/>
  <c r="C59" i="2"/>
  <c r="I59" i="2"/>
  <c r="I45" i="2"/>
  <c r="D51" i="2"/>
  <c r="G57" i="2"/>
  <c r="G55" i="2"/>
  <c r="H41" i="2"/>
  <c r="K47" i="2"/>
  <c r="G34" i="2"/>
  <c r="F42" i="2"/>
  <c r="J57" i="2"/>
  <c r="F34" i="2"/>
  <c r="B24" i="2"/>
  <c r="G61" i="2"/>
  <c r="K50" i="2"/>
  <c r="C51" i="2"/>
  <c r="I49" i="2"/>
  <c r="H56" i="2"/>
  <c r="G60" i="2"/>
  <c r="C49" i="2"/>
  <c r="I47" i="2"/>
  <c r="H52" i="2"/>
  <c r="K61" i="2"/>
  <c r="I54" i="2"/>
  <c r="F48" i="2"/>
  <c r="H46" i="2"/>
  <c r="F40" i="2"/>
  <c r="B21" i="2"/>
  <c r="H39" i="2"/>
  <c r="D62" i="2"/>
  <c r="F50" i="2"/>
  <c r="K39" i="2"/>
  <c r="K48" i="2"/>
  <c r="B19" i="2"/>
  <c r="D50" i="2"/>
  <c r="C39" i="2"/>
  <c r="D61" i="2"/>
  <c r="J37" i="2"/>
  <c r="F38" i="2"/>
  <c r="B17" i="2"/>
  <c r="C58" i="2"/>
  <c r="K51" i="2"/>
  <c r="G59" i="2"/>
  <c r="J50" i="2"/>
  <c r="C57" i="2"/>
  <c r="I51" i="2"/>
  <c r="C55" i="2"/>
  <c r="I38" i="2"/>
  <c r="D55" i="2"/>
  <c r="D41" i="2"/>
  <c r="J36" i="2"/>
  <c r="D38" i="2"/>
  <c r="H55" i="2"/>
  <c r="I57" i="2"/>
  <c r="C42" i="2"/>
  <c r="C54" i="2"/>
  <c r="I50" i="2"/>
  <c r="F55" i="2"/>
  <c r="J52" i="2"/>
  <c r="K52" i="2"/>
  <c r="K44" i="2"/>
  <c r="F51" i="2"/>
  <c r="D44" i="2"/>
  <c r="H62" i="2"/>
  <c r="K63" i="2"/>
  <c r="F62" i="2"/>
  <c r="B14" i="2"/>
  <c r="B9" i="2"/>
  <c r="D56" i="2"/>
  <c r="G45" i="2"/>
  <c r="H48" i="2"/>
  <c r="K45" i="2"/>
  <c r="H44" i="2"/>
  <c r="B30" i="2"/>
  <c r="I61" i="2"/>
  <c r="F45" i="2"/>
  <c r="B32" i="2"/>
  <c r="B27" i="2"/>
  <c r="G53" i="2"/>
  <c r="D34" i="2"/>
  <c r="K36" i="2"/>
  <c r="H45" i="2"/>
  <c r="I36" i="2"/>
  <c r="D57" i="2"/>
  <c r="J55" i="2"/>
  <c r="B31" i="2"/>
  <c r="F58" i="2"/>
  <c r="J40" i="2"/>
  <c r="F54" i="2"/>
  <c r="B10" i="2"/>
  <c r="B13" i="2"/>
  <c r="C52" i="2"/>
  <c r="C40" i="2"/>
  <c r="G49" i="2"/>
  <c r="B12" i="2"/>
  <c r="I62" i="2"/>
  <c r="J49" i="2"/>
  <c r="B18" i="2"/>
  <c r="D58" i="2"/>
  <c r="J53" i="2"/>
  <c r="I46" i="2"/>
  <c r="C61" i="2"/>
  <c r="P61" i="2" l="1"/>
  <c r="X61" i="2"/>
  <c r="Z61" i="2"/>
  <c r="AB61" i="2"/>
  <c r="T61" i="2"/>
  <c r="AE61" i="2"/>
  <c r="AG61" i="2"/>
  <c r="L61" i="2"/>
  <c r="AK61" i="2"/>
  <c r="AI61" i="2"/>
  <c r="R61" i="2"/>
  <c r="M61" i="2"/>
  <c r="AB40" i="2"/>
  <c r="AK40" i="2"/>
  <c r="AI40" i="2"/>
  <c r="P40" i="2"/>
  <c r="L40" i="2"/>
  <c r="X40" i="2"/>
  <c r="AG40" i="2"/>
  <c r="M40" i="2"/>
  <c r="R40" i="2"/>
  <c r="T40" i="2"/>
  <c r="AE40" i="2"/>
  <c r="Z40" i="2"/>
  <c r="X52" i="2"/>
  <c r="Z52" i="2"/>
  <c r="M52" i="2"/>
  <c r="R52" i="2"/>
  <c r="AG52" i="2"/>
  <c r="T52" i="2"/>
  <c r="AB52" i="2"/>
  <c r="P52" i="2"/>
  <c r="AE52" i="2"/>
  <c r="L52" i="2"/>
  <c r="AI52" i="2"/>
  <c r="AK52" i="2"/>
  <c r="E54" i="2"/>
  <c r="E58" i="2"/>
  <c r="E45" i="2"/>
  <c r="E62" i="2"/>
  <c r="E51" i="2"/>
  <c r="E55" i="2"/>
  <c r="T54" i="2"/>
  <c r="AK54" i="2"/>
  <c r="L54" i="2"/>
  <c r="P54" i="2"/>
  <c r="R54" i="2"/>
  <c r="AG54" i="2"/>
  <c r="AB54" i="2"/>
  <c r="AI54" i="2"/>
  <c r="M54" i="2"/>
  <c r="Z54" i="2"/>
  <c r="X54" i="2"/>
  <c r="AE54" i="2"/>
  <c r="AG42" i="2"/>
  <c r="AB42" i="2"/>
  <c r="L42" i="2"/>
  <c r="M42" i="2"/>
  <c r="X42" i="2"/>
  <c r="Z42" i="2"/>
  <c r="P42" i="2"/>
  <c r="R42" i="2"/>
  <c r="AI42" i="2"/>
  <c r="T42" i="2"/>
  <c r="AE42" i="2"/>
  <c r="AK42" i="2"/>
  <c r="P55" i="2"/>
  <c r="AB55" i="2"/>
  <c r="Z55" i="2"/>
  <c r="AI55" i="2"/>
  <c r="T55" i="2"/>
  <c r="AG55" i="2"/>
  <c r="AK55" i="2"/>
  <c r="M55" i="2"/>
  <c r="L55" i="2"/>
  <c r="R55" i="2"/>
  <c r="AE55" i="2"/>
  <c r="X55" i="2"/>
  <c r="M57" i="2"/>
  <c r="X57" i="2"/>
  <c r="AE57" i="2"/>
  <c r="P57" i="2"/>
  <c r="Z57" i="2"/>
  <c r="T57" i="2"/>
  <c r="AG57" i="2"/>
  <c r="AI57" i="2"/>
  <c r="AK57" i="2"/>
  <c r="AB57" i="2"/>
  <c r="R57" i="2"/>
  <c r="L57" i="2"/>
  <c r="AE58" i="2"/>
  <c r="Z58" i="2"/>
  <c r="T58" i="2"/>
  <c r="P58" i="2"/>
  <c r="AK58" i="2"/>
  <c r="AI58" i="2"/>
  <c r="AG58" i="2"/>
  <c r="L58" i="2"/>
  <c r="AB58" i="2"/>
  <c r="X58" i="2"/>
  <c r="R58" i="2"/>
  <c r="M58" i="2"/>
  <c r="E38" i="2"/>
  <c r="AG39" i="2"/>
  <c r="X39" i="2"/>
  <c r="T39" i="2"/>
  <c r="M39" i="2"/>
  <c r="L39" i="2"/>
  <c r="AB39" i="2"/>
  <c r="Z39" i="2"/>
  <c r="AK39" i="2"/>
  <c r="AE39" i="2"/>
  <c r="R39" i="2"/>
  <c r="AI39" i="2"/>
  <c r="P39" i="2"/>
  <c r="E50" i="2"/>
  <c r="E40" i="2"/>
  <c r="E48" i="2"/>
  <c r="X49" i="2"/>
  <c r="L49" i="2"/>
  <c r="AG49" i="2"/>
  <c r="AE49" i="2"/>
  <c r="AK49" i="2"/>
  <c r="AI49" i="2"/>
  <c r="AB49" i="2"/>
  <c r="M49" i="2"/>
  <c r="Z49" i="2"/>
  <c r="T49" i="2"/>
  <c r="P49" i="2"/>
  <c r="R49" i="2"/>
  <c r="AG51" i="2"/>
  <c r="AK51" i="2"/>
  <c r="X51" i="2"/>
  <c r="Z51" i="2"/>
  <c r="AE51" i="2"/>
  <c r="T51" i="2"/>
  <c r="AI51" i="2"/>
  <c r="AB51" i="2"/>
  <c r="L51" i="2"/>
  <c r="M51" i="2"/>
  <c r="P51" i="2"/>
  <c r="R51" i="2"/>
  <c r="E34" i="2"/>
  <c r="E42" i="2"/>
  <c r="P59" i="2"/>
  <c r="M59" i="2"/>
  <c r="Z59" i="2"/>
  <c r="AI59" i="2"/>
  <c r="X59" i="2"/>
  <c r="T59" i="2"/>
  <c r="AK59" i="2"/>
  <c r="AG59" i="2"/>
  <c r="AE59" i="2"/>
  <c r="R59" i="2"/>
  <c r="L59" i="2"/>
  <c r="AB59" i="2"/>
  <c r="AG56" i="2"/>
  <c r="L56" i="2"/>
  <c r="T56" i="2"/>
  <c r="AK56" i="2"/>
  <c r="AB56" i="2"/>
  <c r="X56" i="2"/>
  <c r="M56" i="2"/>
  <c r="P56" i="2"/>
  <c r="AE56" i="2"/>
  <c r="Z56" i="2"/>
  <c r="AI56" i="2"/>
  <c r="R56" i="2"/>
  <c r="E63" i="2"/>
  <c r="P36" i="2"/>
  <c r="AE36" i="2"/>
  <c r="L36" i="2"/>
  <c r="AB36" i="2"/>
  <c r="AG36" i="2"/>
  <c r="T36" i="2"/>
  <c r="Z36" i="2"/>
  <c r="AK36" i="2"/>
  <c r="R36" i="2"/>
  <c r="X36" i="2"/>
  <c r="M36" i="2"/>
  <c r="AI36" i="2"/>
  <c r="X43" i="2"/>
  <c r="L43" i="2"/>
  <c r="M43" i="2"/>
  <c r="T43" i="2"/>
  <c r="AK43" i="2"/>
  <c r="AI43" i="2"/>
  <c r="AE43" i="2"/>
  <c r="AG43" i="2"/>
  <c r="AB43" i="2"/>
  <c r="Z43" i="2"/>
  <c r="R43" i="2"/>
  <c r="P43" i="2"/>
  <c r="AG47" i="2"/>
  <c r="AE47" i="2"/>
  <c r="AI47" i="2"/>
  <c r="AB47" i="2"/>
  <c r="L47" i="2"/>
  <c r="R47" i="2"/>
  <c r="X47" i="2"/>
  <c r="P47" i="2"/>
  <c r="M47" i="2"/>
  <c r="T47" i="2"/>
  <c r="AK47" i="2"/>
  <c r="Z47" i="2"/>
  <c r="AH9" i="1"/>
  <c r="AI9" i="1" s="1"/>
  <c r="E44" i="2"/>
  <c r="E39" i="2"/>
  <c r="M46" i="2"/>
  <c r="AI46" i="2"/>
  <c r="L46" i="2"/>
  <c r="AE46" i="2"/>
  <c r="AK46" i="2"/>
  <c r="P46" i="2"/>
  <c r="AB46" i="2"/>
  <c r="T46" i="2"/>
  <c r="R46" i="2"/>
  <c r="Z46" i="2"/>
  <c r="AG46" i="2"/>
  <c r="X46" i="2"/>
  <c r="R34" i="2"/>
  <c r="AE34" i="2"/>
  <c r="T34" i="2"/>
  <c r="AG34" i="2"/>
  <c r="AK34" i="2"/>
  <c r="AI34" i="2"/>
  <c r="L34" i="2"/>
  <c r="X34" i="2"/>
  <c r="AB34" i="2"/>
  <c r="Z34" i="2"/>
  <c r="M34" i="2"/>
  <c r="P34" i="2"/>
  <c r="E36" i="2"/>
  <c r="E52" i="2"/>
  <c r="E59" i="2"/>
  <c r="E61" i="2"/>
  <c r="E43" i="2"/>
  <c r="E47" i="2"/>
  <c r="X50" i="2"/>
  <c r="Z50" i="2"/>
  <c r="AE50" i="2"/>
  <c r="L50" i="2"/>
  <c r="AI50" i="2"/>
  <c r="R50" i="2"/>
  <c r="AB50" i="2"/>
  <c r="M50" i="2"/>
  <c r="AG50" i="2"/>
  <c r="AK50" i="2"/>
  <c r="T50" i="2"/>
  <c r="P50" i="2"/>
  <c r="AE63" i="2"/>
  <c r="Z63" i="2"/>
  <c r="AG63" i="2"/>
  <c r="L63" i="2"/>
  <c r="AI63" i="2"/>
  <c r="T63" i="2"/>
  <c r="P63" i="2"/>
  <c r="X63" i="2"/>
  <c r="AK63" i="2"/>
  <c r="R63" i="2"/>
  <c r="M63" i="2"/>
  <c r="AB63" i="2"/>
  <c r="X62" i="2"/>
  <c r="Z62" i="2"/>
  <c r="AG62" i="2"/>
  <c r="AE62" i="2"/>
  <c r="M62" i="2"/>
  <c r="T62" i="2"/>
  <c r="P62" i="2"/>
  <c r="AI62" i="2"/>
  <c r="L62" i="2"/>
  <c r="AK62" i="2"/>
  <c r="R62" i="2"/>
  <c r="AB62" i="2"/>
  <c r="E57" i="2"/>
  <c r="E46" i="2"/>
  <c r="AI38" i="2"/>
  <c r="Z38" i="2"/>
  <c r="L38" i="2"/>
  <c r="AE38" i="2"/>
  <c r="AK38" i="2"/>
  <c r="R38" i="2"/>
  <c r="T38" i="2"/>
  <c r="P38" i="2"/>
  <c r="M38" i="2"/>
  <c r="AB38" i="2"/>
  <c r="X38" i="2"/>
  <c r="AG38" i="2"/>
  <c r="L37" i="2"/>
  <c r="AB37" i="2"/>
  <c r="AG37" i="2"/>
  <c r="AK37" i="2"/>
  <c r="T37" i="2"/>
  <c r="AE37" i="2"/>
  <c r="AI37" i="2"/>
  <c r="R37" i="2"/>
  <c r="M37" i="2"/>
  <c r="Z37" i="2"/>
  <c r="P37" i="2"/>
  <c r="X37" i="2"/>
  <c r="E53" i="2"/>
  <c r="AK44" i="2"/>
  <c r="L44" i="2"/>
  <c r="AI44" i="2"/>
  <c r="M44" i="2"/>
  <c r="AG44" i="2"/>
  <c r="X44" i="2"/>
  <c r="R44" i="2"/>
  <c r="T44" i="2"/>
  <c r="P44" i="2"/>
  <c r="AE44" i="2"/>
  <c r="AB44" i="2"/>
  <c r="Z44" i="2"/>
  <c r="E41" i="2"/>
  <c r="AG48" i="2"/>
  <c r="M48" i="2"/>
  <c r="L48" i="2"/>
  <c r="AB48" i="2"/>
  <c r="R48" i="2"/>
  <c r="AI48" i="2"/>
  <c r="T48" i="2"/>
  <c r="AK48" i="2"/>
  <c r="AE48" i="2"/>
  <c r="X48" i="2"/>
  <c r="P48" i="2"/>
  <c r="Z48" i="2"/>
  <c r="E49" i="2"/>
  <c r="E56" i="2"/>
  <c r="E37" i="2"/>
  <c r="AI35" i="2"/>
  <c r="T35" i="2"/>
  <c r="AG35" i="2"/>
  <c r="P35" i="2"/>
  <c r="AK35" i="2"/>
  <c r="Z35" i="2"/>
  <c r="M35" i="2"/>
  <c r="L35" i="2"/>
  <c r="R35" i="2"/>
  <c r="X35" i="2"/>
  <c r="AB35" i="2"/>
  <c r="AE35" i="2"/>
  <c r="R60" i="2"/>
  <c r="AE60" i="2"/>
  <c r="AK60" i="2"/>
  <c r="P60" i="2"/>
  <c r="M60" i="2"/>
  <c r="L60" i="2"/>
  <c r="X60" i="2"/>
  <c r="AG60" i="2"/>
  <c r="AI60" i="2"/>
  <c r="Z60" i="2"/>
  <c r="T60" i="2"/>
  <c r="AB60" i="2"/>
  <c r="L41" i="2"/>
  <c r="P41" i="2"/>
  <c r="AK41" i="2"/>
  <c r="AE41" i="2"/>
  <c r="R41" i="2"/>
  <c r="T41" i="2"/>
  <c r="AB41" i="2"/>
  <c r="M41" i="2"/>
  <c r="AG41" i="2"/>
  <c r="AI41" i="2"/>
  <c r="X41" i="2"/>
  <c r="Z41" i="2"/>
  <c r="R45" i="2"/>
  <c r="Z45" i="2"/>
  <c r="P45" i="2"/>
  <c r="AB45" i="2"/>
  <c r="AE45" i="2"/>
  <c r="L45" i="2"/>
  <c r="X45" i="2"/>
  <c r="M45" i="2"/>
  <c r="T45" i="2"/>
  <c r="AI45" i="2"/>
  <c r="AK45" i="2"/>
  <c r="AG45" i="2"/>
  <c r="AE53" i="2"/>
  <c r="AK53" i="2"/>
  <c r="X53" i="2"/>
  <c r="R53" i="2"/>
  <c r="AI53" i="2"/>
  <c r="AB53" i="2"/>
  <c r="Z53" i="2"/>
  <c r="M53" i="2"/>
  <c r="AG53" i="2"/>
  <c r="P53" i="2"/>
  <c r="L53" i="2"/>
  <c r="T53" i="2"/>
  <c r="E35" i="2"/>
  <c r="E60" i="2"/>
  <c r="V61" i="2"/>
  <c r="AC61" i="2"/>
  <c r="AF61" i="2"/>
  <c r="AM61" i="2"/>
  <c r="D18" i="2"/>
  <c r="H18" i="2"/>
  <c r="F18" i="2"/>
  <c r="J18" i="2"/>
  <c r="D12" i="2"/>
  <c r="F12" i="2"/>
  <c r="K12" i="2"/>
  <c r="H12" i="2"/>
  <c r="AC40" i="2"/>
  <c r="Y40" i="2"/>
  <c r="AH40" i="2"/>
  <c r="AM40" i="2"/>
  <c r="AD52" i="2"/>
  <c r="AH52" i="2"/>
  <c r="AC52" i="2"/>
  <c r="AF52" i="2"/>
  <c r="AM52" i="2"/>
  <c r="G13" i="2"/>
  <c r="H13" i="2"/>
  <c r="F13" i="2"/>
  <c r="J13" i="2"/>
  <c r="J10" i="2"/>
  <c r="F10" i="2"/>
  <c r="G10" i="2"/>
  <c r="I10" i="2"/>
  <c r="J31" i="2"/>
  <c r="G31" i="2"/>
  <c r="K31" i="2"/>
  <c r="H31" i="2"/>
  <c r="D27" i="2"/>
  <c r="I27" i="2"/>
  <c r="C27" i="2"/>
  <c r="G27" i="2"/>
  <c r="J32" i="2"/>
  <c r="G32" i="2"/>
  <c r="F32" i="2"/>
  <c r="C32" i="2"/>
  <c r="H30" i="2"/>
  <c r="I30" i="2"/>
  <c r="J30" i="2"/>
  <c r="F30" i="2"/>
  <c r="G9" i="2"/>
  <c r="J9" i="2"/>
  <c r="K9" i="2"/>
  <c r="C9" i="2"/>
  <c r="F14" i="2"/>
  <c r="H14" i="2"/>
  <c r="I14" i="2"/>
  <c r="G14" i="2"/>
  <c r="U54" i="2"/>
  <c r="AH54" i="2"/>
  <c r="Y54" i="2"/>
  <c r="AM54" i="2"/>
  <c r="AC42" i="2"/>
  <c r="AD42" i="2"/>
  <c r="U42" i="2"/>
  <c r="AH55" i="2"/>
  <c r="V55" i="2"/>
  <c r="Y55" i="2"/>
  <c r="Y57" i="2"/>
  <c r="U57" i="2"/>
  <c r="AH57" i="2"/>
  <c r="AM57" i="2"/>
  <c r="AF58" i="2"/>
  <c r="U58" i="2"/>
  <c r="V58" i="2"/>
  <c r="AM58" i="2"/>
  <c r="AH58" i="2"/>
  <c r="AC58" i="2"/>
  <c r="AD58" i="2"/>
  <c r="C17" i="2"/>
  <c r="I17" i="2"/>
  <c r="J17" i="2"/>
  <c r="K17" i="2"/>
  <c r="Y39" i="2"/>
  <c r="AM39" i="2"/>
  <c r="V39" i="2"/>
  <c r="AF39" i="2"/>
  <c r="I19" i="2"/>
  <c r="H19" i="2"/>
  <c r="C19" i="2"/>
  <c r="K19" i="2"/>
  <c r="C21" i="2"/>
  <c r="F21" i="2"/>
  <c r="D21" i="2"/>
  <c r="I21" i="2"/>
  <c r="Y49" i="2"/>
  <c r="AH49" i="2"/>
  <c r="U49" i="2"/>
  <c r="AH51" i="2"/>
  <c r="V51" i="2"/>
  <c r="U51" i="2"/>
  <c r="AM51" i="2"/>
  <c r="J24" i="2"/>
  <c r="H24" i="2"/>
  <c r="C24" i="2"/>
  <c r="D24" i="2"/>
  <c r="V59" i="2"/>
  <c r="U59" i="2"/>
  <c r="AH59" i="2"/>
  <c r="AD59" i="2"/>
  <c r="AC59" i="2"/>
  <c r="C15" i="2"/>
  <c r="D15" i="2"/>
  <c r="F15" i="2"/>
  <c r="I15" i="2"/>
  <c r="AD56" i="2"/>
  <c r="V56" i="2"/>
  <c r="Y56" i="2"/>
  <c r="V36" i="2"/>
  <c r="U36" i="2"/>
  <c r="AD36" i="2"/>
  <c r="Y36" i="2"/>
  <c r="U43" i="2"/>
  <c r="V43" i="2"/>
  <c r="AH43" i="2"/>
  <c r="AH47" i="2"/>
  <c r="Y47" i="2"/>
  <c r="U47" i="2"/>
  <c r="AM47" i="2"/>
  <c r="C33" i="2"/>
  <c r="G33" i="2"/>
  <c r="I33" i="2"/>
  <c r="F33" i="2"/>
  <c r="K8" i="2"/>
  <c r="H8" i="2"/>
  <c r="J8" i="2"/>
  <c r="C8" i="2"/>
  <c r="AC46" i="2"/>
  <c r="AM46" i="2"/>
  <c r="AH46" i="2"/>
  <c r="Y46" i="2"/>
  <c r="AF34" i="2"/>
  <c r="AH34" i="2"/>
  <c r="AM34" i="2"/>
  <c r="AC34" i="2"/>
  <c r="G26" i="2"/>
  <c r="D26" i="2"/>
  <c r="I26" i="2"/>
  <c r="J26" i="2"/>
  <c r="G22" i="2"/>
  <c r="I22" i="2"/>
  <c r="F22" i="2"/>
  <c r="J22" i="2"/>
  <c r="C23" i="2"/>
  <c r="F23" i="2"/>
  <c r="K23" i="2"/>
  <c r="I23" i="2"/>
  <c r="F11" i="2"/>
  <c r="G11" i="2"/>
  <c r="C11" i="2"/>
  <c r="I11" i="2"/>
  <c r="C7" i="2"/>
  <c r="D7" i="2"/>
  <c r="K7" i="2"/>
  <c r="G7" i="2"/>
  <c r="D25" i="2"/>
  <c r="H25" i="2"/>
  <c r="F25" i="2"/>
  <c r="I25" i="2"/>
  <c r="Y50" i="2"/>
  <c r="V50" i="2"/>
  <c r="AM50" i="2"/>
  <c r="AC50" i="2"/>
  <c r="AH50" i="2"/>
  <c r="AD50" i="2"/>
  <c r="U63" i="2"/>
  <c r="AD63" i="2"/>
  <c r="Y62" i="2"/>
  <c r="AH62" i="2"/>
  <c r="AD62" i="2"/>
  <c r="U62" i="2"/>
  <c r="V62" i="2"/>
  <c r="AC62" i="2"/>
  <c r="AF38" i="2"/>
  <c r="AM38" i="2"/>
  <c r="U38" i="2"/>
  <c r="Y38" i="2"/>
  <c r="AH38" i="2"/>
  <c r="K29" i="2"/>
  <c r="H29" i="2"/>
  <c r="J29" i="2"/>
  <c r="I29" i="2"/>
  <c r="AC37" i="2"/>
  <c r="AM37" i="2"/>
  <c r="U37" i="2"/>
  <c r="V37" i="2"/>
  <c r="AD37" i="2"/>
  <c r="AH44" i="2"/>
  <c r="V44" i="2"/>
  <c r="AC44" i="2"/>
  <c r="AC48" i="2"/>
  <c r="AM48" i="2"/>
  <c r="AD48" i="2"/>
  <c r="U35" i="2"/>
  <c r="AD35" i="2"/>
  <c r="AM35" i="2"/>
  <c r="AC35" i="2"/>
  <c r="F16" i="2"/>
  <c r="J16" i="2"/>
  <c r="I16" i="2"/>
  <c r="K16" i="2"/>
  <c r="AF60" i="2"/>
  <c r="V60" i="2"/>
  <c r="AH60" i="2"/>
  <c r="AD60" i="2"/>
  <c r="AD41" i="2"/>
  <c r="AF41" i="2"/>
  <c r="U41" i="2"/>
  <c r="V41" i="2"/>
  <c r="AH41" i="2"/>
  <c r="Y41" i="2"/>
  <c r="V45" i="2"/>
  <c r="AC45" i="2"/>
  <c r="AM45" i="2"/>
  <c r="U45" i="2"/>
  <c r="F28" i="2"/>
  <c r="G28" i="2"/>
  <c r="C28" i="2"/>
  <c r="I28" i="2"/>
  <c r="AM53" i="2"/>
  <c r="Y53" i="2"/>
  <c r="AD53" i="2"/>
  <c r="AH53" i="2"/>
  <c r="F20" i="2"/>
  <c r="H20" i="2"/>
  <c r="K20" i="2"/>
  <c r="G20" i="2"/>
  <c r="Y61" i="2"/>
  <c r="AD61" i="2"/>
  <c r="U61" i="2"/>
  <c r="AH61" i="2"/>
  <c r="K18" i="2"/>
  <c r="C18" i="2"/>
  <c r="I18" i="2"/>
  <c r="G18" i="2"/>
  <c r="I12" i="2"/>
  <c r="J12" i="2"/>
  <c r="C12" i="2"/>
  <c r="G12" i="2"/>
  <c r="AD40" i="2"/>
  <c r="V40" i="2"/>
  <c r="U40" i="2"/>
  <c r="AF40" i="2"/>
  <c r="Y52" i="2"/>
  <c r="U52" i="2"/>
  <c r="V52" i="2"/>
  <c r="K13" i="2"/>
  <c r="D13" i="2"/>
  <c r="C13" i="2"/>
  <c r="I13" i="2"/>
  <c r="D10" i="2"/>
  <c r="H10" i="2"/>
  <c r="C10" i="2"/>
  <c r="K10" i="2"/>
  <c r="C31" i="2"/>
  <c r="I31" i="2"/>
  <c r="D31" i="2"/>
  <c r="F31" i="2"/>
  <c r="K27" i="2"/>
  <c r="F27" i="2"/>
  <c r="H27" i="2"/>
  <c r="J27" i="2"/>
  <c r="D32" i="2"/>
  <c r="I32" i="2"/>
  <c r="H32" i="2"/>
  <c r="K32" i="2"/>
  <c r="C30" i="2"/>
  <c r="G30" i="2"/>
  <c r="D30" i="2"/>
  <c r="K30" i="2"/>
  <c r="I9" i="2"/>
  <c r="H9" i="2"/>
  <c r="F9" i="2"/>
  <c r="D9" i="2"/>
  <c r="D14" i="2"/>
  <c r="J14" i="2"/>
  <c r="K14" i="2"/>
  <c r="C14" i="2"/>
  <c r="V54" i="2"/>
  <c r="AC54" i="2"/>
  <c r="AD54" i="2"/>
  <c r="AF54" i="2"/>
  <c r="AH42" i="2"/>
  <c r="Y42" i="2"/>
  <c r="AM42" i="2"/>
  <c r="AF42" i="2"/>
  <c r="V42" i="2"/>
  <c r="AC55" i="2"/>
  <c r="AD55" i="2"/>
  <c r="U55" i="2"/>
  <c r="AM55" i="2"/>
  <c r="AF55" i="2"/>
  <c r="AF57" i="2"/>
  <c r="V57" i="2"/>
  <c r="AC57" i="2"/>
  <c r="AD57" i="2"/>
  <c r="Y58" i="2"/>
  <c r="H17" i="2"/>
  <c r="F17" i="2"/>
  <c r="D17" i="2"/>
  <c r="G17" i="2"/>
  <c r="AH39" i="2"/>
  <c r="U39" i="2"/>
  <c r="AD39" i="2"/>
  <c r="AC39" i="2"/>
  <c r="J19" i="2"/>
  <c r="F19" i="2"/>
  <c r="D19" i="2"/>
  <c r="G19" i="2"/>
  <c r="G21" i="2"/>
  <c r="J21" i="2"/>
  <c r="K21" i="2"/>
  <c r="H21" i="2"/>
  <c r="AM49" i="2"/>
  <c r="AF49" i="2"/>
  <c r="AD49" i="2"/>
  <c r="AC49" i="2"/>
  <c r="V49" i="2"/>
  <c r="Y51" i="2"/>
  <c r="AF51" i="2"/>
  <c r="AC51" i="2"/>
  <c r="AD51" i="2"/>
  <c r="I24" i="2"/>
  <c r="K24" i="2"/>
  <c r="G24" i="2"/>
  <c r="F24" i="2"/>
  <c r="Y59" i="2"/>
  <c r="AM59" i="2"/>
  <c r="AF59" i="2"/>
  <c r="K15" i="2"/>
  <c r="G15" i="2"/>
  <c r="H15" i="2"/>
  <c r="J15" i="2"/>
  <c r="AM56" i="2"/>
  <c r="AH56" i="2"/>
  <c r="U56" i="2"/>
  <c r="AC56" i="2"/>
  <c r="AF56" i="2"/>
  <c r="AF36" i="2"/>
  <c r="AC36" i="2"/>
  <c r="AH36" i="2"/>
  <c r="AM36" i="2"/>
  <c r="Y43" i="2"/>
  <c r="AD43" i="2"/>
  <c r="AF43" i="2"/>
  <c r="AC43" i="2"/>
  <c r="AM43" i="2"/>
  <c r="AF47" i="2"/>
  <c r="AC47" i="2"/>
  <c r="AD47" i="2"/>
  <c r="V47" i="2"/>
  <c r="J33" i="2"/>
  <c r="D33" i="2"/>
  <c r="K33" i="2"/>
  <c r="H33" i="2"/>
  <c r="F8" i="2"/>
  <c r="D8" i="2"/>
  <c r="U46" i="2"/>
  <c r="V46" i="2"/>
  <c r="U34" i="2"/>
  <c r="AD34" i="2"/>
  <c r="F26" i="2"/>
  <c r="H26" i="2"/>
  <c r="H22" i="2"/>
  <c r="C22" i="2"/>
  <c r="H23" i="2"/>
  <c r="D23" i="2"/>
  <c r="D11" i="2"/>
  <c r="J11" i="2"/>
  <c r="H7" i="2"/>
  <c r="J7" i="2"/>
  <c r="G25" i="2"/>
  <c r="C25" i="2"/>
  <c r="AF50" i="2"/>
  <c r="U50" i="2"/>
  <c r="AF63" i="2"/>
  <c r="AH63" i="2"/>
  <c r="AM63" i="2"/>
  <c r="Y63" i="2"/>
  <c r="AC63" i="2"/>
  <c r="AM62" i="2"/>
  <c r="AC38" i="2"/>
  <c r="AD38" i="2"/>
  <c r="V38" i="2"/>
  <c r="G29" i="2"/>
  <c r="D29" i="2"/>
  <c r="AH37" i="2"/>
  <c r="Y44" i="2"/>
  <c r="U44" i="2"/>
  <c r="AF44" i="2"/>
  <c r="AH48" i="2"/>
  <c r="U48" i="2"/>
  <c r="AF48" i="2"/>
  <c r="V48" i="2"/>
  <c r="AH35" i="2"/>
  <c r="Y35" i="2"/>
  <c r="AF35" i="2"/>
  <c r="C16" i="2"/>
  <c r="G16" i="2"/>
  <c r="AC60" i="2"/>
  <c r="AM41" i="2"/>
  <c r="AD45" i="2"/>
  <c r="AH45" i="2"/>
  <c r="J28" i="2"/>
  <c r="H28" i="2"/>
  <c r="AF53" i="2"/>
  <c r="V53" i="2"/>
  <c r="U53" i="2"/>
  <c r="C20" i="2"/>
  <c r="J20" i="2"/>
  <c r="I8" i="2"/>
  <c r="G8" i="2"/>
  <c r="AF46" i="2"/>
  <c r="AD46" i="2"/>
  <c r="V34" i="2"/>
  <c r="Y34" i="2"/>
  <c r="K26" i="2"/>
  <c r="C26" i="2"/>
  <c r="K22" i="2"/>
  <c r="D22" i="2"/>
  <c r="J23" i="2"/>
  <c r="G23" i="2"/>
  <c r="H11" i="2"/>
  <c r="K11" i="2"/>
  <c r="F7" i="2"/>
  <c r="I7" i="2"/>
  <c r="J25" i="2"/>
  <c r="K25" i="2"/>
  <c r="V63" i="2"/>
  <c r="AF62" i="2"/>
  <c r="C29" i="2"/>
  <c r="F29" i="2"/>
  <c r="AF37" i="2"/>
  <c r="Y37" i="2"/>
  <c r="AM44" i="2"/>
  <c r="AD44" i="2"/>
  <c r="Y48" i="2"/>
  <c r="V35" i="2"/>
  <c r="D16" i="2"/>
  <c r="H16" i="2"/>
  <c r="AM60" i="2"/>
  <c r="Y60" i="2"/>
  <c r="U60" i="2"/>
  <c r="AC41" i="2"/>
  <c r="AF45" i="2"/>
  <c r="Y45" i="2"/>
  <c r="K28" i="2"/>
  <c r="D28" i="2"/>
  <c r="AC53" i="2"/>
  <c r="I20" i="2"/>
  <c r="D20" i="2"/>
  <c r="E29" i="2" l="1"/>
  <c r="AG29" i="2"/>
  <c r="AE29" i="2"/>
  <c r="AK29" i="2"/>
  <c r="AB29" i="2"/>
  <c r="L29" i="2"/>
  <c r="Z29" i="2"/>
  <c r="R29" i="2"/>
  <c r="M29" i="2"/>
  <c r="AI29" i="2"/>
  <c r="T29" i="2"/>
  <c r="P29" i="2"/>
  <c r="X29" i="2"/>
  <c r="E7" i="2"/>
  <c r="AK26" i="2"/>
  <c r="AG26" i="2"/>
  <c r="T26" i="2"/>
  <c r="P26" i="2"/>
  <c r="Z26" i="2"/>
  <c r="L26" i="2"/>
  <c r="AE26" i="2"/>
  <c r="R26" i="2"/>
  <c r="X26" i="2"/>
  <c r="AB26" i="2"/>
  <c r="M26" i="2"/>
  <c r="AI26" i="2"/>
  <c r="L20" i="2"/>
  <c r="P20" i="2"/>
  <c r="AB20" i="2"/>
  <c r="X20" i="2"/>
  <c r="M20" i="2"/>
  <c r="AI20" i="2"/>
  <c r="Z20" i="2"/>
  <c r="R20" i="2"/>
  <c r="T20" i="2"/>
  <c r="AK20" i="2"/>
  <c r="AE20" i="2"/>
  <c r="AG20" i="2"/>
  <c r="P16" i="2"/>
  <c r="AK16" i="2"/>
  <c r="T16" i="2"/>
  <c r="AI16" i="2"/>
  <c r="M16" i="2"/>
  <c r="R16" i="2"/>
  <c r="X16" i="2"/>
  <c r="AG16" i="2"/>
  <c r="Z16" i="2"/>
  <c r="AE16" i="2"/>
  <c r="AB16" i="2"/>
  <c r="L16" i="2"/>
  <c r="M25" i="2"/>
  <c r="L25" i="2"/>
  <c r="AK25" i="2"/>
  <c r="P25" i="2"/>
  <c r="X25" i="2"/>
  <c r="AB25" i="2"/>
  <c r="T25" i="2"/>
  <c r="AE25" i="2"/>
  <c r="AI25" i="2"/>
  <c r="R25" i="2"/>
  <c r="AG25" i="2"/>
  <c r="Z25" i="2"/>
  <c r="AI22" i="2"/>
  <c r="Z22" i="2"/>
  <c r="M22" i="2"/>
  <c r="X22" i="2"/>
  <c r="AG22" i="2"/>
  <c r="AE22" i="2"/>
  <c r="R22" i="2"/>
  <c r="AK22" i="2"/>
  <c r="P22" i="2"/>
  <c r="L22" i="2"/>
  <c r="T22" i="2"/>
  <c r="AB22" i="2"/>
  <c r="E26" i="2"/>
  <c r="E8" i="2"/>
  <c r="E24" i="2"/>
  <c r="E19" i="2"/>
  <c r="E17" i="2"/>
  <c r="P14" i="2"/>
  <c r="AE14" i="2"/>
  <c r="M14" i="2"/>
  <c r="AI14" i="2"/>
  <c r="L14" i="2"/>
  <c r="AB14" i="2"/>
  <c r="R14" i="2"/>
  <c r="Z14" i="2"/>
  <c r="AK14" i="2"/>
  <c r="X14" i="2"/>
  <c r="AG14" i="2"/>
  <c r="T14" i="2"/>
  <c r="E9" i="2"/>
  <c r="AK30" i="2"/>
  <c r="AB30" i="2"/>
  <c r="AE30" i="2"/>
  <c r="AI30" i="2"/>
  <c r="R30" i="2"/>
  <c r="X30" i="2"/>
  <c r="T30" i="2"/>
  <c r="M30" i="2"/>
  <c r="AG30" i="2"/>
  <c r="L30" i="2"/>
  <c r="Z30" i="2"/>
  <c r="P30" i="2"/>
  <c r="E27" i="2"/>
  <c r="E31" i="2"/>
  <c r="AE31" i="2"/>
  <c r="AK31" i="2"/>
  <c r="L31" i="2"/>
  <c r="AI31" i="2"/>
  <c r="AB31" i="2"/>
  <c r="X31" i="2"/>
  <c r="R31" i="2"/>
  <c r="Z31" i="2"/>
  <c r="M31" i="2"/>
  <c r="P31" i="2"/>
  <c r="AG31" i="2"/>
  <c r="T31" i="2"/>
  <c r="AK10" i="2"/>
  <c r="R10" i="2"/>
  <c r="AE10" i="2"/>
  <c r="AI10" i="2"/>
  <c r="Z10" i="2"/>
  <c r="T10" i="2"/>
  <c r="AG10" i="2"/>
  <c r="L10" i="2"/>
  <c r="X10" i="2"/>
  <c r="M10" i="2"/>
  <c r="P10" i="2"/>
  <c r="AB10" i="2"/>
  <c r="R13" i="2"/>
  <c r="AG13" i="2"/>
  <c r="M13" i="2"/>
  <c r="AB13" i="2"/>
  <c r="T13" i="2"/>
  <c r="P13" i="2"/>
  <c r="L13" i="2"/>
  <c r="AI13" i="2"/>
  <c r="X13" i="2"/>
  <c r="Z13" i="2"/>
  <c r="AE13" i="2"/>
  <c r="AK13" i="2"/>
  <c r="AG12" i="2"/>
  <c r="L12" i="2"/>
  <c r="AK12" i="2"/>
  <c r="T12" i="2"/>
  <c r="P12" i="2"/>
  <c r="AI12" i="2"/>
  <c r="AB12" i="2"/>
  <c r="AE12" i="2"/>
  <c r="R12" i="2"/>
  <c r="M12" i="2"/>
  <c r="X12" i="2"/>
  <c r="Z12" i="2"/>
  <c r="M18" i="2"/>
  <c r="AK18" i="2"/>
  <c r="AI18" i="2"/>
  <c r="X18" i="2"/>
  <c r="R18" i="2"/>
  <c r="AG18" i="2"/>
  <c r="P18" i="2"/>
  <c r="T18" i="2"/>
  <c r="AB18" i="2"/>
  <c r="L18" i="2"/>
  <c r="Z18" i="2"/>
  <c r="AE18" i="2"/>
  <c r="E20" i="2"/>
  <c r="T28" i="2"/>
  <c r="AK28" i="2"/>
  <c r="AE28" i="2"/>
  <c r="Z28" i="2"/>
  <c r="L28" i="2"/>
  <c r="R28" i="2"/>
  <c r="M28" i="2"/>
  <c r="AI28" i="2"/>
  <c r="P28" i="2"/>
  <c r="AB28" i="2"/>
  <c r="AG28" i="2"/>
  <c r="X28" i="2"/>
  <c r="E28" i="2"/>
  <c r="E16" i="2"/>
  <c r="E25" i="2"/>
  <c r="M11" i="2"/>
  <c r="Z11" i="2"/>
  <c r="AK11" i="2"/>
  <c r="L11" i="2"/>
  <c r="T11" i="2"/>
  <c r="AB11" i="2"/>
  <c r="P11" i="2"/>
  <c r="AG11" i="2"/>
  <c r="AE11" i="2"/>
  <c r="R11" i="2"/>
  <c r="X11" i="2"/>
  <c r="AI11" i="2"/>
  <c r="E11" i="2"/>
  <c r="E23" i="2"/>
  <c r="AE23" i="2"/>
  <c r="Z23" i="2"/>
  <c r="T23" i="2"/>
  <c r="AG23" i="2"/>
  <c r="AI23" i="2"/>
  <c r="M23" i="2"/>
  <c r="AK23" i="2"/>
  <c r="P23" i="2"/>
  <c r="AB23" i="2"/>
  <c r="L23" i="2"/>
  <c r="X23" i="2"/>
  <c r="R23" i="2"/>
  <c r="E22" i="2"/>
  <c r="E33" i="2"/>
  <c r="AK33" i="2"/>
  <c r="Z33" i="2"/>
  <c r="M33" i="2"/>
  <c r="AB33" i="2"/>
  <c r="AI33" i="2"/>
  <c r="AG33" i="2"/>
  <c r="T33" i="2"/>
  <c r="AE33" i="2"/>
  <c r="L33" i="2"/>
  <c r="X33" i="2"/>
  <c r="R33" i="2"/>
  <c r="P33" i="2"/>
  <c r="E15" i="2"/>
  <c r="M15" i="2"/>
  <c r="AG15" i="2"/>
  <c r="Z15" i="2"/>
  <c r="X15" i="2"/>
  <c r="T15" i="2"/>
  <c r="AB15" i="2"/>
  <c r="R15" i="2"/>
  <c r="P15" i="2"/>
  <c r="L15" i="2"/>
  <c r="AE15" i="2"/>
  <c r="AK15" i="2"/>
  <c r="AI15" i="2"/>
  <c r="T24" i="2"/>
  <c r="AB24" i="2"/>
  <c r="AG24" i="2"/>
  <c r="AE24" i="2"/>
  <c r="AI24" i="2"/>
  <c r="Z24" i="2"/>
  <c r="AK24" i="2"/>
  <c r="R24" i="2"/>
  <c r="L24" i="2"/>
  <c r="P24" i="2"/>
  <c r="X24" i="2"/>
  <c r="M24" i="2"/>
  <c r="E21" i="2"/>
  <c r="R21" i="2"/>
  <c r="M21" i="2"/>
  <c r="Z21" i="2"/>
  <c r="T21" i="2"/>
  <c r="AB21" i="2"/>
  <c r="AK21" i="2"/>
  <c r="X21" i="2"/>
  <c r="P21" i="2"/>
  <c r="AI21" i="2"/>
  <c r="AG21" i="2"/>
  <c r="L21" i="2"/>
  <c r="AE21" i="2"/>
  <c r="AB19" i="2"/>
  <c r="L19" i="2"/>
  <c r="X19" i="2"/>
  <c r="P19" i="2"/>
  <c r="T19" i="2"/>
  <c r="AI19" i="2"/>
  <c r="R19" i="2"/>
  <c r="M19" i="2"/>
  <c r="AE19" i="2"/>
  <c r="AK19" i="2"/>
  <c r="Z19" i="2"/>
  <c r="AG19" i="2"/>
  <c r="AI17" i="2"/>
  <c r="AK17" i="2"/>
  <c r="X17" i="2"/>
  <c r="AB17" i="2"/>
  <c r="L17" i="2"/>
  <c r="T17" i="2"/>
  <c r="P17" i="2"/>
  <c r="AE17" i="2"/>
  <c r="Z17" i="2"/>
  <c r="M17" i="2"/>
  <c r="R17" i="2"/>
  <c r="AG17" i="2"/>
  <c r="E14" i="2"/>
  <c r="AK9" i="2"/>
  <c r="AG9" i="2"/>
  <c r="P9" i="2"/>
  <c r="M9" i="2"/>
  <c r="AB9" i="2"/>
  <c r="Z9" i="2"/>
  <c r="R9" i="2"/>
  <c r="L9" i="2"/>
  <c r="AI9" i="2"/>
  <c r="AE9" i="2"/>
  <c r="X9" i="2"/>
  <c r="T9" i="2"/>
  <c r="E30" i="2"/>
  <c r="R32" i="2"/>
  <c r="P32" i="2"/>
  <c r="M32" i="2"/>
  <c r="AG32" i="2"/>
  <c r="AB32" i="2"/>
  <c r="AI32" i="2"/>
  <c r="T32" i="2"/>
  <c r="L32" i="2"/>
  <c r="Z32" i="2"/>
  <c r="X32" i="2"/>
  <c r="AE32" i="2"/>
  <c r="AK32" i="2"/>
  <c r="E32" i="2"/>
  <c r="AG27" i="2"/>
  <c r="Z27" i="2"/>
  <c r="AB27" i="2"/>
  <c r="R27" i="2"/>
  <c r="AK27" i="2"/>
  <c r="L27" i="2"/>
  <c r="P27" i="2"/>
  <c r="AI27" i="2"/>
  <c r="M27" i="2"/>
  <c r="T27" i="2"/>
  <c r="X27" i="2"/>
  <c r="AE27" i="2"/>
  <c r="E10" i="2"/>
  <c r="E13" i="2"/>
  <c r="E12" i="2"/>
  <c r="E18" i="2"/>
  <c r="N57" i="2"/>
  <c r="O57" i="2"/>
  <c r="W57" i="2"/>
  <c r="N47" i="2"/>
  <c r="O47" i="2"/>
  <c r="W47" i="2"/>
  <c r="N36" i="2"/>
  <c r="O36" i="2"/>
  <c r="W36" i="2"/>
  <c r="N39" i="2"/>
  <c r="O39" i="2"/>
  <c r="W39" i="2"/>
  <c r="N60" i="2"/>
  <c r="O60" i="2"/>
  <c r="W60" i="2"/>
  <c r="N56" i="2"/>
  <c r="O56" i="2"/>
  <c r="W56" i="2"/>
  <c r="N44" i="2"/>
  <c r="O44" i="2"/>
  <c r="W44" i="2"/>
  <c r="W63" i="2"/>
  <c r="O63" i="2"/>
  <c r="N63" i="2"/>
  <c r="N42" i="2"/>
  <c r="O42" i="2"/>
  <c r="W42" i="2"/>
  <c r="N40" i="2"/>
  <c r="O40" i="2"/>
  <c r="W40" i="2"/>
  <c r="N50" i="2"/>
  <c r="O50" i="2"/>
  <c r="W50" i="2"/>
  <c r="N55" i="2"/>
  <c r="O55" i="2"/>
  <c r="W55" i="2"/>
  <c r="N62" i="2"/>
  <c r="O62" i="2"/>
  <c r="W62" i="2"/>
  <c r="N45" i="2"/>
  <c r="O45" i="2"/>
  <c r="W45" i="2"/>
  <c r="N58" i="2"/>
  <c r="O58" i="2"/>
  <c r="W58" i="2"/>
  <c r="N35" i="2"/>
  <c r="O35" i="2"/>
  <c r="W35" i="2"/>
  <c r="N37" i="2"/>
  <c r="O37" i="2"/>
  <c r="W37" i="2"/>
  <c r="N49" i="2"/>
  <c r="O49" i="2"/>
  <c r="W49" i="2"/>
  <c r="N41" i="2"/>
  <c r="O41" i="2"/>
  <c r="W41" i="2"/>
  <c r="N53" i="2"/>
  <c r="O53" i="2"/>
  <c r="W53" i="2"/>
  <c r="N46" i="2"/>
  <c r="O46" i="2"/>
  <c r="W46" i="2"/>
  <c r="N43" i="2"/>
  <c r="O43" i="2"/>
  <c r="W43" i="2"/>
  <c r="N61" i="2"/>
  <c r="O61" i="2"/>
  <c r="W61" i="2"/>
  <c r="N59" i="2"/>
  <c r="O59" i="2"/>
  <c r="W59" i="2"/>
  <c r="N52" i="2"/>
  <c r="O52" i="2"/>
  <c r="W52" i="2"/>
  <c r="N34" i="2"/>
  <c r="O34" i="2"/>
  <c r="W34" i="2"/>
  <c r="N48" i="2"/>
  <c r="O48" i="2"/>
  <c r="W48" i="2"/>
  <c r="N38" i="2"/>
  <c r="O38" i="2"/>
  <c r="W38" i="2"/>
  <c r="N51" i="2"/>
  <c r="O51" i="2"/>
  <c r="W51" i="2"/>
  <c r="N54" i="2"/>
  <c r="O54" i="2"/>
  <c r="W54" i="2"/>
  <c r="AF29" i="2"/>
  <c r="AC29" i="2"/>
  <c r="AM29" i="2"/>
  <c r="U29" i="2"/>
  <c r="Y29" i="2"/>
  <c r="U26" i="2"/>
  <c r="V26" i="2"/>
  <c r="AM26" i="2"/>
  <c r="AF26" i="2"/>
  <c r="Y26" i="2"/>
  <c r="AC20" i="2"/>
  <c r="AD20" i="2"/>
  <c r="U20" i="2"/>
  <c r="AM20" i="2"/>
  <c r="AH20" i="2"/>
  <c r="U16" i="2"/>
  <c r="V16" i="2"/>
  <c r="AH16" i="2"/>
  <c r="AF16" i="2"/>
  <c r="AD25" i="2"/>
  <c r="Y25" i="2"/>
  <c r="AC25" i="2"/>
  <c r="AF25" i="2"/>
  <c r="Y22" i="2"/>
  <c r="AF22" i="2"/>
  <c r="AM22" i="2"/>
  <c r="U22" i="2"/>
  <c r="AF14" i="2"/>
  <c r="Y14" i="2"/>
  <c r="U14" i="2"/>
  <c r="AC30" i="2"/>
  <c r="U30" i="2"/>
  <c r="AH30" i="2"/>
  <c r="AM30" i="2"/>
  <c r="AF31" i="2"/>
  <c r="AM31" i="2"/>
  <c r="AC31" i="2"/>
  <c r="AH31" i="2"/>
  <c r="U31" i="2"/>
  <c r="AH10" i="2"/>
  <c r="Y10" i="2"/>
  <c r="V10" i="2"/>
  <c r="AD10" i="2"/>
  <c r="V13" i="2"/>
  <c r="U13" i="2"/>
  <c r="AM13" i="2"/>
  <c r="AD12" i="2"/>
  <c r="AM12" i="2"/>
  <c r="AC12" i="2"/>
  <c r="Y12" i="2"/>
  <c r="AD18" i="2"/>
  <c r="Y18" i="2"/>
  <c r="AH18" i="2"/>
  <c r="AM18" i="2"/>
  <c r="U18" i="2"/>
  <c r="AF18" i="2"/>
  <c r="V28" i="2"/>
  <c r="U28" i="2"/>
  <c r="AF28" i="2"/>
  <c r="AC28" i="2"/>
  <c r="Y28" i="2"/>
  <c r="V7" i="2"/>
  <c r="R7" i="2"/>
  <c r="L7" i="2"/>
  <c r="AD7" i="2"/>
  <c r="AB7" i="2"/>
  <c r="AE7" i="2"/>
  <c r="AG7" i="2"/>
  <c r="X7" i="2"/>
  <c r="AC11" i="2"/>
  <c r="AD11" i="2"/>
  <c r="V11" i="2"/>
  <c r="AM11" i="2"/>
  <c r="Y11" i="2"/>
  <c r="AF23" i="2"/>
  <c r="U23" i="2"/>
  <c r="V23" i="2"/>
  <c r="AD23" i="2"/>
  <c r="AC23" i="2"/>
  <c r="AM23" i="2"/>
  <c r="T8" i="2"/>
  <c r="R8" i="2"/>
  <c r="AM8" i="2"/>
  <c r="AB8" i="2"/>
  <c r="AD8" i="2"/>
  <c r="AI8" i="2"/>
  <c r="L8" i="2"/>
  <c r="AG8" i="2"/>
  <c r="AM33" i="2"/>
  <c r="AH33" i="2"/>
  <c r="AF33" i="2"/>
  <c r="AD33" i="2"/>
  <c r="V15" i="2"/>
  <c r="AC15" i="2"/>
  <c r="AD15" i="2"/>
  <c r="AF15" i="2"/>
  <c r="AC24" i="2"/>
  <c r="AF24" i="2"/>
  <c r="V24" i="2"/>
  <c r="AM24" i="2"/>
  <c r="Y24" i="2"/>
  <c r="U21" i="2"/>
  <c r="AD21" i="2"/>
  <c r="AM21" i="2"/>
  <c r="AC19" i="2"/>
  <c r="Y19" i="2"/>
  <c r="U19" i="2"/>
  <c r="AF19" i="2"/>
  <c r="AD19" i="2"/>
  <c r="V19" i="2"/>
  <c r="AH19" i="2"/>
  <c r="AC17" i="2"/>
  <c r="AD17" i="2"/>
  <c r="V17" i="2"/>
  <c r="AH9" i="2"/>
  <c r="AM9" i="2"/>
  <c r="AF9" i="2"/>
  <c r="U9" i="2"/>
  <c r="AC32" i="2"/>
  <c r="U32" i="2"/>
  <c r="AF32" i="2"/>
  <c r="AC27" i="2"/>
  <c r="V27" i="2"/>
  <c r="Y27" i="2"/>
  <c r="S53" i="2"/>
  <c r="Q45" i="2"/>
  <c r="S41" i="2"/>
  <c r="AJ60" i="2"/>
  <c r="S37" i="2"/>
  <c r="AL38" i="2"/>
  <c r="AA62" i="2"/>
  <c r="S50" i="2"/>
  <c r="Q34" i="2"/>
  <c r="AL34" i="2"/>
  <c r="AJ46" i="2"/>
  <c r="AA53" i="2"/>
  <c r="AJ41" i="2"/>
  <c r="S60" i="2"/>
  <c r="AJ35" i="2"/>
  <c r="S48" i="2"/>
  <c r="Q37" i="2"/>
  <c r="S38" i="2"/>
  <c r="S63" i="2"/>
  <c r="S34" i="2"/>
  <c r="Q47" i="2"/>
  <c r="S43" i="2"/>
  <c r="S36" i="2"/>
  <c r="AL59" i="2"/>
  <c r="AL51" i="2"/>
  <c r="AA49" i="2"/>
  <c r="S39" i="2"/>
  <c r="AJ58" i="2"/>
  <c r="Q58" i="2"/>
  <c r="AJ57" i="2"/>
  <c r="S55" i="2"/>
  <c r="AA42" i="2"/>
  <c r="AL52" i="2"/>
  <c r="Q52" i="2"/>
  <c r="AJ40" i="2"/>
  <c r="AL61" i="2"/>
  <c r="AL45" i="2"/>
  <c r="AA41" i="2"/>
  <c r="AA60" i="2"/>
  <c r="S35" i="2"/>
  <c r="Q35" i="2"/>
  <c r="AL48" i="2"/>
  <c r="S44" i="2"/>
  <c r="AL44" i="2"/>
  <c r="AA37" i="2"/>
  <c r="AA38" i="2"/>
  <c r="AL62" i="2"/>
  <c r="AL63" i="2"/>
  <c r="AA63" i="2"/>
  <c r="AJ50" i="2"/>
  <c r="S46" i="2"/>
  <c r="AA47" i="2"/>
  <c r="Q43" i="2"/>
  <c r="AJ43" i="2"/>
  <c r="AL36" i="2"/>
  <c r="S56" i="2"/>
  <c r="Q56" i="2"/>
  <c r="S59" i="2"/>
  <c r="Q59" i="2"/>
  <c r="S51" i="2"/>
  <c r="AA51" i="2"/>
  <c r="AJ49" i="2"/>
  <c r="AA39" i="2"/>
  <c r="S58" i="2"/>
  <c r="AL57" i="2"/>
  <c r="AL55" i="2"/>
  <c r="AA55" i="2"/>
  <c r="AL42" i="2"/>
  <c r="Q42" i="2"/>
  <c r="AJ54" i="2"/>
  <c r="AL54" i="2"/>
  <c r="AA40" i="2"/>
  <c r="Q40" i="2"/>
  <c r="S61" i="2"/>
  <c r="AH29" i="2"/>
  <c r="AD29" i="2"/>
  <c r="V29" i="2"/>
  <c r="AD26" i="2"/>
  <c r="AH26" i="2"/>
  <c r="AC26" i="2"/>
  <c r="Y20" i="2"/>
  <c r="V20" i="2"/>
  <c r="AF20" i="2"/>
  <c r="AM16" i="2"/>
  <c r="Y16" i="2"/>
  <c r="AC16" i="2"/>
  <c r="AD16" i="2"/>
  <c r="AM25" i="2"/>
  <c r="V25" i="2"/>
  <c r="U25" i="2"/>
  <c r="AH25" i="2"/>
  <c r="AH22" i="2"/>
  <c r="AD22" i="2"/>
  <c r="V22" i="2"/>
  <c r="AC22" i="2"/>
  <c r="AD14" i="2"/>
  <c r="AC14" i="2"/>
  <c r="V14" i="2"/>
  <c r="AH14" i="2"/>
  <c r="AM14" i="2"/>
  <c r="AF30" i="2"/>
  <c r="AD30" i="2"/>
  <c r="Y30" i="2"/>
  <c r="V30" i="2"/>
  <c r="V31" i="2"/>
  <c r="Y31" i="2"/>
  <c r="AD31" i="2"/>
  <c r="AF10" i="2"/>
  <c r="AM10" i="2"/>
  <c r="U10" i="2"/>
  <c r="AC10" i="2"/>
  <c r="AD13" i="2"/>
  <c r="AH13" i="2"/>
  <c r="AC13" i="2"/>
  <c r="Y13" i="2"/>
  <c r="AF13" i="2"/>
  <c r="AH12" i="2"/>
  <c r="U12" i="2"/>
  <c r="V12" i="2"/>
  <c r="AF12" i="2"/>
  <c r="V18" i="2"/>
  <c r="AC18" i="2"/>
  <c r="AD28" i="2"/>
  <c r="AM28" i="2"/>
  <c r="AH28" i="2"/>
  <c r="M7" i="2"/>
  <c r="AI7" i="2"/>
  <c r="AK7" i="2"/>
  <c r="Z7" i="2"/>
  <c r="T7" i="2"/>
  <c r="AM7" i="2"/>
  <c r="P7" i="2"/>
  <c r="U11" i="2"/>
  <c r="AH11" i="2"/>
  <c r="AF11" i="2"/>
  <c r="AH23" i="2"/>
  <c r="Y23" i="2"/>
  <c r="AE8" i="2"/>
  <c r="P8" i="2"/>
  <c r="V8" i="2"/>
  <c r="X8" i="2"/>
  <c r="Z8" i="2"/>
  <c r="AK8" i="2"/>
  <c r="M8" i="2"/>
  <c r="AC33" i="2"/>
  <c r="U33" i="2"/>
  <c r="V33" i="2"/>
  <c r="Y33" i="2"/>
  <c r="AH15" i="2"/>
  <c r="Y15" i="2"/>
  <c r="U15" i="2"/>
  <c r="AM15" i="2"/>
  <c r="U24" i="2"/>
  <c r="AH24" i="2"/>
  <c r="AD24" i="2"/>
  <c r="AC21" i="2"/>
  <c r="Y21" i="2"/>
  <c r="V21" i="2"/>
  <c r="AH21" i="2"/>
  <c r="AF21" i="2"/>
  <c r="AM19" i="2"/>
  <c r="Y17" i="2"/>
  <c r="AM17" i="2"/>
  <c r="U17" i="2"/>
  <c r="AF17" i="2"/>
  <c r="AH17" i="2"/>
  <c r="AC9" i="2"/>
  <c r="AD9" i="2"/>
  <c r="Y9" i="2"/>
  <c r="V9" i="2"/>
  <c r="AD32" i="2"/>
  <c r="AH32" i="2"/>
  <c r="Y32" i="2"/>
  <c r="AM32" i="2"/>
  <c r="V32" i="2"/>
  <c r="AH27" i="2"/>
  <c r="AM27" i="2"/>
  <c r="AD27" i="2"/>
  <c r="U27" i="2"/>
  <c r="AF27" i="2"/>
  <c r="AL53" i="2"/>
  <c r="S45" i="2"/>
  <c r="AL41" i="2"/>
  <c r="AA48" i="2"/>
  <c r="AL37" i="2"/>
  <c r="AJ38" i="2"/>
  <c r="S62" i="2"/>
  <c r="AL50" i="2"/>
  <c r="AA50" i="2"/>
  <c r="AA34" i="2"/>
  <c r="Q46" i="2"/>
  <c r="Q53" i="2"/>
  <c r="AJ45" i="2"/>
  <c r="AL60" i="2"/>
  <c r="AL35" i="2"/>
  <c r="AA44" i="2"/>
  <c r="Q38" i="2"/>
  <c r="Q62" i="2"/>
  <c r="AJ63" i="2"/>
  <c r="AA46" i="2"/>
  <c r="AL47" i="2"/>
  <c r="S47" i="2"/>
  <c r="AL43" i="2"/>
  <c r="AA36" i="2"/>
  <c r="AJ56" i="2"/>
  <c r="AJ59" i="2"/>
  <c r="AJ51" i="2"/>
  <c r="S49" i="2"/>
  <c r="Q39" i="2"/>
  <c r="AL39" i="2"/>
  <c r="AL58" i="2"/>
  <c r="AA58" i="2"/>
  <c r="AA57" i="2"/>
  <c r="S42" i="2"/>
  <c r="S54" i="2"/>
  <c r="AJ52" i="2"/>
  <c r="S52" i="2"/>
  <c r="AJ61" i="2"/>
  <c r="Q61" i="2"/>
  <c r="AJ53" i="2"/>
  <c r="AA45" i="2"/>
  <c r="Q41" i="2"/>
  <c r="Q60" i="2"/>
  <c r="AA35" i="2"/>
  <c r="Q48" i="2"/>
  <c r="AJ48" i="2"/>
  <c r="Q44" i="2"/>
  <c r="AJ44" i="2"/>
  <c r="AJ37" i="2"/>
  <c r="AJ62" i="2"/>
  <c r="Q63" i="2"/>
  <c r="Q50" i="2"/>
  <c r="AJ34" i="2"/>
  <c r="AL46" i="2"/>
  <c r="AJ47" i="2"/>
  <c r="AA43" i="2"/>
  <c r="AJ36" i="2"/>
  <c r="Q36" i="2"/>
  <c r="AA56" i="2"/>
  <c r="AL56" i="2"/>
  <c r="AA59" i="2"/>
  <c r="Q51" i="2"/>
  <c r="Q49" i="2"/>
  <c r="AL49" i="2"/>
  <c r="AJ39" i="2"/>
  <c r="S57" i="2"/>
  <c r="Q57" i="2"/>
  <c r="AJ55" i="2"/>
  <c r="Q55" i="2"/>
  <c r="AJ42" i="2"/>
  <c r="AA54" i="2"/>
  <c r="Q54" i="2"/>
  <c r="AA52" i="2"/>
  <c r="S40" i="2"/>
  <c r="AL40" i="2"/>
  <c r="AA61" i="2"/>
  <c r="N18" i="2" l="1"/>
  <c r="O18" i="2"/>
  <c r="W18" i="2"/>
  <c r="N13" i="2"/>
  <c r="O13" i="2"/>
  <c r="W13" i="2"/>
  <c r="N15" i="2"/>
  <c r="O15" i="2"/>
  <c r="W15" i="2"/>
  <c r="N33" i="2"/>
  <c r="O33" i="2"/>
  <c r="W33" i="2"/>
  <c r="N22" i="2"/>
  <c r="O22" i="2"/>
  <c r="W22" i="2"/>
  <c r="N23" i="2"/>
  <c r="O23" i="2"/>
  <c r="W23" i="2"/>
  <c r="N25" i="2"/>
  <c r="O25" i="2"/>
  <c r="W25" i="2"/>
  <c r="N28" i="2"/>
  <c r="O28" i="2"/>
  <c r="W28" i="2"/>
  <c r="N20" i="2"/>
  <c r="O20" i="2"/>
  <c r="W20" i="2"/>
  <c r="N31" i="2"/>
  <c r="O31" i="2"/>
  <c r="W31" i="2"/>
  <c r="N19" i="2"/>
  <c r="O19" i="2"/>
  <c r="W19" i="2"/>
  <c r="N12" i="2"/>
  <c r="O12" i="2"/>
  <c r="W12" i="2"/>
  <c r="N10" i="2"/>
  <c r="O10" i="2"/>
  <c r="W10" i="2"/>
  <c r="N32" i="2"/>
  <c r="O32" i="2"/>
  <c r="W32" i="2"/>
  <c r="N30" i="2"/>
  <c r="O30" i="2"/>
  <c r="W30" i="2"/>
  <c r="N14" i="2"/>
  <c r="O14" i="2"/>
  <c r="W14" i="2"/>
  <c r="N21" i="2"/>
  <c r="O21" i="2"/>
  <c r="W21" i="2"/>
  <c r="N11" i="2"/>
  <c r="O11" i="2"/>
  <c r="W11" i="2"/>
  <c r="N16" i="2"/>
  <c r="O16" i="2"/>
  <c r="W16" i="2"/>
  <c r="N27" i="2"/>
  <c r="O27" i="2"/>
  <c r="W27" i="2"/>
  <c r="N9" i="2"/>
  <c r="O9" i="2"/>
  <c r="W9" i="2"/>
  <c r="N17" i="2"/>
  <c r="O17" i="2"/>
  <c r="W17" i="2"/>
  <c r="N24" i="2"/>
  <c r="O24" i="2"/>
  <c r="W24" i="2"/>
  <c r="N26" i="2"/>
  <c r="O26" i="2"/>
  <c r="W26" i="2"/>
  <c r="N29" i="2"/>
  <c r="O29" i="2"/>
  <c r="W29" i="2"/>
  <c r="Y8" i="2"/>
  <c r="AF8" i="2"/>
  <c r="AH8" i="2"/>
  <c r="AC8" i="2"/>
  <c r="AH7" i="2"/>
  <c r="AC7" i="2"/>
  <c r="AJ27" i="2"/>
  <c r="AJ32" i="2"/>
  <c r="AJ9" i="2"/>
  <c r="Q9" i="2"/>
  <c r="AA17" i="2"/>
  <c r="AA19" i="2"/>
  <c r="AJ19" i="2"/>
  <c r="Q21" i="2"/>
  <c r="S21" i="2"/>
  <c r="S24" i="2"/>
  <c r="AL15" i="2"/>
  <c r="AJ33" i="2"/>
  <c r="Q23" i="2"/>
  <c r="AJ23" i="2"/>
  <c r="S11" i="2"/>
  <c r="AL11" i="2"/>
  <c r="S28" i="2"/>
  <c r="AL28" i="2"/>
  <c r="AA18" i="2"/>
  <c r="S18" i="2"/>
  <c r="AL18" i="2"/>
  <c r="AJ12" i="2"/>
  <c r="Q13" i="2"/>
  <c r="AL10" i="2"/>
  <c r="AA31" i="2"/>
  <c r="AL31" i="2"/>
  <c r="Q30" i="2"/>
  <c r="AL14" i="2"/>
  <c r="Q14" i="2"/>
  <c r="AJ22" i="2"/>
  <c r="AL25" i="2"/>
  <c r="AJ16" i="2"/>
  <c r="AL20" i="2"/>
  <c r="AJ20" i="2"/>
  <c r="AJ26" i="2"/>
  <c r="AA26" i="2"/>
  <c r="Q29" i="2"/>
  <c r="AL29" i="2"/>
  <c r="AL27" i="2"/>
  <c r="AA32" i="2"/>
  <c r="Q17" i="2"/>
  <c r="S19" i="2"/>
  <c r="AL21" i="2"/>
  <c r="AL24" i="2"/>
  <c r="AJ15" i="2"/>
  <c r="AA15" i="2"/>
  <c r="AL33" i="2"/>
  <c r="S12" i="2"/>
  <c r="AL12" i="2"/>
  <c r="AA13" i="2"/>
  <c r="AA10" i="2"/>
  <c r="S10" i="2"/>
  <c r="S30" i="2"/>
  <c r="S14" i="2"/>
  <c r="Q22" i="2"/>
  <c r="AA22" i="2"/>
  <c r="S25" i="2"/>
  <c r="S16" i="2"/>
  <c r="AA20" i="2"/>
  <c r="AA29" i="2"/>
  <c r="Y7" i="2"/>
  <c r="AF7" i="2"/>
  <c r="S27" i="2"/>
  <c r="S32" i="2"/>
  <c r="S9" i="2"/>
  <c r="AL9" i="2"/>
  <c r="AJ17" i="2"/>
  <c r="AL19" i="2"/>
  <c r="Q19" i="2"/>
  <c r="AA21" i="2"/>
  <c r="Q24" i="2"/>
  <c r="AJ24" i="2"/>
  <c r="S15" i="2"/>
  <c r="Q33" i="2"/>
  <c r="AA33" i="2"/>
  <c r="AL23" i="2"/>
  <c r="AA23" i="2"/>
  <c r="AJ11" i="2"/>
  <c r="Q11" i="2"/>
  <c r="Q28" i="2"/>
  <c r="AA28" i="2"/>
  <c r="Q18" i="2"/>
  <c r="AJ18" i="2"/>
  <c r="AA12" i="2"/>
  <c r="AJ13" i="2"/>
  <c r="Q10" i="2"/>
  <c r="Q31" i="2"/>
  <c r="AJ31" i="2"/>
  <c r="AL30" i="2"/>
  <c r="AJ14" i="2"/>
  <c r="S22" i="2"/>
  <c r="AJ25" i="2"/>
  <c r="AA16" i="2"/>
  <c r="Q16" i="2"/>
  <c r="S20" i="2"/>
  <c r="Q20" i="2"/>
  <c r="S26" i="2"/>
  <c r="Q26" i="2"/>
  <c r="AJ29" i="2"/>
  <c r="Q27" i="2"/>
  <c r="AA27" i="2"/>
  <c r="AL32" i="2"/>
  <c r="Q32" i="2"/>
  <c r="AA9" i="2"/>
  <c r="S17" i="2"/>
  <c r="AL17" i="2"/>
  <c r="AJ21" i="2"/>
  <c r="AA24" i="2"/>
  <c r="Q15" i="2"/>
  <c r="S33" i="2"/>
  <c r="S23" i="2"/>
  <c r="AA11" i="2"/>
  <c r="AJ28" i="2"/>
  <c r="Q12" i="2"/>
  <c r="AL13" i="2"/>
  <c r="S13" i="2"/>
  <c r="AJ10" i="2"/>
  <c r="S31" i="2"/>
  <c r="AA30" i="2"/>
  <c r="AJ30" i="2"/>
  <c r="AA14" i="2"/>
  <c r="AL22" i="2"/>
  <c r="AA25" i="2"/>
  <c r="Q25" i="2"/>
  <c r="AL16" i="2"/>
  <c r="AL26" i="2"/>
  <c r="S29" i="2"/>
  <c r="AJ7" i="2" l="1"/>
  <c r="AL8" i="2"/>
  <c r="AA8" i="2"/>
  <c r="AL7" i="2"/>
  <c r="AA7" i="2"/>
  <c r="AJ8" i="2"/>
  <c r="T7" i="1" l="1" a="1"/>
  <c r="T7" i="1"/>
  <c r="U7" i="1"/>
  <c r="X7" i="1"/>
  <c r="AI7" i="1" a="1"/>
  <c r="AI7" i="1"/>
  <c r="AJ7" i="1"/>
  <c r="AU7" i="1" a="1"/>
  <c r="AU7" i="1"/>
  <c r="AV7" i="1"/>
  <c r="AW7" i="1"/>
  <c r="AX7" i="1"/>
  <c r="BN7" i="1" a="1"/>
  <c r="BN7" i="1"/>
  <c r="BO7" i="1"/>
  <c r="BP7" i="1"/>
  <c r="T8" i="1" a="1"/>
  <c r="T8" i="1"/>
  <c r="U8" i="1"/>
  <c r="W8" i="1"/>
  <c r="X8" i="1"/>
  <c r="Z8" i="1"/>
  <c r="AI8" i="1" a="1"/>
  <c r="AI8" i="1"/>
  <c r="AJ8" i="1"/>
  <c r="AU8" i="1" a="1"/>
  <c r="AU8" i="1"/>
  <c r="AV8" i="1"/>
  <c r="AW8" i="1"/>
  <c r="AX8" i="1"/>
  <c r="BN8" i="1" a="1"/>
  <c r="BN8" i="1"/>
  <c r="BO8" i="1"/>
  <c r="BP8" i="1"/>
  <c r="U9" i="1"/>
  <c r="AJ9" i="1"/>
  <c r="AX9" i="1"/>
  <c r="T11" i="1" a="1"/>
  <c r="T11" i="1"/>
  <c r="U11" i="1"/>
  <c r="X11" i="1"/>
  <c r="AI11" i="1" a="1"/>
  <c r="AI11" i="1"/>
  <c r="AJ11" i="1"/>
  <c r="AU11" i="1" a="1"/>
  <c r="AU11" i="1"/>
  <c r="AV11" i="1"/>
  <c r="AW11" i="1"/>
  <c r="AX11" i="1"/>
  <c r="BN11" i="1" a="1"/>
  <c r="BN11" i="1"/>
  <c r="BO11" i="1"/>
  <c r="BP11" i="1"/>
  <c r="T12" i="1" a="1"/>
  <c r="T12" i="1"/>
  <c r="U12" i="1"/>
  <c r="W12" i="1"/>
  <c r="X12" i="1"/>
  <c r="Z12" i="1"/>
  <c r="AI12" i="1" a="1"/>
  <c r="AI12" i="1"/>
  <c r="AJ12" i="1"/>
  <c r="AU12" i="1" a="1"/>
  <c r="AU12" i="1"/>
  <c r="AV12" i="1"/>
  <c r="AW12" i="1"/>
  <c r="AX12" i="1"/>
  <c r="BN12" i="1" a="1"/>
  <c r="BN12" i="1"/>
  <c r="BO12" i="1"/>
  <c r="BP12" i="1"/>
  <c r="U13" i="1"/>
  <c r="Z13" i="1"/>
  <c r="AH13" i="1" a="1"/>
  <c r="AH13" i="1"/>
  <c r="AI13" i="1"/>
  <c r="AJ13" i="1"/>
  <c r="AX13" i="1"/>
  <c r="T15" i="1" a="1"/>
  <c r="T15" i="1"/>
  <c r="U15" i="1"/>
  <c r="X15" i="1"/>
  <c r="AI15" i="1" a="1"/>
  <c r="AI15" i="1"/>
  <c r="AJ15" i="1"/>
  <c r="AU15" i="1" a="1"/>
  <c r="AU15" i="1"/>
  <c r="AV15" i="1"/>
  <c r="AW15" i="1"/>
  <c r="AX15" i="1"/>
  <c r="BN15" i="1" a="1"/>
  <c r="BN15" i="1"/>
  <c r="BO15" i="1"/>
  <c r="BP15" i="1"/>
  <c r="T16" i="1" a="1"/>
  <c r="T16" i="1"/>
  <c r="U16" i="1"/>
  <c r="W16" i="1"/>
  <c r="X16" i="1"/>
  <c r="Z16" i="1"/>
  <c r="AI16" i="1" a="1"/>
  <c r="AI16" i="1"/>
  <c r="AJ16" i="1"/>
  <c r="AU16" i="1" a="1"/>
  <c r="AU16" i="1"/>
  <c r="AV16" i="1"/>
  <c r="AW16" i="1"/>
  <c r="AX16" i="1"/>
  <c r="BN16" i="1" a="1"/>
  <c r="BN16" i="1"/>
  <c r="BO16" i="1"/>
  <c r="BP16" i="1"/>
  <c r="T17" i="1" a="1"/>
  <c r="T17" i="1"/>
  <c r="U17" i="1"/>
  <c r="W17" i="1"/>
  <c r="X17" i="1"/>
  <c r="Z17" i="1"/>
  <c r="AI17" i="1" a="1"/>
  <c r="AI17" i="1"/>
  <c r="AJ17" i="1"/>
  <c r="AU17" i="1" a="1"/>
  <c r="AU17" i="1"/>
  <c r="AV17" i="1"/>
  <c r="AW17" i="1"/>
  <c r="AX17" i="1"/>
  <c r="BN17" i="1" a="1"/>
  <c r="BN17" i="1"/>
  <c r="BO17" i="1"/>
  <c r="BP17" i="1"/>
  <c r="T18" i="1" a="1"/>
  <c r="T18" i="1"/>
  <c r="U18" i="1"/>
  <c r="W18" i="1"/>
  <c r="X18" i="1"/>
  <c r="Z18" i="1"/>
  <c r="AI18" i="1" a="1"/>
  <c r="AI18" i="1"/>
  <c r="AJ18" i="1"/>
  <c r="AU18" i="1" a="1"/>
  <c r="AU18" i="1"/>
  <c r="AV18" i="1"/>
  <c r="AW18" i="1"/>
  <c r="AX18" i="1"/>
  <c r="BN18" i="1" a="1"/>
  <c r="BN18" i="1"/>
  <c r="BO18" i="1"/>
  <c r="BP18" i="1"/>
  <c r="T19" i="1" a="1"/>
  <c r="T19" i="1"/>
  <c r="U19" i="1"/>
  <c r="W19" i="1"/>
  <c r="X19" i="1"/>
  <c r="Z19" i="1"/>
  <c r="AI19" i="1" a="1"/>
  <c r="AI19" i="1"/>
  <c r="AJ19" i="1"/>
  <c r="AU19" i="1" a="1"/>
  <c r="AU19" i="1"/>
  <c r="AV19" i="1"/>
  <c r="AW19" i="1"/>
  <c r="AX19" i="1"/>
  <c r="BN19" i="1" a="1"/>
  <c r="BN19" i="1"/>
  <c r="BO19" i="1"/>
  <c r="BP19" i="1"/>
  <c r="U20" i="1"/>
  <c r="Z20" i="1"/>
  <c r="AH20" i="1" a="1"/>
  <c r="AH20" i="1"/>
  <c r="AI20" i="1"/>
  <c r="AJ20" i="1"/>
  <c r="AX20" i="1"/>
  <c r="N7" i="2"/>
  <c r="O7" i="2"/>
  <c r="Q7" i="2"/>
  <c r="S7" i="2"/>
  <c r="U7" i="2"/>
  <c r="W7" i="2"/>
  <c r="N8" i="2"/>
  <c r="O8" i="2"/>
  <c r="Q8" i="2"/>
  <c r="S8" i="2"/>
  <c r="U8" i="2"/>
  <c r="W8" i="2"/>
</calcChain>
</file>

<file path=xl/sharedStrings.xml><?xml version="1.0" encoding="utf-8"?>
<sst xmlns="http://schemas.openxmlformats.org/spreadsheetml/2006/main" count="132" uniqueCount="101">
  <si>
    <t>Государственные праздники</t>
  </si>
  <si>
    <t xml:space="preserve">Дата отпуска за свой счет </t>
  </si>
  <si>
    <t>Даты больничного листа/справки вызова</t>
  </si>
  <si>
    <t>Ф.И.О. работника</t>
  </si>
  <si>
    <t>Дата начальная приема на работу</t>
  </si>
  <si>
    <t>Должность</t>
  </si>
  <si>
    <t>Дата наступления права на отпуск (6 мес)</t>
  </si>
  <si>
    <t>№</t>
  </si>
  <si>
    <t>от даты</t>
  </si>
  <si>
    <t>Кол-во дней</t>
  </si>
  <si>
    <t>до даты</t>
  </si>
  <si>
    <t>отчётный период, от</t>
  </si>
  <si>
    <t>отчётный период, до</t>
  </si>
  <si>
    <t>кол-во использованных отпускных, за отчётный период</t>
  </si>
  <si>
    <t>кол-во дней</t>
  </si>
  <si>
    <t>Тип отпуска</t>
  </si>
  <si>
    <t>Дней отпуска, компенсированных</t>
  </si>
  <si>
    <t>Дата увольнения</t>
  </si>
  <si>
    <t>счёт до</t>
  </si>
  <si>
    <t>счёт от</t>
  </si>
  <si>
    <t>позиций в карте</t>
  </si>
  <si>
    <t>ЕЧИСЛО H</t>
  </si>
  <si>
    <t>ЕЧИСЛО I</t>
  </si>
  <si>
    <t>Ечисло U</t>
  </si>
  <si>
    <t>Ечисло T</t>
  </si>
  <si>
    <t>Ечисло AA</t>
  </si>
  <si>
    <t>Ечисло AB</t>
  </si>
  <si>
    <t>количество дней отгулянных в году</t>
  </si>
  <si>
    <t>смещение конца года</t>
  </si>
  <si>
    <t>предполагаемый конец отпуска</t>
  </si>
  <si>
    <t>точная дата</t>
  </si>
  <si>
    <t>индикатор праздника</t>
  </si>
  <si>
    <t>Текущая дата</t>
  </si>
  <si>
    <t>расчётная дата</t>
  </si>
  <si>
    <t>дата пользователя</t>
  </si>
  <si>
    <t>последняя дата увольнения</t>
  </si>
  <si>
    <t>имя</t>
  </si>
  <si>
    <t>Стартовая позиция</t>
  </si>
  <si>
    <t>больничный</t>
  </si>
  <si>
    <t>учебный</t>
  </si>
  <si>
    <t>инкремент смещения</t>
  </si>
  <si>
    <t>диапазон дат</t>
  </si>
  <si>
    <t>диапазон продолжительностей</t>
  </si>
  <si>
    <t>количество дней отгулянных до конца года</t>
  </si>
  <si>
    <t>позций в стеке</t>
  </si>
  <si>
    <t>ввод смещения конца года</t>
  </si>
  <si>
    <t>последняя дата приёма на работу</t>
  </si>
  <si>
    <t>дополнительных дней отпуска</t>
  </si>
  <si>
    <t>проверка дополнительных дней</t>
  </si>
  <si>
    <t>кол-во отпускных использованных</t>
  </si>
  <si>
    <t>кол-во компенсированных отпускных</t>
  </si>
  <si>
    <t>вычитаемая сумма</t>
  </si>
  <si>
    <t>ФИО</t>
  </si>
  <si>
    <t>дата приёма на работу</t>
  </si>
  <si>
    <t>должность</t>
  </si>
  <si>
    <t>отпускных дней</t>
  </si>
  <si>
    <t>право на отпуск, с</t>
  </si>
  <si>
    <t>начало рабочего года</t>
  </si>
  <si>
    <t>конец рабочего года</t>
  </si>
  <si>
    <t>уволен</t>
  </si>
  <si>
    <t>отпуск</t>
  </si>
  <si>
    <t>начало</t>
  </si>
  <si>
    <t>дней</t>
  </si>
  <si>
    <t>конец</t>
  </si>
  <si>
    <t>всего</t>
  </si>
  <si>
    <t>остаток</t>
  </si>
  <si>
    <t>за свой счёт</t>
  </si>
  <si>
    <t>по иной причине</t>
  </si>
  <si>
    <t xml:space="preserve">дней </t>
  </si>
  <si>
    <t>причина</t>
  </si>
  <si>
    <t>диапазон имён</t>
  </si>
  <si>
    <t>позиций</t>
  </si>
  <si>
    <t>позиця</t>
  </si>
  <si>
    <t>бланк</t>
  </si>
  <si>
    <t>работает ли на текущий момент</t>
  </si>
  <si>
    <t>начала годов</t>
  </si>
  <si>
    <t>концы годов</t>
  </si>
  <si>
    <t>начала отпусков</t>
  </si>
  <si>
    <t>кол-ва дней</t>
  </si>
  <si>
    <t>концы отпусков</t>
  </si>
  <si>
    <t>начала</t>
  </si>
  <si>
    <t>концы</t>
  </si>
  <si>
    <t>причины</t>
  </si>
  <si>
    <t>по беременности и родам</t>
  </si>
  <si>
    <t>по уходу за ребёнком до 3 лет</t>
  </si>
  <si>
    <t>доп. отпуск по беременности и родам</t>
  </si>
  <si>
    <t>по уходу за ребёнком до 3 лет с комп.</t>
  </si>
  <si>
    <t>компенсация</t>
  </si>
  <si>
    <t>последний медосмотр</t>
  </si>
  <si>
    <t>медицинский осмотр</t>
  </si>
  <si>
    <t>медицинский омотр</t>
  </si>
  <si>
    <t>Кол-во неисп. дней</t>
  </si>
  <si>
    <t>Пупкин Василий Васильевич</t>
  </si>
  <si>
    <t>Пупкина Василиса Васильевна</t>
  </si>
  <si>
    <t>Консорт Императора</t>
  </si>
  <si>
    <t>Увеличение периода за счёт отпуска по уходу за ребёнком</t>
  </si>
  <si>
    <t>погонщик рабов</t>
  </si>
  <si>
    <t>ЕЧИСЛО BE</t>
  </si>
  <si>
    <t>количество дней до конца периода, всего</t>
  </si>
  <si>
    <t>количество дней за период</t>
  </si>
  <si>
    <t>смещение конца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</si>
</sst>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5" borderId="0" xfId="0" applyFill="1"/>
    <xf numFmtId="0" fontId="0" fillId="0" borderId="0" xfId="0" applyFill="1"/>
    <xf numFmtId="0" fontId="0" fillId="6" borderId="0" xfId="0" applyFill="1"/>
    <xf numFmtId="14" fontId="0" fillId="6" borderId="0" xfId="0" applyNumberFormat="1" applyFill="1"/>
    <xf numFmtId="0" fontId="0" fillId="0" borderId="0" xfId="0" applyAlignment="1">
      <alignment horizontal="center"/>
    </xf>
    <xf numFmtId="0" fontId="0" fillId="5" borderId="0" xfId="0" applyNumberFormat="1" applyFill="1"/>
    <xf numFmtId="0" fontId="0" fillId="6" borderId="1" xfId="0" applyFill="1" applyBorder="1"/>
    <xf numFmtId="0" fontId="0" fillId="0" borderId="1" xfId="0" applyBorder="1"/>
    <xf numFmtId="0" fontId="0" fillId="5" borderId="1" xfId="0" applyFill="1" applyBorder="1"/>
    <xf numFmtId="14" fontId="0" fillId="6" borderId="1" xfId="0" applyNumberFormat="1" applyFill="1" applyBorder="1"/>
    <xf numFmtId="14" fontId="0" fillId="0" borderId="1" xfId="0" applyNumberFormat="1" applyBorder="1"/>
    <xf numFmtId="0" fontId="0" fillId="3" borderId="1" xfId="0" applyFill="1" applyBorder="1" applyAlignment="1">
      <alignment horizontal="center" vertical="center" wrapText="1"/>
    </xf>
    <xf numFmtId="0" fontId="0" fillId="6" borderId="0" xfId="0" applyFill="1" applyBorder="1"/>
    <xf numFmtId="0" fontId="0" fillId="0" borderId="0" xfId="0" applyBorder="1"/>
    <xf numFmtId="0" fontId="0" fillId="5" borderId="0" xfId="0" applyFill="1" applyBorder="1"/>
    <xf numFmtId="0" fontId="0" fillId="2" borderId="7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Alignment="1"/>
    <xf numFmtId="14" fontId="0" fillId="0" borderId="0" xfId="0" applyNumberFormat="1" applyFill="1" applyAlignment="1">
      <alignment horizontal="center"/>
    </xf>
    <xf numFmtId="14" fontId="0" fillId="6" borderId="1" xfId="0" applyNumberForma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6" borderId="4" xfId="0" applyFill="1" applyBorder="1"/>
    <xf numFmtId="1" fontId="0" fillId="6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2" borderId="12" xfId="0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NumberFormat="1" applyAlignment="1">
      <alignment horizontal="center"/>
    </xf>
    <xf numFmtId="14" fontId="0" fillId="0" borderId="2" xfId="0" applyNumberFormat="1" applyFill="1" applyBorder="1" applyAlignment="1">
      <alignment horizontal="center" vertical="center" wrapText="1"/>
    </xf>
    <xf numFmtId="14" fontId="0" fillId="6" borderId="2" xfId="0" applyNumberFormat="1" applyFill="1" applyBorder="1" applyAlignment="1">
      <alignment horizontal="center"/>
    </xf>
    <xf numFmtId="14" fontId="0" fillId="5" borderId="2" xfId="0" applyNumberFormat="1" applyFill="1" applyBorder="1" applyAlignment="1">
      <alignment horizontal="center"/>
    </xf>
    <xf numFmtId="14" fontId="0" fillId="5" borderId="4" xfId="0" applyNumberFormat="1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4" fontId="0" fillId="0" borderId="0" xfId="0" applyNumberFormat="1" applyFill="1" applyBorder="1" applyAlignment="1">
      <alignment horizontal="center" vertical="center" wrapText="1"/>
    </xf>
    <xf numFmtId="14" fontId="0" fillId="6" borderId="0" xfId="0" applyNumberFormat="1" applyFill="1" applyBorder="1"/>
    <xf numFmtId="14" fontId="0" fillId="5" borderId="0" xfId="0" applyNumberFormat="1" applyFill="1" applyBorder="1" applyAlignment="1">
      <alignment horizontal="center"/>
    </xf>
    <xf numFmtId="14" fontId="0" fillId="10" borderId="1" xfId="0" applyNumberForma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0" xfId="0" applyNumberFormat="1" applyBorder="1"/>
    <xf numFmtId="0" fontId="0" fillId="6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6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105">
    <dxf>
      <fill>
        <patternFill>
          <bgColor theme="6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3"/>
  <sheetViews>
    <sheetView workbookViewId="0">
      <pane ySplit="9" topLeftCell="A10" activePane="bottomLeft" state="frozen"/>
      <selection pane="bottomLeft" activeCell="BH16" sqref="BH16"/>
    </sheetView>
  </sheetViews>
  <sheetFormatPr defaultRowHeight="15" x14ac:dyDescent="0.25"/>
  <cols>
    <col min="1" max="1" width="5.5703125" style="20" bestFit="1" customWidth="1"/>
    <col min="2" max="2" width="10.5703125" bestFit="1" customWidth="1"/>
    <col min="3" max="4" width="13.28515625" customWidth="1"/>
    <col min="5" max="5" width="38.28515625" bestFit="1" customWidth="1"/>
    <col min="6" max="6" width="16.42578125" customWidth="1"/>
    <col min="7" max="7" width="14.7109375" style="20" customWidth="1"/>
    <col min="8" max="8" width="25.5703125" style="20" customWidth="1"/>
    <col min="9" max="9" width="13.7109375" customWidth="1"/>
    <col min="10" max="10" width="13.28515625" customWidth="1"/>
    <col min="11" max="11" width="14.140625" style="50" customWidth="1"/>
    <col min="12" max="12" width="14.140625" style="66" customWidth="1"/>
    <col min="13" max="13" width="14.140625" style="50" customWidth="1"/>
    <col min="14" max="14" width="4" style="20" customWidth="1"/>
    <col min="15" max="15" width="10.140625" bestFit="1" customWidth="1"/>
    <col min="16" max="16" width="7.28515625" style="20" bestFit="1" customWidth="1"/>
    <col min="17" max="17" width="10.28515625" customWidth="1"/>
    <col min="18" max="19" width="10.140625" customWidth="1"/>
    <col min="20" max="20" width="9.140625" customWidth="1"/>
    <col min="21" max="21" width="10.140625" style="20" bestFit="1" customWidth="1"/>
    <col min="22" max="22" width="7" style="20" bestFit="1" customWidth="1"/>
    <col min="23" max="23" width="10.85546875" bestFit="1" customWidth="1"/>
    <col min="24" max="24" width="10.140625" bestFit="1" customWidth="1"/>
    <col min="25" max="25" width="17" style="20" customWidth="1"/>
    <col min="26" max="26" width="7.28515625" style="20" bestFit="1" customWidth="1"/>
    <col min="27" max="27" width="9.85546875" customWidth="1"/>
    <col min="28" max="28" width="8.140625" customWidth="1"/>
    <col min="29" max="29" width="8.85546875" customWidth="1"/>
    <col min="30" max="30" width="10.140625" customWidth="1"/>
    <col min="31" max="31" width="8.42578125" style="20" customWidth="1"/>
    <col min="32" max="32" width="8.42578125" customWidth="1"/>
    <col min="33" max="33" width="14.28515625" customWidth="1"/>
    <col min="34" max="35" width="9.42578125" customWidth="1"/>
    <col min="36" max="36" width="10.140625" style="20" customWidth="1"/>
    <col min="37" max="37" width="10.140625" customWidth="1"/>
    <col min="38" max="38" width="9.140625" style="20" customWidth="1"/>
    <col min="39" max="44" width="9.140625" customWidth="1"/>
    <col min="45" max="45" width="14.28515625" customWidth="1"/>
    <col min="46" max="46" width="14.85546875" customWidth="1"/>
    <col min="47" max="50" width="9.140625" customWidth="1"/>
    <col min="51" max="51" width="10.140625" customWidth="1"/>
    <col min="52" max="54" width="9.140625" customWidth="1"/>
    <col min="55" max="58" width="10.140625" customWidth="1"/>
    <col min="59" max="59" width="9.140625" style="20" customWidth="1"/>
    <col min="60" max="60" width="36.7109375" style="20" customWidth="1"/>
    <col min="61" max="61" width="9.140625" style="20" customWidth="1"/>
    <col min="62" max="68" width="18.28515625" style="20" customWidth="1"/>
    <col min="69" max="71" width="10.140625" customWidth="1"/>
    <col min="74" max="75" width="9.140625" customWidth="1"/>
    <col min="76" max="76" width="13.28515625" customWidth="1"/>
  </cols>
  <sheetData>
    <row r="1" spans="1:77" x14ac:dyDescent="0.25">
      <c r="BV1" s="17">
        <v>7</v>
      </c>
      <c r="BX1">
        <v>3</v>
      </c>
    </row>
    <row r="2" spans="1:77" x14ac:dyDescent="0.25">
      <c r="E2" t="s">
        <v>32</v>
      </c>
      <c r="F2" s="11"/>
      <c r="G2" s="11">
        <f ca="1">TODAY()</f>
        <v>41893</v>
      </c>
      <c r="H2" s="20" t="s">
        <v>33</v>
      </c>
      <c r="J2" s="36"/>
      <c r="N2"/>
      <c r="BV2" t="s">
        <v>38</v>
      </c>
      <c r="BX2" t="s">
        <v>60</v>
      </c>
    </row>
    <row r="3" spans="1:77" ht="15" customHeight="1" x14ac:dyDescent="0.25">
      <c r="A3" s="20">
        <f t="array" ref="A3">SUM(IF(NOT(ISBLANK(ГП!$A$3:$C$1000)),1,0))</f>
        <v>152</v>
      </c>
      <c r="E3">
        <f ca="1">IF(ISNUMBER(I2),I2,G2)</f>
        <v>41893</v>
      </c>
      <c r="G3" s="20">
        <f ca="1">J3+SUM(C:C)</f>
        <v>27</v>
      </c>
      <c r="I3" t="str">
        <f>ADDRESS(7,$C$4)&amp;":"&amp;ADDRESS(10000,C4)</f>
        <v>$C$7:$C$10000</v>
      </c>
      <c r="J3">
        <f t="array" aca="1" ref="J3" ca="1">SUM(INDIRECT(I3))+SUM(IF(INDIRECT(I3)&lt;&gt;"",1,0))*2</f>
        <v>15</v>
      </c>
      <c r="BV3" t="s">
        <v>39</v>
      </c>
      <c r="BX3" t="s">
        <v>87</v>
      </c>
    </row>
    <row r="4" spans="1:77" ht="15" customHeight="1" x14ac:dyDescent="0.25">
      <c r="A4" s="20">
        <v>1</v>
      </c>
      <c r="B4">
        <f>A4+1</f>
        <v>2</v>
      </c>
      <c r="C4">
        <f>B4+1</f>
        <v>3</v>
      </c>
      <c r="D4">
        <f t="shared" ref="D4:BI4" si="0">C4+1</f>
        <v>4</v>
      </c>
      <c r="E4">
        <f t="shared" si="0"/>
        <v>5</v>
      </c>
      <c r="F4">
        <f t="shared" si="0"/>
        <v>6</v>
      </c>
      <c r="G4" s="20">
        <f>F4+1</f>
        <v>7</v>
      </c>
      <c r="H4" s="20">
        <f>G4+1</f>
        <v>8</v>
      </c>
      <c r="I4">
        <f t="shared" ref="I4:J4" si="1">H4+1</f>
        <v>9</v>
      </c>
      <c r="J4">
        <f t="shared" si="1"/>
        <v>10</v>
      </c>
      <c r="K4" s="61">
        <f>J4+1</f>
        <v>11</v>
      </c>
      <c r="L4" s="67">
        <f t="shared" ref="L4:M4" si="2">K4+1</f>
        <v>12</v>
      </c>
      <c r="M4" s="61">
        <f t="shared" si="2"/>
        <v>13</v>
      </c>
      <c r="N4" s="20">
        <f>M4+1</f>
        <v>14</v>
      </c>
      <c r="O4">
        <f t="shared" si="0"/>
        <v>15</v>
      </c>
      <c r="P4" s="20">
        <f t="shared" si="0"/>
        <v>16</v>
      </c>
      <c r="Q4">
        <f t="shared" si="0"/>
        <v>17</v>
      </c>
      <c r="R4">
        <f t="shared" si="0"/>
        <v>18</v>
      </c>
      <c r="S4">
        <f t="shared" si="0"/>
        <v>19</v>
      </c>
      <c r="T4">
        <f t="shared" si="0"/>
        <v>20</v>
      </c>
      <c r="U4" s="20">
        <f t="shared" si="0"/>
        <v>21</v>
      </c>
      <c r="V4" s="20">
        <f t="shared" si="0"/>
        <v>22</v>
      </c>
      <c r="W4">
        <f>V4+1</f>
        <v>23</v>
      </c>
      <c r="X4">
        <f t="shared" si="0"/>
        <v>24</v>
      </c>
      <c r="Y4" s="20">
        <f t="shared" si="0"/>
        <v>25</v>
      </c>
      <c r="Z4" s="20">
        <f t="shared" si="0"/>
        <v>26</v>
      </c>
      <c r="AA4">
        <f>Z4+1</f>
        <v>27</v>
      </c>
      <c r="AB4">
        <f t="shared" si="0"/>
        <v>28</v>
      </c>
      <c r="AC4">
        <f t="shared" si="0"/>
        <v>29</v>
      </c>
      <c r="AD4">
        <f>AC4+1</f>
        <v>30</v>
      </c>
      <c r="AE4" s="20">
        <f t="shared" si="0"/>
        <v>31</v>
      </c>
      <c r="AF4">
        <f t="shared" si="0"/>
        <v>32</v>
      </c>
      <c r="AG4">
        <f t="shared" si="0"/>
        <v>33</v>
      </c>
      <c r="AH4">
        <f t="shared" si="0"/>
        <v>34</v>
      </c>
      <c r="AI4">
        <f t="shared" si="0"/>
        <v>35</v>
      </c>
      <c r="AJ4" s="20">
        <f t="shared" si="0"/>
        <v>36</v>
      </c>
      <c r="AK4">
        <f t="shared" si="0"/>
        <v>37</v>
      </c>
      <c r="AL4" s="20">
        <f t="shared" si="0"/>
        <v>38</v>
      </c>
      <c r="AM4">
        <f t="shared" si="0"/>
        <v>39</v>
      </c>
      <c r="AN4">
        <f t="shared" si="0"/>
        <v>40</v>
      </c>
      <c r="AO4">
        <f t="shared" si="0"/>
        <v>41</v>
      </c>
      <c r="AP4">
        <f t="shared" si="0"/>
        <v>42</v>
      </c>
      <c r="AQ4">
        <f t="shared" si="0"/>
        <v>43</v>
      </c>
      <c r="AR4">
        <f t="shared" si="0"/>
        <v>44</v>
      </c>
      <c r="AS4">
        <f t="shared" si="0"/>
        <v>45</v>
      </c>
      <c r="AT4">
        <f t="shared" si="0"/>
        <v>46</v>
      </c>
      <c r="AU4">
        <f t="shared" si="0"/>
        <v>47</v>
      </c>
      <c r="AV4">
        <f t="shared" si="0"/>
        <v>48</v>
      </c>
      <c r="AW4">
        <f t="shared" si="0"/>
        <v>49</v>
      </c>
      <c r="AX4">
        <f t="shared" si="0"/>
        <v>50</v>
      </c>
      <c r="AY4">
        <f t="shared" si="0"/>
        <v>51</v>
      </c>
      <c r="AZ4">
        <f t="shared" si="0"/>
        <v>52</v>
      </c>
      <c r="BA4">
        <f t="shared" si="0"/>
        <v>53</v>
      </c>
      <c r="BB4">
        <f t="shared" si="0"/>
        <v>54</v>
      </c>
      <c r="BC4">
        <f t="shared" si="0"/>
        <v>55</v>
      </c>
      <c r="BD4">
        <f t="shared" si="0"/>
        <v>56</v>
      </c>
      <c r="BE4">
        <f t="shared" si="0"/>
        <v>57</v>
      </c>
      <c r="BF4">
        <f t="shared" si="0"/>
        <v>58</v>
      </c>
      <c r="BG4" s="20">
        <f t="shared" si="0"/>
        <v>59</v>
      </c>
      <c r="BH4" s="20">
        <f t="shared" si="0"/>
        <v>60</v>
      </c>
      <c r="BI4" s="20">
        <f t="shared" si="0"/>
        <v>61</v>
      </c>
      <c r="BJ4" s="20">
        <f t="shared" ref="BJ4" si="3">BI4+1</f>
        <v>62</v>
      </c>
      <c r="BK4" s="20">
        <f t="shared" ref="BK4" si="4">BJ4+1</f>
        <v>63</v>
      </c>
      <c r="BL4" s="20">
        <f t="shared" ref="BL4" si="5">BK4+1</f>
        <v>64</v>
      </c>
      <c r="BM4" s="20">
        <f t="shared" ref="BM4" si="6">BL4+1</f>
        <v>65</v>
      </c>
      <c r="BN4" s="20">
        <f t="shared" ref="BN4" si="7">BM4+1</f>
        <v>66</v>
      </c>
      <c r="BO4" s="20">
        <f t="shared" ref="BO4" si="8">BN4+1</f>
        <v>67</v>
      </c>
      <c r="BP4" s="20">
        <f t="shared" ref="BP4" si="9">BO4+1</f>
        <v>68</v>
      </c>
      <c r="BQ4" s="20">
        <f t="shared" ref="BQ4" si="10">BP4+1</f>
        <v>69</v>
      </c>
      <c r="BR4" s="20">
        <f t="shared" ref="BR4" si="11">BQ4+1</f>
        <v>70</v>
      </c>
      <c r="BV4" s="17" t="s">
        <v>83</v>
      </c>
    </row>
    <row r="5" spans="1:77" x14ac:dyDescent="0.25">
      <c r="A5" s="4"/>
      <c r="B5" s="4"/>
      <c r="C5" s="4"/>
      <c r="D5" s="4"/>
      <c r="E5" s="5"/>
      <c r="F5" s="5"/>
      <c r="G5" s="4"/>
      <c r="H5" s="4"/>
      <c r="I5" s="4"/>
      <c r="J5" s="4"/>
      <c r="K5" s="37"/>
      <c r="L5" s="68"/>
      <c r="M5" s="37"/>
      <c r="N5" s="89"/>
      <c r="O5" s="89"/>
      <c r="P5" s="89"/>
      <c r="Q5" s="89"/>
      <c r="R5" s="89"/>
      <c r="S5" s="89"/>
      <c r="T5" s="89"/>
      <c r="U5" s="89"/>
      <c r="V5" s="89"/>
      <c r="W5" s="4"/>
      <c r="X5" s="4"/>
      <c r="Y5" s="4"/>
      <c r="Z5" s="4"/>
      <c r="AA5" s="4"/>
      <c r="AB5" s="4"/>
      <c r="AC5" s="4"/>
      <c r="AD5" s="89"/>
      <c r="AE5" s="89"/>
      <c r="AF5" s="89"/>
      <c r="AG5" s="89"/>
      <c r="AH5" s="89"/>
      <c r="AI5" s="89"/>
      <c r="AJ5" s="89"/>
      <c r="AK5" s="83" t="s">
        <v>1</v>
      </c>
      <c r="AL5" s="84"/>
      <c r="AM5" s="85"/>
      <c r="AN5" s="85"/>
      <c r="AO5" s="85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6"/>
      <c r="BE5" s="87" t="s">
        <v>2</v>
      </c>
      <c r="BF5" s="88"/>
      <c r="BG5" s="88"/>
      <c r="BH5" s="88"/>
      <c r="BI5" s="88"/>
      <c r="BJ5" s="13"/>
      <c r="BK5" s="13"/>
      <c r="BL5" s="13"/>
      <c r="BM5" s="13"/>
      <c r="BN5" s="13"/>
      <c r="BO5" s="13"/>
      <c r="BP5" s="13"/>
      <c r="BQ5" s="13"/>
      <c r="BR5" s="4"/>
      <c r="BS5" s="4"/>
      <c r="BV5" s="17" t="s">
        <v>85</v>
      </c>
    </row>
    <row r="6" spans="1:77" ht="90" x14ac:dyDescent="0.25">
      <c r="A6" s="6" t="s">
        <v>7</v>
      </c>
      <c r="B6" s="12" t="s">
        <v>70</v>
      </c>
      <c r="C6" s="12" t="s">
        <v>20</v>
      </c>
      <c r="D6" s="12" t="s">
        <v>34</v>
      </c>
      <c r="E6" s="6" t="s">
        <v>3</v>
      </c>
      <c r="F6" s="12" t="s">
        <v>46</v>
      </c>
      <c r="G6" s="6" t="s">
        <v>4</v>
      </c>
      <c r="H6" s="6" t="s">
        <v>5</v>
      </c>
      <c r="I6" s="6" t="s">
        <v>47</v>
      </c>
      <c r="J6" s="12" t="s">
        <v>48</v>
      </c>
      <c r="K6" s="62" t="s">
        <v>6</v>
      </c>
      <c r="L6" s="69" t="s">
        <v>88</v>
      </c>
      <c r="M6" s="72" t="s">
        <v>89</v>
      </c>
      <c r="N6" s="31" t="s">
        <v>7</v>
      </c>
      <c r="O6" s="31" t="s">
        <v>8</v>
      </c>
      <c r="P6" s="31" t="s">
        <v>9</v>
      </c>
      <c r="Q6" s="12" t="s">
        <v>21</v>
      </c>
      <c r="R6" s="12" t="s">
        <v>22</v>
      </c>
      <c r="S6" s="8" t="s">
        <v>19</v>
      </c>
      <c r="T6" s="8" t="s">
        <v>18</v>
      </c>
      <c r="U6" s="59" t="s">
        <v>10</v>
      </c>
      <c r="V6" s="59"/>
      <c r="W6" s="6" t="s">
        <v>11</v>
      </c>
      <c r="X6" s="6" t="s">
        <v>12</v>
      </c>
      <c r="Y6" s="6" t="s">
        <v>13</v>
      </c>
      <c r="Z6" s="6" t="s">
        <v>91</v>
      </c>
      <c r="AA6" s="12" t="s">
        <v>49</v>
      </c>
      <c r="AB6" s="12" t="s">
        <v>50</v>
      </c>
      <c r="AC6" s="12" t="s">
        <v>51</v>
      </c>
      <c r="AD6" s="7" t="s">
        <v>8</v>
      </c>
      <c r="AE6" s="7" t="s">
        <v>9</v>
      </c>
      <c r="AF6" s="12" t="s">
        <v>24</v>
      </c>
      <c r="AG6" s="12" t="s">
        <v>23</v>
      </c>
      <c r="AH6" s="8" t="s">
        <v>19</v>
      </c>
      <c r="AI6" s="8" t="s">
        <v>18</v>
      </c>
      <c r="AJ6" s="31" t="s">
        <v>10</v>
      </c>
      <c r="AK6" s="9" t="s">
        <v>8</v>
      </c>
      <c r="AL6" s="27" t="s">
        <v>14</v>
      </c>
      <c r="AM6" s="12" t="s">
        <v>36</v>
      </c>
      <c r="AN6" s="12" t="s">
        <v>37</v>
      </c>
      <c r="AO6" s="12" t="s">
        <v>44</v>
      </c>
      <c r="AP6" s="12" t="s">
        <v>25</v>
      </c>
      <c r="AQ6" s="12" t="s">
        <v>26</v>
      </c>
      <c r="AR6" s="12" t="s">
        <v>40</v>
      </c>
      <c r="AS6" s="12" t="s">
        <v>41</v>
      </c>
      <c r="AT6" s="12" t="s">
        <v>42</v>
      </c>
      <c r="AU6" s="12" t="s">
        <v>43</v>
      </c>
      <c r="AV6" s="12" t="s">
        <v>27</v>
      </c>
      <c r="AW6" s="12" t="s">
        <v>28</v>
      </c>
      <c r="AX6" s="12" t="s">
        <v>45</v>
      </c>
      <c r="AY6" s="8" t="s">
        <v>29</v>
      </c>
      <c r="AZ6" s="8" t="s">
        <v>19</v>
      </c>
      <c r="BA6" s="8" t="s">
        <v>18</v>
      </c>
      <c r="BB6" s="8" t="s">
        <v>31</v>
      </c>
      <c r="BC6" s="8" t="s">
        <v>30</v>
      </c>
      <c r="BD6" s="9" t="s">
        <v>8</v>
      </c>
      <c r="BE6" s="10" t="s">
        <v>8</v>
      </c>
      <c r="BF6" s="10" t="s">
        <v>10</v>
      </c>
      <c r="BG6" s="10" t="s">
        <v>9</v>
      </c>
      <c r="BH6" s="10" t="s">
        <v>15</v>
      </c>
      <c r="BI6" s="10" t="s">
        <v>16</v>
      </c>
      <c r="BJ6" s="12" t="s">
        <v>95</v>
      </c>
      <c r="BK6" s="12" t="s">
        <v>97</v>
      </c>
      <c r="BL6" s="12" t="s">
        <v>41</v>
      </c>
      <c r="BM6" s="12" t="s">
        <v>42</v>
      </c>
      <c r="BN6" s="12" t="s">
        <v>98</v>
      </c>
      <c r="BO6" s="12" t="s">
        <v>99</v>
      </c>
      <c r="BP6" s="12" t="s">
        <v>100</v>
      </c>
      <c r="BQ6" s="12" t="s">
        <v>35</v>
      </c>
      <c r="BR6" s="6" t="s">
        <v>17</v>
      </c>
      <c r="BS6" s="12"/>
      <c r="BV6" s="60" t="s">
        <v>86</v>
      </c>
      <c r="BW6" s="60"/>
      <c r="BX6" s="60"/>
      <c r="BY6" s="60"/>
    </row>
    <row r="7" spans="1:77" s="17" customFormat="1" x14ac:dyDescent="0.25">
      <c r="A7" s="34" t="e">
        <f t="array" aca="1" ref="A7" ca="1">SUM(IF(INDIRECT(B7)&lt;&gt;"",1,0))</f>
        <v>#N/A</v>
      </c>
      <c r="B7" s="18" t="e">
        <f ca="1">ADDRESS(7,$E$4)&amp;":"&amp;ADDRESS($AN7,$E$4)</f>
        <v>#N/A</v>
      </c>
      <c r="C7" s="18">
        <f t="array" aca="1" ref="C7" ca="1">IF(AND(ISNUMBER(N9),N9&lt;&gt;0),N9,1)</f>
        <v>2</v>
      </c>
      <c r="D7" s="18">
        <f ca="1">IF(F7&gt;BQ7,$E$3,BQ7)</f>
        <v>0</v>
      </c>
      <c r="E7" s="22"/>
      <c r="F7" s="19">
        <f ca="1">IF(ISNUMBER(MAX(OFFSET(G7,0,0,$C7))),MAX(OFFSET(G7,0,0,$C7)),0)</f>
        <v>0</v>
      </c>
      <c r="G7" s="38"/>
      <c r="H7" s="34"/>
      <c r="I7" s="22"/>
      <c r="J7" s="18">
        <f>IF(ISNUMBER(I7),28+I7,28)</f>
        <v>28</v>
      </c>
      <c r="K7" s="63">
        <f>EDATE(G7,6)</f>
        <v>182</v>
      </c>
      <c r="L7" s="70">
        <f ca="1">IF(ISNUMBER(MAX(OFFSET(M7,0,0,$C7))),MAX(OFFSET(M7,0,0,$C7)),0)</f>
        <v>0</v>
      </c>
      <c r="M7" s="38"/>
      <c r="N7" s="34">
        <f>IF(ISNUMBER(N6),N6,0)+1</f>
        <v>1</v>
      </c>
      <c r="O7" s="25"/>
      <c r="P7" s="52"/>
      <c r="Q7" s="18">
        <f>IF(ISNUMBER(O7),O7,0)</f>
        <v>0</v>
      </c>
      <c r="R7" s="18">
        <f t="array" ref="R7">IF(ISNUMBER(P7),P7-1,0)</f>
        <v>0</v>
      </c>
      <c r="S7" s="18">
        <f t="array" aca="1" ref="S7" ca="1">SUM(IF(OFFSET(ГП!$A$1,1,0,$A$3)&lt;=Q7,1,0))</f>
        <v>0</v>
      </c>
      <c r="T7" s="18">
        <f t="array" aca="1" ref="T7" ca="1">SUM(IF(OFFSET(ГП!$A$1,1,0,$A$3)&lt;=U7,1,0))</f>
        <v>0</v>
      </c>
      <c r="U7" s="38">
        <f ca="1">IF(OR(V7="",V7="отпуск"),Q7+R7+T7-S7,0)</f>
        <v>0</v>
      </c>
      <c r="V7" s="38"/>
      <c r="W7" s="25">
        <f ca="1">F7</f>
        <v>0</v>
      </c>
      <c r="X7" s="25" t="e">
        <f ca="1">EDATE(W7,12)-1+AX7+BP7</f>
        <v>#N/A</v>
      </c>
      <c r="Y7" s="34" t="e">
        <f ca="1">IF(INDIRECT(AA7)-INDIRECT(AB7)&gt;J7,J7,INDIRECT(AA7)-INDIRECT(AB7))</f>
        <v>#N/A</v>
      </c>
      <c r="Z7" s="34" t="e">
        <f ca="1">INDIRECT(ADDRESS(AN7,$J$4))-Y7</f>
        <v>#N/A</v>
      </c>
      <c r="AA7" s="28" t="e">
        <f ca="1">ADDRESS(AN7+AO7,$P$4)</f>
        <v>#N/A</v>
      </c>
      <c r="AB7" s="28" t="e">
        <f ca="1">ADDRESS(AN7+AO7,$BI$4)</f>
        <v>#N/A</v>
      </c>
      <c r="AC7" s="28">
        <v>0</v>
      </c>
      <c r="AD7" s="25"/>
      <c r="AE7" s="52"/>
      <c r="AF7" s="18">
        <f t="shared" ref="AF7:AF8" si="12">IF(ISNUMBER(AD7),AD7,0)</f>
        <v>0</v>
      </c>
      <c r="AG7" s="18">
        <f t="array" ref="AG7">IF(ISNUMBER(AE7),AE7-1,0)</f>
        <v>0</v>
      </c>
      <c r="AH7" s="18">
        <f t="array" aca="1" ref="AH7" ca="1">SUM(IF(OFFSET(ГП!$A$1,1,0,$A$3)&lt;=AF7,1,0))</f>
        <v>0</v>
      </c>
      <c r="AI7" s="18">
        <f t="array" aca="1" ref="AI7" ca="1">SUM(IF(OFFSET(ГП!$A$1,1,0,$A$3)&lt;=AJ7,1,0))</f>
        <v>0</v>
      </c>
      <c r="AJ7" s="38">
        <f t="shared" ref="AJ7:AJ8" ca="1" si="13">AF7+AG7+AI7-AH7</f>
        <v>0</v>
      </c>
      <c r="AK7" s="25"/>
      <c r="AL7" s="34"/>
      <c r="AM7" s="18">
        <f>E7</f>
        <v>0</v>
      </c>
      <c r="AN7" s="18" t="e">
        <f ca="1">MATCH(AM7,OFFSET($E$7,0,0,$J$3))+6</f>
        <v>#N/A</v>
      </c>
      <c r="AO7" s="18">
        <f ca="1">C7</f>
        <v>2</v>
      </c>
      <c r="AP7" s="18">
        <f>IF(ISNUMBER(AK7),AK7,0)</f>
        <v>0</v>
      </c>
      <c r="AQ7" s="18">
        <f t="array" ref="AQ7">IF(ISNUMBER(AL7),AL7-1,0)</f>
        <v>0</v>
      </c>
      <c r="AR7" s="18">
        <f>IF(AQ7=0,AQ7,AQ7+1)</f>
        <v>0</v>
      </c>
      <c r="AS7" s="18" t="e">
        <f ca="1">ADDRESS(AN7,$AP$4)&amp;":"&amp;ADDRESS(AN7-1+AO7,$AP$4)</f>
        <v>#N/A</v>
      </c>
      <c r="AT7" s="18" t="e">
        <f ca="1">ADDRESS(AN7,$AR$4)&amp;":"&amp;ADDRESS(AN7-1+AO7,$AR$4)</f>
        <v>#N/A</v>
      </c>
      <c r="AU7" s="18" t="e">
        <f t="array" aca="1" ref="AU7" ca="1">SUM(IF(X7&gt;INDIRECT(AS7),INDIRECT(AT7),0))</f>
        <v>#N/A</v>
      </c>
      <c r="AV7" s="18" t="e">
        <f ca="1">AU7-IF(ISNUMBER(AU6),AU6,0)</f>
        <v>#N/A</v>
      </c>
      <c r="AW7" s="18" t="e">
        <f ca="1">IF(AV7&gt;14,AV7-14,0)</f>
        <v>#N/A</v>
      </c>
      <c r="AX7" s="18">
        <f ca="1">IF(ISNUMBER(AW7),AW7,0)</f>
        <v>0</v>
      </c>
      <c r="AY7" s="19">
        <f>AP7+AQ7</f>
        <v>0</v>
      </c>
      <c r="AZ7" s="18">
        <f t="array" aca="1" ref="AZ7" ca="1">SUM(IF(OFFSET(ГП!$A$1,1,0,$A$3)&lt;AY7,1,0))</f>
        <v>0</v>
      </c>
      <c r="BA7" s="18">
        <f t="array" aca="1" ref="BA7" ca="1">SUM(IF(OFFSET(ГП!$A$1,1,0,$A$3)&lt;=BC7,1,0))</f>
        <v>0</v>
      </c>
      <c r="BB7" s="18">
        <f t="array" aca="1" ref="BB7" ca="1">SUM(IF(AY7=OFFSET(ГП!$A$1,1,0,$A$3),1,0))</f>
        <v>0</v>
      </c>
      <c r="BC7" s="19">
        <f ca="1">IF(BB7=1,AY7+BA7-AZ7,AY7)</f>
        <v>0</v>
      </c>
      <c r="BD7" s="25">
        <f ca="1">IF(BB7=1,BC7-1,AY7)</f>
        <v>0</v>
      </c>
      <c r="BE7" s="25"/>
      <c r="BF7" s="25"/>
      <c r="BG7" s="34" t="str">
        <f>IF(AND(ISNUMBER(BF7),ISNUMBER(BE7)),BF7-BE7+1,"")</f>
        <v/>
      </c>
      <c r="BH7" s="34"/>
      <c r="BI7" s="34"/>
      <c r="BJ7" s="79">
        <f>IF(AND(ISNUMBER(BG7),OR(BH7=$BV$6,BH7=$BV$7)),BG7,0)</f>
        <v>0</v>
      </c>
      <c r="BK7" s="79">
        <f>IF(ISNUMBER(BE7),BE7,0)</f>
        <v>0</v>
      </c>
      <c r="BL7" s="79" t="e">
        <f ca="1">ADDRESS(AN7,$BE$4)&amp;":"&amp;ADDRESS(AN7-1+AO7,$BE$4)</f>
        <v>#N/A</v>
      </c>
      <c r="BM7" s="79" t="e">
        <f ca="1">ADDRESS(AN7,$BJ$4)&amp;":"&amp;ADDRESS(AN7-1+AO7,$BJ$4)</f>
        <v>#N/A</v>
      </c>
      <c r="BN7" s="79" t="e">
        <f t="array" aca="1" ref="BN7" ca="1">SUM(IF(X7&gt;INDIRECT(BL7),INDIRECT(BM7),0))</f>
        <v>#N/A</v>
      </c>
      <c r="BO7" s="82" t="e">
        <f ca="1">BN7-IF(ISNUMBER(BN6),BN6,0)</f>
        <v>#N/A</v>
      </c>
      <c r="BP7" s="82" t="e">
        <f ca="1">IF(BO7&gt;0,BO7,0)</f>
        <v>#N/A</v>
      </c>
      <c r="BQ7" s="19">
        <f ca="1">IF(ISNUMBER(MAX(OFFSET(BR7,0,0,C7))),MAX(OFFSET(BR7,0,0,C7)),0)</f>
        <v>0</v>
      </c>
      <c r="BR7" s="25"/>
      <c r="BS7" s="70"/>
      <c r="BV7" s="17" t="s">
        <v>84</v>
      </c>
    </row>
    <row r="8" spans="1:77" x14ac:dyDescent="0.25">
      <c r="A8" s="14"/>
      <c r="E8" s="23"/>
      <c r="G8" s="14"/>
      <c r="H8" s="56"/>
      <c r="I8" s="23"/>
      <c r="J8">
        <f>J7</f>
        <v>28</v>
      </c>
      <c r="K8" s="58"/>
      <c r="M8" s="57"/>
      <c r="N8" s="14">
        <f t="shared" ref="N8" si="14">IF(ISNUMBER(N7),N7,0)+1</f>
        <v>2</v>
      </c>
      <c r="O8" s="26"/>
      <c r="P8" s="73"/>
      <c r="Q8">
        <f t="shared" ref="Q8" si="15">IF(ISNUMBER(O8),O8,0)</f>
        <v>0</v>
      </c>
      <c r="R8">
        <f t="array" ref="R8">IF(ISNUMBER(P8),P8-1,0)</f>
        <v>0</v>
      </c>
      <c r="S8">
        <f t="array" aca="1" ref="S8" ca="1">SUM(IF(OFFSET(ГП!$A$1,1,0,$A$3)&lt;=Q8,1,0))</f>
        <v>0</v>
      </c>
      <c r="T8">
        <f t="array" aca="1" ref="T8" ca="1">SUM(IF(OFFSET(ГП!$A$1,1,0,$A$3)&lt;=U8,1,0))</f>
        <v>0</v>
      </c>
      <c r="U8" s="15">
        <f ca="1">IF(V8="компенсация",0,Q8+R8+T8-S8)</f>
        <v>0</v>
      </c>
      <c r="V8" s="57"/>
      <c r="W8" s="26" t="e">
        <f ca="1">IF(OR(X7+1&gt;$E$3,X7+1=1),0,X7+1)</f>
        <v>#N/A</v>
      </c>
      <c r="X8" s="26" t="e">
        <f ca="1">IF(OR(X7+1&gt;$E$3,X7+1=1),0,EDATE(W8,12)-1+AX8+BP8)</f>
        <v>#N/A</v>
      </c>
      <c r="Y8" s="33" t="e">
        <f ca="1">IF(INDIRECT(AA7)-INDIRECT(AB7)-SUM(INDIRECT(AC8))&gt;J7,J7,INDIRECT(AA7)-INDIRECT(AB7)-SUM(INDIRECT(AC8)))</f>
        <v>#N/A</v>
      </c>
      <c r="Z8" s="74" t="e">
        <f ca="1">IF(X8=0,0,INDIRECT(ADDRESS(AN8,$J$4))-Y8)</f>
        <v>#N/A</v>
      </c>
      <c r="AA8" s="32" t="e">
        <f ca="1">ADDRESS(AN8+AO8,$P$4)</f>
        <v>#N/A</v>
      </c>
      <c r="AB8" s="32" t="e">
        <f ca="1">ADDRESS(AN8+AO8,$BI$4)</f>
        <v>#N/A</v>
      </c>
      <c r="AC8" s="29" t="e">
        <f ca="1">ADDRESS(AN7,$Y$4)&amp;":"&amp;ADDRESS(AN7+N7-1,$Y$4)</f>
        <v>#N/A</v>
      </c>
      <c r="AD8" s="23"/>
      <c r="AE8" s="73"/>
      <c r="AF8">
        <f t="shared" si="12"/>
        <v>0</v>
      </c>
      <c r="AG8">
        <f t="array" ref="AG8">IF(ISNUMBER(AE8),AE8-1,0)</f>
        <v>0</v>
      </c>
      <c r="AH8">
        <f t="array" aca="1" ref="AH8" ca="1">SUM(IF(OFFSET(ГП!$A$1,1,0,$A$3)&lt;=AF8,1,0))</f>
        <v>0</v>
      </c>
      <c r="AI8">
        <f t="array" aca="1" ref="AI8" ca="1">SUM(IF(OFFSET(ГП!$A$1,1,0,$A$3)&lt;=AJ8,1,0))</f>
        <v>0</v>
      </c>
      <c r="AJ8" s="15">
        <f t="shared" ca="1" si="13"/>
        <v>0</v>
      </c>
      <c r="AK8" s="26"/>
      <c r="AL8" s="14"/>
      <c r="AM8">
        <f>AM7</f>
        <v>0</v>
      </c>
      <c r="AN8" s="17" t="e">
        <f ca="1">MATCH(AM8,OFFSET($E$7,0,0,$J$3))+6</f>
        <v>#N/A</v>
      </c>
      <c r="AO8">
        <f ca="1">AO7</f>
        <v>2</v>
      </c>
      <c r="AP8">
        <f t="shared" ref="AP8" si="16">IF(ISNUMBER(AK8),AK8,0)</f>
        <v>0</v>
      </c>
      <c r="AQ8">
        <f t="array" ref="AQ8">IF(ISNUMBER(AL8),AL8-1,0)</f>
        <v>0</v>
      </c>
      <c r="AR8">
        <f t="shared" ref="AR8" si="17">IF(AQ8=0,AQ8,AQ8+1)</f>
        <v>0</v>
      </c>
      <c r="AS8" t="e">
        <f ca="1">ADDRESS(AN8,$AP$4)&amp;":"&amp;ADDRESS(AN8-1+AO8,$AP$4)</f>
        <v>#N/A</v>
      </c>
      <c r="AT8" t="e">
        <f ca="1">ADDRESS(AN8,$AR$4)&amp;":"&amp;ADDRESS(AN8-1+AO8,$AR$4)</f>
        <v>#N/A</v>
      </c>
      <c r="AU8" t="e">
        <f t="array" aca="1" ref="AU8" ca="1">SUM(IF(X8&gt;INDIRECT(AS8),INDIRECT(AT8),0))</f>
        <v>#N/A</v>
      </c>
      <c r="AV8" t="e">
        <f t="shared" ref="AV8" ca="1" si="18">AU8-IF(ISNUMBER(AU7),AU7,0)</f>
        <v>#N/A</v>
      </c>
      <c r="AW8" t="e">
        <f t="shared" ref="AW8" ca="1" si="19">IF(AV8&gt;14,AV8-14,0)</f>
        <v>#N/A</v>
      </c>
      <c r="AX8" s="17">
        <f ca="1">IF(ISNUMBER(AW8),AW8,0)</f>
        <v>0</v>
      </c>
      <c r="AY8" s="11">
        <f t="shared" ref="AY8" si="20">AP8+AQ8</f>
        <v>0</v>
      </c>
      <c r="AZ8">
        <f t="array" aca="1" ref="AZ8" ca="1">SUM(IF(OFFSET(ГП!$A$1,1,0,$A$3)&lt;AY8,1,0))</f>
        <v>0</v>
      </c>
      <c r="BA8">
        <f t="array" aca="1" ref="BA8" ca="1">SUM(IF(OFFSET(ГП!$A$1,1,0,$A$3)&lt;=BC8,1,0))</f>
        <v>0</v>
      </c>
      <c r="BB8">
        <f t="array" aca="1" ref="BB8" ca="1">SUM(IF(AY8=OFFSET(ГП!$A$1,1,0,$A$3),1,0))</f>
        <v>0</v>
      </c>
      <c r="BC8" s="11">
        <f t="shared" ref="BC8" ca="1" si="21">IF(BB8=1,AY8+BA8-AZ8,AY8)</f>
        <v>0</v>
      </c>
      <c r="BD8" s="26">
        <f t="shared" ref="BD8" ca="1" si="22">IF(BB8=1,BC8-1,AY8)</f>
        <v>0</v>
      </c>
      <c r="BE8" s="26"/>
      <c r="BF8" s="26"/>
      <c r="BG8" s="14" t="str">
        <f>IF(AND(ISNUMBER(BF8),ISNUMBER(BE8)),BF8-BE8+1,"")</f>
        <v/>
      </c>
      <c r="BH8" s="14"/>
      <c r="BI8" s="14"/>
      <c r="BJ8" s="13">
        <f>IF(AND(ISNUMBER(BG8),OR(BH8=$BV$6,BH8=$BV$7)),BG8,0)</f>
        <v>0</v>
      </c>
      <c r="BK8" s="13">
        <f>IF(ISNUMBER(BE8),BE8,0)</f>
        <v>0</v>
      </c>
      <c r="BL8" s="13" t="e">
        <f ca="1">ADDRESS(AN8,$BE$4)&amp;":"&amp;ADDRESS(AN8-1+AO8,$BE$4)</f>
        <v>#N/A</v>
      </c>
      <c r="BM8" s="13" t="e">
        <f ca="1">ADDRESS(AN8,$BJ$4)&amp;":"&amp;ADDRESS(AN8-1+AO8,$BJ$4)</f>
        <v>#N/A</v>
      </c>
      <c r="BN8" s="13" t="e">
        <f t="array" aca="1" ref="BN8" ca="1">SUM(IF(X8&gt;INDIRECT(BL8),INDIRECT(BM8),0))</f>
        <v>#N/A</v>
      </c>
      <c r="BO8" s="4" t="e">
        <f t="shared" ref="BO8" ca="1" si="23">BN8-IF(ISNUMBER(BN7),BN7,0)</f>
        <v>#N/A</v>
      </c>
      <c r="BP8" s="4" t="e">
        <f ca="1">IF(BO8&gt;0,BO8,0)</f>
        <v>#N/A</v>
      </c>
      <c r="BR8" s="26"/>
      <c r="BS8" s="78"/>
    </row>
    <row r="9" spans="1:77" x14ac:dyDescent="0.25">
      <c r="A9" s="35"/>
      <c r="B9" s="16"/>
      <c r="C9" s="16"/>
      <c r="D9" s="16"/>
      <c r="E9" s="24"/>
      <c r="F9" s="16"/>
      <c r="G9" s="35"/>
      <c r="H9" s="35"/>
      <c r="I9" s="24"/>
      <c r="J9" s="16"/>
      <c r="K9" s="64"/>
      <c r="L9" s="71"/>
      <c r="M9" s="65"/>
      <c r="N9" s="51">
        <f ca="1">OFFSET(N9,-1,0)</f>
        <v>2</v>
      </c>
      <c r="O9" s="24"/>
      <c r="P9" s="35">
        <f ca="1">SUM(OFFSET(P7,0,0,C7))</f>
        <v>0</v>
      </c>
      <c r="Q9" s="21">
        <f ca="1">(DAY(D7)-DAY(F7))/INDEX(ГП!$E$1:$E$12,MATCH(MONTH(D7),ГП!$F$1:$F$12))</f>
        <v>0</v>
      </c>
      <c r="R9" s="21">
        <f ca="1">12*(YEAR(D7)-YEAR(F7))</f>
        <v>0</v>
      </c>
      <c r="S9" s="21">
        <f ca="1">MONTH(D7)-MONTH(F7)</f>
        <v>0</v>
      </c>
      <c r="T9" s="21">
        <f ca="1">S9+R9+Q9</f>
        <v>0</v>
      </c>
      <c r="U9" s="53">
        <f ca="1">T9*J7/12-P9-AX9+BI9</f>
        <v>0</v>
      </c>
      <c r="V9" s="53"/>
      <c r="W9" s="24"/>
      <c r="X9" s="24"/>
      <c r="Y9" s="35"/>
      <c r="Z9" s="35" t="e">
        <f ca="1">SUM(OFFSET(Z$1,AN8-1,0,AO8))</f>
        <v>#N/A</v>
      </c>
      <c r="AA9" s="30"/>
      <c r="AB9" s="30"/>
      <c r="AC9" s="30"/>
      <c r="AD9" s="24"/>
      <c r="AE9" s="35">
        <f ca="1">SUM(OFFSET(AE7,0,0,C7))</f>
        <v>0</v>
      </c>
      <c r="AF9" s="16"/>
      <c r="AG9" s="16" t="e">
        <f ca="1">ADDRESS(AN8,$X$4)&amp;":"&amp;ADDRESS(AO8+AN8-1,$X$4)</f>
        <v>#N/A</v>
      </c>
      <c r="AH9" s="16" t="e">
        <f t="array" aca="1" ref="AH9" ca="1">SUM(IF(F7&lt;INDIRECT(AG9),1,0))</f>
        <v>#N/A</v>
      </c>
      <c r="AI9" s="16" t="e">
        <f ca="1">AH9*J7-AE9</f>
        <v>#N/A</v>
      </c>
      <c r="AJ9" s="53">
        <f ca="1">T9*J7/12-AE9-AX9</f>
        <v>0</v>
      </c>
      <c r="AK9" s="24"/>
      <c r="AL9" s="35">
        <f ca="1">SUM(OFFSET(AL7,0,0,$C7))</f>
        <v>0</v>
      </c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>
        <f ca="1">(SUM(OFFSET(AX7,0,0,C7))/ГП!$E$13)*J7/12</f>
        <v>0</v>
      </c>
      <c r="AY9" s="16"/>
      <c r="AZ9" s="16"/>
      <c r="BA9" s="16"/>
      <c r="BB9" s="16"/>
      <c r="BC9" s="16"/>
      <c r="BD9" s="24"/>
      <c r="BE9" s="24"/>
      <c r="BF9" s="24"/>
      <c r="BG9" s="35">
        <f ca="1">SUM(OFFSET(BG7,0,0,$C7))</f>
        <v>0</v>
      </c>
      <c r="BH9" s="35"/>
      <c r="BI9" s="35">
        <f ca="1">SUM(OFFSET(BI7,0,0,C7))</f>
        <v>0</v>
      </c>
      <c r="BJ9" s="80"/>
      <c r="BK9" s="80"/>
      <c r="BL9" s="80"/>
      <c r="BM9" s="80"/>
      <c r="BN9" s="80"/>
      <c r="BO9" s="80"/>
      <c r="BP9" s="80"/>
      <c r="BQ9" s="16"/>
      <c r="BR9" s="24"/>
      <c r="BS9" s="30"/>
    </row>
    <row r="10" spans="1:77" ht="15" customHeight="1" x14ac:dyDescent="0.25"/>
    <row r="11" spans="1:77" s="17" customFormat="1" x14ac:dyDescent="0.25">
      <c r="A11" s="34">
        <f t="array" aca="1" ref="A11" ca="1">SUM(IF(INDIRECT(B11)&lt;&gt;"",1,0))</f>
        <v>1</v>
      </c>
      <c r="B11" s="18" t="str">
        <f ca="1">ADDRESS(7,$E$4)&amp;":"&amp;ADDRESS($AN11,$E$4)</f>
        <v>$E$7:$E$11</v>
      </c>
      <c r="C11" s="18">
        <f t="array" aca="1" ref="C11" ca="1">IF(AND(ISNUMBER(N13),N13&lt;&gt;0),N13,1)</f>
        <v>2</v>
      </c>
      <c r="D11" s="18">
        <f ca="1">IF(F11&gt;BQ11,$E$3,BQ11)</f>
        <v>41893</v>
      </c>
      <c r="E11" s="22" t="s">
        <v>92</v>
      </c>
      <c r="F11" s="19">
        <v>41659</v>
      </c>
      <c r="G11" s="38"/>
      <c r="H11" s="34" t="s">
        <v>96</v>
      </c>
      <c r="I11" s="22">
        <v>3</v>
      </c>
      <c r="J11" s="18">
        <f>IF(ISNUMBER(I11),28+I11,28)</f>
        <v>31</v>
      </c>
      <c r="K11" s="63">
        <f>EDATE(G11,6)</f>
        <v>182</v>
      </c>
      <c r="L11" s="70">
        <f ca="1">IF(ISNUMBER(MAX(OFFSET(M11,0,0,$C11))),MAX(OFFSET(M11,0,0,$C11)),0)</f>
        <v>0</v>
      </c>
      <c r="M11" s="38"/>
      <c r="N11" s="34">
        <f>IF(ISNUMBER(N10),N10,0)+1</f>
        <v>1</v>
      </c>
      <c r="O11" s="25"/>
      <c r="P11" s="52"/>
      <c r="Q11" s="18">
        <f>IF(ISNUMBER(O11),O11,0)</f>
        <v>0</v>
      </c>
      <c r="R11" s="18">
        <f t="array" ref="R11">IF(ISNUMBER(P11),P11-1,0)</f>
        <v>0</v>
      </c>
      <c r="S11" s="18">
        <f t="array" aca="1" ref="S11" ca="1">SUM(IF(OFFSET(ГП!$A$1,1,0,$A$3)&lt;=Q11,1,0))</f>
        <v>0</v>
      </c>
      <c r="T11" s="18">
        <f t="array" aca="1" ref="T11" ca="1">SUM(IF(OFFSET(ГП!$A$1,1,0,$A$3)&lt;=U11,1,0))</f>
        <v>0</v>
      </c>
      <c r="U11" s="38">
        <f ca="1">IF(OR(V11="",V11="отпуск"),Q11+R11+T11-S11,0)</f>
        <v>0</v>
      </c>
      <c r="V11" s="38"/>
      <c r="W11" s="25">
        <f>F11</f>
        <v>41659</v>
      </c>
      <c r="X11" s="25">
        <f ca="1">EDATE(W11,12)-1+AX11+BP11</f>
        <v>42023</v>
      </c>
      <c r="Y11" s="34">
        <f ca="1">IF(INDIRECT(AA11)-INDIRECT(AB11)&gt;J11,J11,INDIRECT(AA11)-INDIRECT(AB11))</f>
        <v>0</v>
      </c>
      <c r="Z11" s="34">
        <f ca="1">INDIRECT(ADDRESS(AN11,$J$4))-Y11</f>
        <v>31</v>
      </c>
      <c r="AA11" s="28" t="str">
        <f ca="1">ADDRESS(AN11+AO11,$P$4)</f>
        <v>$P$13</v>
      </c>
      <c r="AB11" s="28" t="str">
        <f ca="1">ADDRESS(AN11+AO11,$BI$4)</f>
        <v>$BI$13</v>
      </c>
      <c r="AC11" s="28">
        <v>0</v>
      </c>
      <c r="AD11" s="25"/>
      <c r="AE11" s="52"/>
      <c r="AF11" s="18">
        <f t="shared" ref="AF11:AF12" si="24">IF(ISNUMBER(AD11),AD11,0)</f>
        <v>0</v>
      </c>
      <c r="AG11" s="18">
        <f t="array" ref="AG11">IF(ISNUMBER(AE11),AE11-1,0)</f>
        <v>0</v>
      </c>
      <c r="AH11" s="18">
        <f t="array" aca="1" ref="AH11" ca="1">SUM(IF(OFFSET(ГП!$A$1,1,0,$A$3)&lt;=AF11,1,0))</f>
        <v>0</v>
      </c>
      <c r="AI11" s="18">
        <f t="array" aca="1" ref="AI11" ca="1">SUM(IF(OFFSET(ГП!$A$1,1,0,$A$3)&lt;=AJ11,1,0))</f>
        <v>0</v>
      </c>
      <c r="AJ11" s="38">
        <f t="shared" ref="AJ11:AJ12" ca="1" si="25">AF11+AG11+AI11-AH11</f>
        <v>0</v>
      </c>
      <c r="AK11" s="25"/>
      <c r="AL11" s="34"/>
      <c r="AM11" s="18" t="str">
        <f>E11</f>
        <v>Пупкин Василий Васильевич</v>
      </c>
      <c r="AN11" s="18">
        <f ca="1">MATCH(AM11,OFFSET($E$7,0,0,$J$3))+6</f>
        <v>11</v>
      </c>
      <c r="AO11" s="18">
        <f ca="1">C11</f>
        <v>2</v>
      </c>
      <c r="AP11" s="18">
        <f>IF(ISNUMBER(AK11),AK11,0)</f>
        <v>0</v>
      </c>
      <c r="AQ11" s="18">
        <f t="array" ref="AQ11">IF(ISNUMBER(AL11),AL11-1,0)</f>
        <v>0</v>
      </c>
      <c r="AR11" s="18">
        <f>IF(AQ11=0,AQ11,AQ11+1)</f>
        <v>0</v>
      </c>
      <c r="AS11" s="18" t="str">
        <f ca="1">ADDRESS(AN11,$AP$4)&amp;":"&amp;ADDRESS(AN11-1+AO11,$AP$4)</f>
        <v>$AP$11:$AP$12</v>
      </c>
      <c r="AT11" s="18" t="str">
        <f ca="1">ADDRESS(AN11,$AR$4)&amp;":"&amp;ADDRESS(AN11-1+AO11,$AR$4)</f>
        <v>$AR$11:$AR$12</v>
      </c>
      <c r="AU11" s="18">
        <f t="array" aca="1" ref="AU11" ca="1">SUM(IF(X11&gt;INDIRECT(AS11),INDIRECT(AT11),0))</f>
        <v>0</v>
      </c>
      <c r="AV11" s="18">
        <f ca="1">AU11-IF(ISNUMBER(AU10),AU10,0)</f>
        <v>0</v>
      </c>
      <c r="AW11" s="18">
        <f ca="1">IF(AV11&gt;14,AV11-14,0)</f>
        <v>0</v>
      </c>
      <c r="AX11" s="18">
        <f ca="1">IF(ISNUMBER(AW11),AW11,0)</f>
        <v>0</v>
      </c>
      <c r="AY11" s="19">
        <f>AP11+AQ11</f>
        <v>0</v>
      </c>
      <c r="AZ11" s="18">
        <f t="array" aca="1" ref="AZ11" ca="1">SUM(IF(OFFSET(ГП!$A$1,1,0,$A$3)&lt;AY11,1,0))</f>
        <v>0</v>
      </c>
      <c r="BA11" s="18">
        <f t="array" aca="1" ref="BA11" ca="1">SUM(IF(OFFSET(ГП!$A$1,1,0,$A$3)&lt;=BC11,1,0))</f>
        <v>0</v>
      </c>
      <c r="BB11" s="18">
        <f t="array" aca="1" ref="BB11" ca="1">SUM(IF(AY11=OFFSET(ГП!$A$1,1,0,$A$3),1,0))</f>
        <v>0</v>
      </c>
      <c r="BC11" s="19">
        <f ca="1">IF(BB11=1,AY11+BA11-AZ11,AY11)</f>
        <v>0</v>
      </c>
      <c r="BD11" s="25">
        <f ca="1">IF(BB11=1,BC11-1,AY11)</f>
        <v>0</v>
      </c>
      <c r="BE11" s="25"/>
      <c r="BF11" s="25"/>
      <c r="BG11" s="34" t="str">
        <f>IF(AND(ISNUMBER(BF11),ISNUMBER(BE11)),BF11-BE11+1,"")</f>
        <v/>
      </c>
      <c r="BH11" s="34"/>
      <c r="BI11" s="34"/>
      <c r="BJ11" s="79">
        <f>IF(AND(ISNUMBER(BG11),OR(BH11=$BV$6,BH11=$BV$7)),BG11,0)</f>
        <v>0</v>
      </c>
      <c r="BK11" s="79">
        <f>IF(ISNUMBER(BE11),BE11,0)</f>
        <v>0</v>
      </c>
      <c r="BL11" s="79" t="str">
        <f ca="1">ADDRESS(AN11,$BE$4)&amp;":"&amp;ADDRESS(AN11-1+AO11,$BE$4)</f>
        <v>$BE$11:$BE$12</v>
      </c>
      <c r="BM11" s="79" t="str">
        <f ca="1">ADDRESS(AN11,$BJ$4)&amp;":"&amp;ADDRESS(AN11-1+AO11,$BJ$4)</f>
        <v>$BJ$11:$BJ$12</v>
      </c>
      <c r="BN11" s="79">
        <f t="array" aca="1" ref="BN11" ca="1">SUM(IF(X11&gt;INDIRECT(BL11),INDIRECT(BM11),0))</f>
        <v>0</v>
      </c>
      <c r="BO11" s="82">
        <f ca="1">BN11-IF(ISNUMBER(BN10),BN10,0)</f>
        <v>0</v>
      </c>
      <c r="BP11" s="82">
        <f ca="1">IF(BO11&gt;0,BO11,0)</f>
        <v>0</v>
      </c>
      <c r="BQ11" s="19">
        <f ca="1">IF(ISNUMBER(MAX(OFFSET(BR11,0,0,C11))),MAX(OFFSET(BR11,0,0,C11)),0)</f>
        <v>0</v>
      </c>
      <c r="BR11" s="25"/>
      <c r="BS11" s="70"/>
      <c r="BV11" s="17" t="s">
        <v>84</v>
      </c>
    </row>
    <row r="12" spans="1:77" x14ac:dyDescent="0.25">
      <c r="A12" s="75"/>
      <c r="E12" s="23"/>
      <c r="G12" s="75"/>
      <c r="H12" s="75"/>
      <c r="I12" s="23"/>
      <c r="J12">
        <f>J11</f>
        <v>31</v>
      </c>
      <c r="K12" s="77"/>
      <c r="M12" s="76"/>
      <c r="N12" s="75">
        <f t="shared" ref="N12" si="26">IF(ISNUMBER(N11),N11,0)+1</f>
        <v>2</v>
      </c>
      <c r="O12" s="26"/>
      <c r="P12" s="73"/>
      <c r="Q12">
        <f t="shared" ref="Q12" si="27">IF(ISNUMBER(O12),O12,0)</f>
        <v>0</v>
      </c>
      <c r="R12">
        <f t="array" ref="R12">IF(ISNUMBER(P12),P12-1,0)</f>
        <v>0</v>
      </c>
      <c r="S12">
        <f t="array" aca="1" ref="S12" ca="1">SUM(IF(OFFSET(ГП!$A$1,1,0,$A$3)&lt;=Q12,1,0))</f>
        <v>0</v>
      </c>
      <c r="T12">
        <f t="array" aca="1" ref="T12" ca="1">SUM(IF(OFFSET(ГП!$A$1,1,0,$A$3)&lt;=U12,1,0))</f>
        <v>0</v>
      </c>
      <c r="U12" s="76">
        <f ca="1">IF(V12="компенсация",0,Q12+R12+T12-S12)</f>
        <v>0</v>
      </c>
      <c r="V12" s="76"/>
      <c r="W12" s="26">
        <f ca="1">IF(OR(X11+1&gt;$E$3,X11+1=1),0,X11+1)</f>
        <v>0</v>
      </c>
      <c r="X12" s="26">
        <f ca="1">IF(OR(X11+1&gt;$E$3,X11+1=1),0,EDATE(W12,12)-1+AX12+BP12)</f>
        <v>0</v>
      </c>
      <c r="Y12" s="75">
        <f ca="1">IF(INDIRECT(AA11)-INDIRECT(AB11)-SUM(INDIRECT(AC12))&gt;J11,J11,INDIRECT(AA11)-INDIRECT(AB11)-SUM(INDIRECT(AC12)))</f>
        <v>0</v>
      </c>
      <c r="Z12" s="74">
        <f ca="1">IF(X12=0,0,INDIRECT(ADDRESS(AN12,$J$4))-Y12)</f>
        <v>0</v>
      </c>
      <c r="AA12" s="32" t="str">
        <f ca="1">ADDRESS(AN12+AO12,$P$4)</f>
        <v>$P$13</v>
      </c>
      <c r="AB12" s="32" t="str">
        <f ca="1">ADDRESS(AN12+AO12,$BI$4)</f>
        <v>$BI$13</v>
      </c>
      <c r="AC12" s="29" t="str">
        <f ca="1">ADDRESS(AN11,$Y$4)&amp;":"&amp;ADDRESS(AN11+N11-1,$Y$4)</f>
        <v>$Y$11:$Y$11</v>
      </c>
      <c r="AD12" s="23"/>
      <c r="AE12" s="73"/>
      <c r="AF12">
        <f t="shared" si="24"/>
        <v>0</v>
      </c>
      <c r="AG12">
        <f t="array" ref="AG12">IF(ISNUMBER(AE12),AE12-1,0)</f>
        <v>0</v>
      </c>
      <c r="AH12">
        <f t="array" aca="1" ref="AH12" ca="1">SUM(IF(OFFSET(ГП!$A$1,1,0,$A$3)&lt;=AF12,1,0))</f>
        <v>0</v>
      </c>
      <c r="AI12">
        <f t="array" aca="1" ref="AI12" ca="1">SUM(IF(OFFSET(ГП!$A$1,1,0,$A$3)&lt;=AJ12,1,0))</f>
        <v>0</v>
      </c>
      <c r="AJ12" s="76">
        <f t="shared" ca="1" si="25"/>
        <v>0</v>
      </c>
      <c r="AK12" s="26"/>
      <c r="AL12" s="75"/>
      <c r="AM12" t="str">
        <f>AM11</f>
        <v>Пупкин Василий Васильевич</v>
      </c>
      <c r="AN12" s="17">
        <f ca="1">MATCH(AM12,OFFSET($E$7,0,0,$J$3))+6</f>
        <v>11</v>
      </c>
      <c r="AO12">
        <f ca="1">AO11</f>
        <v>2</v>
      </c>
      <c r="AP12">
        <f t="shared" ref="AP12" si="28">IF(ISNUMBER(AK12),AK12,0)</f>
        <v>0</v>
      </c>
      <c r="AQ12">
        <f t="array" ref="AQ12">IF(ISNUMBER(AL12),AL12-1,0)</f>
        <v>0</v>
      </c>
      <c r="AR12">
        <f t="shared" ref="AR12" si="29">IF(AQ12=0,AQ12,AQ12+1)</f>
        <v>0</v>
      </c>
      <c r="AS12" t="str">
        <f ca="1">ADDRESS(AN12,$AP$4)&amp;":"&amp;ADDRESS(AN12-1+AO12,$AP$4)</f>
        <v>$AP$11:$AP$12</v>
      </c>
      <c r="AT12" t="str">
        <f ca="1">ADDRESS(AN12,$AR$4)&amp;":"&amp;ADDRESS(AN12-1+AO12,$AR$4)</f>
        <v>$AR$11:$AR$12</v>
      </c>
      <c r="AU12">
        <f t="array" aca="1" ref="AU12" ca="1">SUM(IF(X12&gt;INDIRECT(AS12),INDIRECT(AT12),0))</f>
        <v>0</v>
      </c>
      <c r="AV12">
        <f t="shared" ref="AV12" ca="1" si="30">AU12-IF(ISNUMBER(AU11),AU11,0)</f>
        <v>0</v>
      </c>
      <c r="AW12">
        <f t="shared" ref="AW12" ca="1" si="31">IF(AV12&gt;14,AV12-14,0)</f>
        <v>0</v>
      </c>
      <c r="AX12" s="17">
        <f ca="1">IF(ISNUMBER(AW12),AW12,0)</f>
        <v>0</v>
      </c>
      <c r="AY12" s="11">
        <f t="shared" ref="AY12" si="32">AP12+AQ12</f>
        <v>0</v>
      </c>
      <c r="AZ12">
        <f t="array" aca="1" ref="AZ12" ca="1">SUM(IF(OFFSET(ГП!$A$1,1,0,$A$3)&lt;AY12,1,0))</f>
        <v>0</v>
      </c>
      <c r="BA12">
        <f t="array" aca="1" ref="BA12" ca="1">SUM(IF(OFFSET(ГП!$A$1,1,0,$A$3)&lt;=BC12,1,0))</f>
        <v>0</v>
      </c>
      <c r="BB12">
        <f t="array" aca="1" ref="BB12" ca="1">SUM(IF(AY12=OFFSET(ГП!$A$1,1,0,$A$3),1,0))</f>
        <v>0</v>
      </c>
      <c r="BC12" s="11">
        <f t="shared" ref="BC12" ca="1" si="33">IF(BB12=1,AY12+BA12-AZ12,AY12)</f>
        <v>0</v>
      </c>
      <c r="BD12" s="26">
        <f t="shared" ref="BD12" ca="1" si="34">IF(BB12=1,BC12-1,AY12)</f>
        <v>0</v>
      </c>
      <c r="BE12" s="26"/>
      <c r="BF12" s="26"/>
      <c r="BG12" s="75" t="str">
        <f>IF(AND(ISNUMBER(BF12),ISNUMBER(BE12)),BF12-BE12+1,"")</f>
        <v/>
      </c>
      <c r="BH12" s="75"/>
      <c r="BI12" s="75"/>
      <c r="BJ12" s="13">
        <f>IF(AND(ISNUMBER(BG12),OR(BH12=$BV$6,BH12=$BV$7)),BG12,0)</f>
        <v>0</v>
      </c>
      <c r="BK12" s="13">
        <f>IF(ISNUMBER(BE12),BE12,0)</f>
        <v>0</v>
      </c>
      <c r="BL12" s="13" t="str">
        <f ca="1">ADDRESS(AN12,$BE$4)&amp;":"&amp;ADDRESS(AN12-1+AO12,$BE$4)</f>
        <v>$BE$11:$BE$12</v>
      </c>
      <c r="BM12" s="13" t="str">
        <f ca="1">ADDRESS(AN12,$BJ$4)&amp;":"&amp;ADDRESS(AN12-1+AO12,$BJ$4)</f>
        <v>$BJ$11:$BJ$12</v>
      </c>
      <c r="BN12" s="13">
        <f t="array" aca="1" ref="BN12" ca="1">SUM(IF(X12&gt;INDIRECT(BL12),INDIRECT(BM12),0))</f>
        <v>0</v>
      </c>
      <c r="BO12" s="4">
        <f t="shared" ref="BO12" ca="1" si="35">BN12-IF(ISNUMBER(BN11),BN11,0)</f>
        <v>0</v>
      </c>
      <c r="BP12" s="4">
        <f ca="1">IF(BO12&gt;0,BO12,0)</f>
        <v>0</v>
      </c>
      <c r="BR12" s="26"/>
      <c r="BS12" s="78"/>
    </row>
    <row r="13" spans="1:77" x14ac:dyDescent="0.25">
      <c r="A13" s="35"/>
      <c r="B13" s="16"/>
      <c r="C13" s="16"/>
      <c r="D13" s="16"/>
      <c r="E13" s="24"/>
      <c r="F13" s="16"/>
      <c r="G13" s="35"/>
      <c r="H13" s="35"/>
      <c r="I13" s="24"/>
      <c r="J13" s="16"/>
      <c r="K13" s="64"/>
      <c r="L13" s="71"/>
      <c r="M13" s="65"/>
      <c r="N13" s="51">
        <f ca="1">OFFSET(N13,-1,0)</f>
        <v>2</v>
      </c>
      <c r="O13" s="24"/>
      <c r="P13" s="35">
        <f ca="1">SUM(OFFSET(P11,0,0,C11))</f>
        <v>0</v>
      </c>
      <c r="Q13" s="21">
        <f ca="1">(DAY(D11)-DAY(F11))/INDEX(ГП!$E$1:$E$12,MATCH(MONTH(D11),ГП!$F$1:$F$12))</f>
        <v>-0.3</v>
      </c>
      <c r="R13" s="21">
        <f ca="1">12*(YEAR(D11)-YEAR(F11))</f>
        <v>0</v>
      </c>
      <c r="S13" s="21">
        <f ca="1">MONTH(D11)-MONTH(F11)</f>
        <v>8</v>
      </c>
      <c r="T13" s="21">
        <f ca="1">S13+R13+Q13</f>
        <v>7.7</v>
      </c>
      <c r="U13" s="53">
        <f ca="1">T13*J11/12-P13-AX13+BI13</f>
        <v>19.891666666666669</v>
      </c>
      <c r="V13" s="53"/>
      <c r="W13" s="24"/>
      <c r="X13" s="24"/>
      <c r="Y13" s="35"/>
      <c r="Z13" s="35">
        <f ca="1">SUM(OFFSET(Z$1,AN12-1,0,AO12))</f>
        <v>31</v>
      </c>
      <c r="AA13" s="30"/>
      <c r="AB13" s="30"/>
      <c r="AC13" s="30"/>
      <c r="AD13" s="24"/>
      <c r="AE13" s="35">
        <f ca="1">SUM(OFFSET(AE11,0,0,C11))</f>
        <v>0</v>
      </c>
      <c r="AF13" s="16"/>
      <c r="AG13" s="16" t="str">
        <f ca="1">ADDRESS(AN12,$X$4)&amp;":"&amp;ADDRESS(AO12+AN12-1,$X$4)</f>
        <v>$X$11:$X$12</v>
      </c>
      <c r="AH13" s="16">
        <f t="array" aca="1" ref="AH13" ca="1">SUM(IF(F11&lt;INDIRECT(AG13),1,0))</f>
        <v>1</v>
      </c>
      <c r="AI13" s="16">
        <f ca="1">AH13*J11-AE13</f>
        <v>31</v>
      </c>
      <c r="AJ13" s="53">
        <f ca="1">T13*J11/12-AE13-AX13</f>
        <v>19.891666666666669</v>
      </c>
      <c r="AK13" s="24"/>
      <c r="AL13" s="35">
        <f ca="1">SUM(OFFSET(AL11,0,0,$C11))</f>
        <v>0</v>
      </c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>
        <f ca="1">(SUM(OFFSET(AX11,0,0,C11))/ГП!$E$13)*J11/12</f>
        <v>0</v>
      </c>
      <c r="AY13" s="16"/>
      <c r="AZ13" s="16"/>
      <c r="BA13" s="16"/>
      <c r="BB13" s="16"/>
      <c r="BC13" s="16"/>
      <c r="BD13" s="24"/>
      <c r="BE13" s="24"/>
      <c r="BF13" s="24"/>
      <c r="BG13" s="35">
        <f ca="1">SUM(OFFSET(BG11,0,0,$C11))</f>
        <v>0</v>
      </c>
      <c r="BH13" s="35"/>
      <c r="BI13" s="35">
        <f ca="1">SUM(OFFSET(BI11,0,0,C11))</f>
        <v>0</v>
      </c>
      <c r="BJ13" s="80"/>
      <c r="BK13" s="80"/>
      <c r="BL13" s="80"/>
      <c r="BM13" s="80"/>
      <c r="BN13" s="80"/>
      <c r="BO13" s="80"/>
      <c r="BP13" s="80"/>
      <c r="BQ13" s="16"/>
      <c r="BR13" s="24"/>
      <c r="BS13" s="30"/>
    </row>
    <row r="14" spans="1:77" x14ac:dyDescent="0.25">
      <c r="BO14" s="4">
        <f t="shared" ref="BO14:BO19" si="36">BN14-IF(ISNUMBER(BN13),BN13,0)</f>
        <v>0</v>
      </c>
      <c r="BP14" s="4"/>
    </row>
    <row r="15" spans="1:77" s="17" customFormat="1" x14ac:dyDescent="0.25">
      <c r="A15" s="34">
        <f t="array" aca="1" ref="A15" ca="1">SUM(IF(INDIRECT(B15)&lt;&gt;"",1,0))</f>
        <v>2</v>
      </c>
      <c r="B15" s="18" t="str">
        <f ca="1">ADDRESS(7,$E$4)&amp;":"&amp;ADDRESS($AN15,$E$4)</f>
        <v>$E$7:$E$15</v>
      </c>
      <c r="C15" s="18">
        <f t="array" aca="1" ref="C15" ca="1">IF(AND(ISNUMBER(N20),N20&lt;&gt;0),N20,1)</f>
        <v>5</v>
      </c>
      <c r="D15" s="18">
        <f ca="1">IF(F15&gt;BQ15,$E$3,BQ15)</f>
        <v>41893</v>
      </c>
      <c r="E15" s="22" t="s">
        <v>93</v>
      </c>
      <c r="F15" s="19">
        <v>40461</v>
      </c>
      <c r="G15" s="38"/>
      <c r="H15" s="34" t="s">
        <v>94</v>
      </c>
      <c r="I15" s="22"/>
      <c r="J15" s="18">
        <f>IF(ISNUMBER(I15),28+I15,28)</f>
        <v>28</v>
      </c>
      <c r="K15" s="63">
        <f>EDATE(G15,6)</f>
        <v>182</v>
      </c>
      <c r="L15" s="70">
        <f ca="1">IF(ISNUMBER(MAX(OFFSET(M15,0,0,$C15))),MAX(OFFSET(M15,0,0,$C15)),0)</f>
        <v>41554</v>
      </c>
      <c r="M15" s="38">
        <v>40461</v>
      </c>
      <c r="N15" s="34">
        <f>IF(ISNUMBER(N14),N14,0)+1</f>
        <v>1</v>
      </c>
      <c r="O15" s="25"/>
      <c r="P15" s="52"/>
      <c r="Q15" s="18">
        <f>IF(ISNUMBER(O15),O15,0)</f>
        <v>0</v>
      </c>
      <c r="R15" s="18">
        <f t="array" ref="R15">IF(ISNUMBER(P15),P15-1,0)</f>
        <v>0</v>
      </c>
      <c r="S15" s="18">
        <f t="array" aca="1" ref="S15" ca="1">SUM(IF(OFFSET(ГП!$A$1,1,0,$A$3)&lt;=Q15,1,0))</f>
        <v>0</v>
      </c>
      <c r="T15" s="18">
        <f t="array" aca="1" ref="T15" ca="1">SUM(IF(OFFSET(ГП!$A$1,1,0,$A$3)&lt;=U15,1,0))</f>
        <v>0</v>
      </c>
      <c r="U15" s="38">
        <f ca="1">IF(OR(V15="",V15="отпуск"),Q15+R15+T15-S15,0)</f>
        <v>0</v>
      </c>
      <c r="V15" s="38"/>
      <c r="W15" s="25">
        <f>F15</f>
        <v>40461</v>
      </c>
      <c r="X15" s="25">
        <f ca="1">EDATE(W15,12)-1+AX15+BP15</f>
        <v>40825</v>
      </c>
      <c r="Y15" s="34">
        <f ca="1">IF(INDIRECT(AA15)-INDIRECT(AB15)&gt;J15,J15,INDIRECT(AA15)-INDIRECT(AB15))</f>
        <v>0</v>
      </c>
      <c r="Z15" s="34">
        <f ca="1">INDIRECT(ADDRESS(AN15,$J$4))-Y15</f>
        <v>28</v>
      </c>
      <c r="AA15" s="28" t="str">
        <f ca="1">ADDRESS(AN15+AO15,$P$4)</f>
        <v>$P$20</v>
      </c>
      <c r="AB15" s="28" t="str">
        <f ca="1">ADDRESS(AN15+AO15,$BI$4)</f>
        <v>$BI$20</v>
      </c>
      <c r="AC15" s="28">
        <v>0</v>
      </c>
      <c r="AD15" s="25"/>
      <c r="AE15" s="52"/>
      <c r="AF15" s="18">
        <f t="shared" ref="AF15:AF19" si="37">IF(ISNUMBER(AD15),AD15,0)</f>
        <v>0</v>
      </c>
      <c r="AG15" s="18">
        <f t="array" ref="AG15">IF(ISNUMBER(AE15),AE15-1,0)</f>
        <v>0</v>
      </c>
      <c r="AH15" s="18">
        <f t="array" aca="1" ref="AH15" ca="1">SUM(IF(OFFSET(ГП!$A$1,1,0,$A$3)&lt;=AF15,1,0))</f>
        <v>0</v>
      </c>
      <c r="AI15" s="18">
        <f t="array" aca="1" ref="AI15" ca="1">SUM(IF(OFFSET(ГП!$A$1,1,0,$A$3)&lt;=AJ15,1,0))</f>
        <v>0</v>
      </c>
      <c r="AJ15" s="38">
        <f t="shared" ref="AJ15:AJ19" ca="1" si="38">AF15+AG15+AI15-AH15</f>
        <v>0</v>
      </c>
      <c r="AK15" s="25">
        <v>40909</v>
      </c>
      <c r="AL15" s="34">
        <v>18</v>
      </c>
      <c r="AM15" s="18" t="str">
        <f>E15</f>
        <v>Пупкина Василиса Васильевна</v>
      </c>
      <c r="AN15" s="18">
        <f ca="1">MATCH(AM15,OFFSET($E$7,0,0,$J$3))+6</f>
        <v>15</v>
      </c>
      <c r="AO15" s="18">
        <f ca="1">C15</f>
        <v>5</v>
      </c>
      <c r="AP15" s="18">
        <f>IF(ISNUMBER(AK15),AK15,0)</f>
        <v>40909</v>
      </c>
      <c r="AQ15" s="18">
        <f t="array" ref="AQ15">IF(ISNUMBER(AL15),AL15-1,0)</f>
        <v>17</v>
      </c>
      <c r="AR15" s="18">
        <f>IF(AQ15=0,AQ15,AQ15+1)</f>
        <v>18</v>
      </c>
      <c r="AS15" s="18" t="str">
        <f ca="1">ADDRESS(AN15,$AP$4)&amp;":"&amp;ADDRESS(AN15-1+AO15,$AP$4)</f>
        <v>$AP$15:$AP$19</v>
      </c>
      <c r="AT15" s="18" t="str">
        <f ca="1">ADDRESS(AN15,$AR$4)&amp;":"&amp;ADDRESS(AN15-1+AO15,$AR$4)</f>
        <v>$AR$15:$AR$19</v>
      </c>
      <c r="AU15" s="18">
        <f t="array" aca="1" ref="AU15" ca="1">SUM(IF(X15&gt;INDIRECT(AS15),INDIRECT(AT15),0))</f>
        <v>0</v>
      </c>
      <c r="AV15" s="18">
        <f ca="1">AU15-IF(ISNUMBER(AU14),AU14,0)</f>
        <v>0</v>
      </c>
      <c r="AW15" s="18">
        <f ca="1">IF(AV15&gt;14,AV15-14,0)</f>
        <v>0</v>
      </c>
      <c r="AX15" s="18">
        <f ca="1">IF(ISNUMBER(AW15),AW15,0)</f>
        <v>0</v>
      </c>
      <c r="AY15" s="19">
        <f>AP15+AQ15</f>
        <v>40926</v>
      </c>
      <c r="AZ15" s="18">
        <f t="array" aca="1" ref="AZ15" ca="1">SUM(IF(OFFSET(ГП!$A$1,1,0,$A$3)&lt;AY15,1,0))</f>
        <v>116</v>
      </c>
      <c r="BA15" s="18">
        <f t="array" aca="1" ref="BA15" ca="1">SUM(IF(OFFSET(ГП!$A$1,1,0,$A$3)&lt;=BC15,1,0))</f>
        <v>116</v>
      </c>
      <c r="BB15" s="18">
        <f t="array" aca="1" ref="BB15" ca="1">SUM(IF(AY15=OFFSET(ГП!$A$1,1,0,$A$3),1,0))</f>
        <v>0</v>
      </c>
      <c r="BC15" s="19">
        <f ca="1">IF(BB15=1,AY15+BA15-AZ15,AY15)</f>
        <v>40926</v>
      </c>
      <c r="BD15" s="25">
        <f ca="1">IF(BB15=1,BC15-1,AY15)</f>
        <v>40926</v>
      </c>
      <c r="BE15" s="25">
        <v>41162</v>
      </c>
      <c r="BF15" s="25">
        <v>42257</v>
      </c>
      <c r="BG15" s="34">
        <v>1095</v>
      </c>
      <c r="BH15" s="34" t="s">
        <v>86</v>
      </c>
      <c r="BI15" s="34"/>
      <c r="BJ15" s="79">
        <f>IF(AND(ISNUMBER(BG15),OR(BH15=$BV$6,BH15=$BV$7)),BG15,0)</f>
        <v>1095</v>
      </c>
      <c r="BK15" s="79">
        <f>IF(ISNUMBER(BE15),BE15,0)</f>
        <v>41162</v>
      </c>
      <c r="BL15" s="79" t="str">
        <f ca="1">ADDRESS(AN15,$BE$4)&amp;":"&amp;ADDRESS(AN15-1+AO15,$BE$4)</f>
        <v>$BE$15:$BE$19</v>
      </c>
      <c r="BM15" s="79" t="str">
        <f ca="1">ADDRESS(AN15,$BJ$4)&amp;":"&amp;ADDRESS(AN15-1+AO15,$BJ$4)</f>
        <v>$BJ$15:$BJ$19</v>
      </c>
      <c r="BN15" s="79">
        <f t="array" aca="1" ref="BN15" ca="1">SUM(IF(X15&gt;INDIRECT(BL15),INDIRECT(BM15),0))</f>
        <v>0</v>
      </c>
      <c r="BO15" s="82">
        <f ca="1">BN15-IF(ISNUMBER(BN14),BN14,0)</f>
        <v>0</v>
      </c>
      <c r="BP15" s="82">
        <f ca="1">IF(BO15&gt;0,BO15,0)</f>
        <v>0</v>
      </c>
      <c r="BQ15" s="19">
        <f ca="1">IF(ISNUMBER(MAX(OFFSET(BR15,0,0,C15))),MAX(OFFSET(BR15,0,0,C15)),0)</f>
        <v>0</v>
      </c>
      <c r="BR15" s="25"/>
      <c r="BS15" s="70"/>
      <c r="BV15" s="17" t="s">
        <v>84</v>
      </c>
    </row>
    <row r="16" spans="1:77" x14ac:dyDescent="0.25">
      <c r="A16" s="75"/>
      <c r="E16" s="23"/>
      <c r="G16" s="75"/>
      <c r="H16" s="75"/>
      <c r="I16" s="23"/>
      <c r="J16">
        <f>J15</f>
        <v>28</v>
      </c>
      <c r="K16" s="77"/>
      <c r="M16" s="76">
        <v>40825</v>
      </c>
      <c r="N16" s="75">
        <f t="shared" ref="N16:N19" si="39">IF(ISNUMBER(N15),N15,0)+1</f>
        <v>2</v>
      </c>
      <c r="O16" s="26"/>
      <c r="P16" s="73"/>
      <c r="Q16">
        <f t="shared" ref="Q16:Q19" si="40">IF(ISNUMBER(O16),O16,0)</f>
        <v>0</v>
      </c>
      <c r="R16">
        <f t="array" ref="R16">IF(ISNUMBER(P16),P16-1,0)</f>
        <v>0</v>
      </c>
      <c r="S16">
        <f t="array" aca="1" ref="S16" ca="1">SUM(IF(OFFSET(ГП!$A$1,1,0,$A$3)&lt;=Q16,1,0))</f>
        <v>0</v>
      </c>
      <c r="T16">
        <f t="array" aca="1" ref="T16" ca="1">SUM(IF(OFFSET(ГП!$A$1,1,0,$A$3)&lt;=U16,1,0))</f>
        <v>0</v>
      </c>
      <c r="U16" s="76">
        <f ca="1">IF(V16="компенсация",0,Q16+R16+T16-S16)</f>
        <v>0</v>
      </c>
      <c r="V16" s="76"/>
      <c r="W16" s="26">
        <f ca="1">IF(OR(X15+1&gt;$E$3,X15+1=1),0,X15+1)</f>
        <v>40826</v>
      </c>
      <c r="X16" s="26">
        <f ca="1">IF(OR(X15+1&gt;$E$3,X15+1=1),0,EDATE(W16,12)-1+AX16+BP16)</f>
        <v>42309</v>
      </c>
      <c r="Y16" s="75">
        <f ca="1">IF(INDIRECT(AA15)-INDIRECT(AB15)-SUM(INDIRECT(AC16))&gt;J15,J15,INDIRECT(AA15)-INDIRECT(AB15)-SUM(INDIRECT(AC16)))</f>
        <v>0</v>
      </c>
      <c r="Z16" s="74">
        <f ca="1">IF(X16=0,0,INDIRECT(ADDRESS(AN16,$J$4))-Y16)</f>
        <v>28</v>
      </c>
      <c r="AA16" s="32" t="str">
        <f ca="1">ADDRESS(AN16+AO16,$P$4)</f>
        <v>$P$20</v>
      </c>
      <c r="AB16" s="32" t="str">
        <f ca="1">ADDRESS(AN16+AO16,$BI$4)</f>
        <v>$BI$20</v>
      </c>
      <c r="AC16" s="29" t="str">
        <f ca="1">ADDRESS(AN15,$Y$4)&amp;":"&amp;ADDRESS(AN15+N15-1,$Y$4)</f>
        <v>$Y$15:$Y$15</v>
      </c>
      <c r="AD16" s="23"/>
      <c r="AE16" s="73"/>
      <c r="AF16">
        <f t="shared" si="37"/>
        <v>0</v>
      </c>
      <c r="AG16">
        <f t="array" ref="AG16">IF(ISNUMBER(AE16),AE16-1,0)</f>
        <v>0</v>
      </c>
      <c r="AH16">
        <f t="array" aca="1" ref="AH16" ca="1">SUM(IF(OFFSET(ГП!$A$1,1,0,$A$3)&lt;=AF16,1,0))</f>
        <v>0</v>
      </c>
      <c r="AI16">
        <f t="array" aca="1" ref="AI16" ca="1">SUM(IF(OFFSET(ГП!$A$1,1,0,$A$3)&lt;=AJ16,1,0))</f>
        <v>0</v>
      </c>
      <c r="AJ16" s="76">
        <f t="shared" ca="1" si="38"/>
        <v>0</v>
      </c>
      <c r="AK16" s="26">
        <v>41437</v>
      </c>
      <c r="AL16" s="75">
        <v>19</v>
      </c>
      <c r="AM16" t="str">
        <f>AM15</f>
        <v>Пупкина Василиса Васильевна</v>
      </c>
      <c r="AN16" s="17">
        <f ca="1">MATCH(AM16,OFFSET($E$7,0,0,$J$3))+6</f>
        <v>15</v>
      </c>
      <c r="AO16">
        <f ca="1">AO15</f>
        <v>5</v>
      </c>
      <c r="AP16">
        <f t="shared" ref="AP16:AP19" si="41">IF(ISNUMBER(AK16),AK16,0)</f>
        <v>41437</v>
      </c>
      <c r="AQ16">
        <f t="array" ref="AQ16">IF(ISNUMBER(AL16),AL16-1,0)</f>
        <v>18</v>
      </c>
      <c r="AR16">
        <f t="shared" ref="AR16:AR19" si="42">IF(AQ16=0,AQ16,AQ16+1)</f>
        <v>19</v>
      </c>
      <c r="AS16" t="str">
        <f ca="1">ADDRESS(AN16,$AP$4)&amp;":"&amp;ADDRESS(AN16-1+AO16,$AP$4)</f>
        <v>$AP$15:$AP$19</v>
      </c>
      <c r="AT16" t="str">
        <f ca="1">ADDRESS(AN16,$AR$4)&amp;":"&amp;ADDRESS(AN16-1+AO16,$AR$4)</f>
        <v>$AR$15:$AR$19</v>
      </c>
      <c r="AU16">
        <f t="array" aca="1" ref="AU16" ca="1">SUM(IF(X16&gt;INDIRECT(AS16),INDIRECT(AT16),0))</f>
        <v>37</v>
      </c>
      <c r="AV16">
        <f t="shared" ref="AV16:AV19" ca="1" si="43">AU16-IF(ISNUMBER(AU15),AU15,0)</f>
        <v>37</v>
      </c>
      <c r="AW16">
        <f t="shared" ref="AW16:AW19" ca="1" si="44">IF(AV16&gt;14,AV16-14,0)</f>
        <v>23</v>
      </c>
      <c r="AX16" s="17">
        <f ca="1">IF(ISNUMBER(AW16),AW16,0)</f>
        <v>23</v>
      </c>
      <c r="AY16" s="11">
        <f t="shared" ref="AY16:AY19" si="45">AP16+AQ16</f>
        <v>41455</v>
      </c>
      <c r="AZ16">
        <f t="array" aca="1" ref="AZ16" ca="1">SUM(IF(OFFSET(ГП!$A$1,1,0,$A$3)&lt;AY16,1,0))</f>
        <v>135</v>
      </c>
      <c r="BA16">
        <f t="array" aca="1" ref="BA16" ca="1">SUM(IF(OFFSET(ГП!$A$1,1,0,$A$3)&lt;=BC16,1,0))</f>
        <v>135</v>
      </c>
      <c r="BB16">
        <f t="array" aca="1" ref="BB16" ca="1">SUM(IF(AY16=OFFSET(ГП!$A$1,1,0,$A$3),1,0))</f>
        <v>0</v>
      </c>
      <c r="BC16" s="11">
        <f t="shared" ref="BC16:BC19" ca="1" si="46">IF(BB16=1,AY16+BA16-AZ16,AY16)</f>
        <v>41455</v>
      </c>
      <c r="BD16" s="26">
        <f t="shared" ref="BD16:BD19" ca="1" si="47">IF(BB16=1,BC16-1,AY16)</f>
        <v>41455</v>
      </c>
      <c r="BE16" s="26"/>
      <c r="BF16" s="26"/>
      <c r="BG16" s="75" t="str">
        <f>IF(AND(ISNUMBER(BF16),ISNUMBER(BE16)),BF16-BE16+1,"")</f>
        <v/>
      </c>
      <c r="BH16" s="75"/>
      <c r="BI16" s="75"/>
      <c r="BJ16" s="13">
        <f>IF(AND(ISNUMBER(BG16),OR(BH16=$BV$6,BH16=$BV$7)),BG16,0)</f>
        <v>0</v>
      </c>
      <c r="BK16" s="13">
        <f t="shared" ref="BK16:BK19" si="48">IF(ISNUMBER(BE16),BE16,0)</f>
        <v>0</v>
      </c>
      <c r="BL16" s="13" t="str">
        <f t="shared" ref="BL16:BL19" ca="1" si="49">ADDRESS(AN16,$BE$4)&amp;":"&amp;ADDRESS(AN16-1+AO16,$BE$4)</f>
        <v>$BE$15:$BE$19</v>
      </c>
      <c r="BM16" s="13" t="str">
        <f t="shared" ref="BM16:BM19" ca="1" si="50">ADDRESS(AN16,$BJ$4)&amp;":"&amp;ADDRESS(AN16-1+AO16,$BJ$4)</f>
        <v>$BJ$15:$BJ$19</v>
      </c>
      <c r="BN16" s="13">
        <f t="array" aca="1" ref="BN16" ca="1">SUM(IF(X16&gt;INDIRECT(BL16),INDIRECT(BM16),0))</f>
        <v>1095</v>
      </c>
      <c r="BO16" s="4">
        <f t="shared" ca="1" si="36"/>
        <v>1095</v>
      </c>
      <c r="BP16" s="4">
        <f ca="1">IF(BO16&gt;0,BO16,0)</f>
        <v>1095</v>
      </c>
      <c r="BR16" s="26"/>
      <c r="BS16" s="78"/>
    </row>
    <row r="17" spans="1:71" x14ac:dyDescent="0.25">
      <c r="A17" s="75"/>
      <c r="E17" s="23"/>
      <c r="G17" s="75"/>
      <c r="H17" s="75"/>
      <c r="I17" s="23"/>
      <c r="J17">
        <f t="shared" ref="J17:J19" si="51">J16</f>
        <v>28</v>
      </c>
      <c r="K17" s="77"/>
      <c r="M17" s="76">
        <v>41190</v>
      </c>
      <c r="N17" s="75">
        <f t="shared" si="39"/>
        <v>3</v>
      </c>
      <c r="O17" s="26"/>
      <c r="P17" s="73"/>
      <c r="Q17">
        <f t="shared" si="40"/>
        <v>0</v>
      </c>
      <c r="R17">
        <f t="array" ref="R17">IF(ISNUMBER(P17),P17-1,0)</f>
        <v>0</v>
      </c>
      <c r="S17">
        <f t="array" aca="1" ref="S17" ca="1">SUM(IF(OFFSET(ГП!$A$1,1,0,$A$3)&lt;=Q17,1,0))</f>
        <v>0</v>
      </c>
      <c r="T17">
        <f t="array" aca="1" ref="T17" ca="1">SUM(IF(OFFSET(ГП!$A$1,1,0,$A$3)&lt;=U17,1,0))</f>
        <v>0</v>
      </c>
      <c r="U17" s="76">
        <f t="shared" ref="U17:U19" ca="1" si="52">IF(V17="компенсация",0,Q17+R17+T17-S17)</f>
        <v>0</v>
      </c>
      <c r="V17" s="76"/>
      <c r="W17" s="26">
        <f t="shared" ref="W17:W19" ca="1" si="53">IF(OR(X16+1&gt;$E$3,X16+1=1),0,X16+1)</f>
        <v>0</v>
      </c>
      <c r="X17" s="26">
        <f t="shared" ref="X17:X19" ca="1" si="54">IF(OR(X16+1&gt;$E$3,X16+1=1),0,EDATE(W17,12)-1+AX17)</f>
        <v>0</v>
      </c>
      <c r="Y17" s="75">
        <f t="shared" ref="Y17:Y19" ca="1" si="55">IF(INDIRECT(AA16)-INDIRECT(AB16)-SUM(INDIRECT(AC17))&gt;J16,J16,INDIRECT(AA16)-INDIRECT(AB16)-SUM(INDIRECT(AC17)))</f>
        <v>0</v>
      </c>
      <c r="Z17" s="74">
        <f t="shared" ref="Z17:Z19" ca="1" si="56">IF(X17=0,0,INDIRECT(ADDRESS(AN17,$J$4))-Y17)</f>
        <v>0</v>
      </c>
      <c r="AA17" s="32" t="str">
        <f t="shared" ref="AA17:AA19" ca="1" si="57">ADDRESS(AN17+AO17,$P$4)</f>
        <v>$P$20</v>
      </c>
      <c r="AB17" s="32" t="str">
        <f t="shared" ref="AB17:AB19" ca="1" si="58">ADDRESS(AN17+AO17,$BI$4)</f>
        <v>$BI$20</v>
      </c>
      <c r="AC17" s="29" t="str">
        <f t="shared" ref="AC17:AC19" ca="1" si="59">ADDRESS(AN16,$Y$4)&amp;":"&amp;ADDRESS(AN16+N16-1,$Y$4)</f>
        <v>$Y$15:$Y$16</v>
      </c>
      <c r="AD17" s="23"/>
      <c r="AE17" s="73"/>
      <c r="AF17">
        <f t="shared" si="37"/>
        <v>0</v>
      </c>
      <c r="AG17">
        <f t="array" ref="AG17">IF(ISNUMBER(AE17),AE17-1,0)</f>
        <v>0</v>
      </c>
      <c r="AH17">
        <f t="array" aca="1" ref="AH17" ca="1">SUM(IF(OFFSET(ГП!$A$1,1,0,$A$3)&lt;=AF17,1,0))</f>
        <v>0</v>
      </c>
      <c r="AI17">
        <f t="array" aca="1" ref="AI17" ca="1">SUM(IF(OFFSET(ГП!$A$1,1,0,$A$3)&lt;=AJ17,1,0))</f>
        <v>0</v>
      </c>
      <c r="AJ17" s="76">
        <f t="shared" ca="1" si="38"/>
        <v>0</v>
      </c>
      <c r="AK17" s="26"/>
      <c r="AL17" s="75"/>
      <c r="AM17" t="str">
        <f t="shared" ref="AM17:AM19" si="60">AM16</f>
        <v>Пупкина Василиса Васильевна</v>
      </c>
      <c r="AN17" s="17">
        <f t="shared" ref="AN17:AN19" ca="1" si="61">MATCH(AM17,OFFSET($E$7,0,0,$J$3))+6</f>
        <v>15</v>
      </c>
      <c r="AO17">
        <f t="shared" ref="AO17:AO19" ca="1" si="62">AO16</f>
        <v>5</v>
      </c>
      <c r="AP17">
        <f t="shared" si="41"/>
        <v>0</v>
      </c>
      <c r="AQ17">
        <f t="array" ref="AQ17">IF(ISNUMBER(AL17),AL17-1,0)</f>
        <v>0</v>
      </c>
      <c r="AR17">
        <f t="shared" si="42"/>
        <v>0</v>
      </c>
      <c r="AS17" t="str">
        <f t="shared" ref="AS17:AS19" ca="1" si="63">ADDRESS(AN17,$AP$4)&amp;":"&amp;ADDRESS(AN17-1+AO17,$AP$4)</f>
        <v>$AP$15:$AP$19</v>
      </c>
      <c r="AT17" t="str">
        <f t="shared" ref="AT17:AT19" ca="1" si="64">ADDRESS(AN17,$AR$4)&amp;":"&amp;ADDRESS(AN17-1+AO17,$AR$4)</f>
        <v>$AR$15:$AR$19</v>
      </c>
      <c r="AU17">
        <f t="array" aca="1" ref="AU17" ca="1">SUM(IF(X17&gt;INDIRECT(AS17),INDIRECT(AT17),0))</f>
        <v>0</v>
      </c>
      <c r="AV17">
        <f t="shared" ca="1" si="43"/>
        <v>-37</v>
      </c>
      <c r="AW17">
        <f t="shared" ca="1" si="44"/>
        <v>0</v>
      </c>
      <c r="AX17" s="17">
        <f t="shared" ref="AX17:AX19" ca="1" si="65">IF(ISNUMBER(AW17),AW17,0)</f>
        <v>0</v>
      </c>
      <c r="AY17" s="11">
        <f t="shared" si="45"/>
        <v>0</v>
      </c>
      <c r="AZ17">
        <f t="array" aca="1" ref="AZ17" ca="1">SUM(IF(OFFSET(ГП!$A$1,1,0,$A$3)&lt;AY17,1,0))</f>
        <v>0</v>
      </c>
      <c r="BA17">
        <f t="array" aca="1" ref="BA17" ca="1">SUM(IF(OFFSET(ГП!$A$1,1,0,$A$3)&lt;=BC17,1,0))</f>
        <v>0</v>
      </c>
      <c r="BB17">
        <f t="array" aca="1" ref="BB17" ca="1">SUM(IF(AY17=OFFSET(ГП!$A$1,1,0,$A$3),1,0))</f>
        <v>0</v>
      </c>
      <c r="BC17" s="11">
        <f t="shared" ca="1" si="46"/>
        <v>0</v>
      </c>
      <c r="BD17" s="26">
        <f t="shared" ca="1" si="47"/>
        <v>0</v>
      </c>
      <c r="BE17" s="26"/>
      <c r="BF17" s="26"/>
      <c r="BG17" s="75" t="str">
        <f t="shared" ref="BG17:BG19" si="66">IF(AND(ISNUMBER(BF17),ISNUMBER(BE17)),BF17-BE17+1,"")</f>
        <v/>
      </c>
      <c r="BH17" s="75"/>
      <c r="BI17" s="75"/>
      <c r="BJ17" s="13">
        <f>IF(AND(ISNUMBER(BG17),OR(BH17=$BV$6,BH17=$BV$7)),BG17,0)</f>
        <v>0</v>
      </c>
      <c r="BK17" s="13">
        <f t="shared" si="48"/>
        <v>0</v>
      </c>
      <c r="BL17" s="13" t="str">
        <f t="shared" ca="1" si="49"/>
        <v>$BE$15:$BE$19</v>
      </c>
      <c r="BM17" s="13" t="str">
        <f t="shared" ca="1" si="50"/>
        <v>$BJ$15:$BJ$19</v>
      </c>
      <c r="BN17" s="13">
        <f t="array" aca="1" ref="BN17" ca="1">SUM(IF(X17&gt;INDIRECT(BL17),INDIRECT(BM17),0))</f>
        <v>0</v>
      </c>
      <c r="BO17" s="4">
        <f t="shared" ca="1" si="36"/>
        <v>-1095</v>
      </c>
      <c r="BP17" s="4">
        <f t="shared" ref="BP17:BP19" ca="1" si="67">IF(BO17&gt;0,BO17,0)</f>
        <v>0</v>
      </c>
      <c r="BR17" s="26"/>
      <c r="BS17" s="78"/>
    </row>
    <row r="18" spans="1:71" x14ac:dyDescent="0.25">
      <c r="A18" s="75"/>
      <c r="E18" s="23"/>
      <c r="G18" s="75"/>
      <c r="H18" s="75"/>
      <c r="I18" s="23"/>
      <c r="J18">
        <f t="shared" si="51"/>
        <v>28</v>
      </c>
      <c r="K18" s="77"/>
      <c r="M18" s="76">
        <v>41554</v>
      </c>
      <c r="N18" s="75">
        <f t="shared" si="39"/>
        <v>4</v>
      </c>
      <c r="O18" s="26"/>
      <c r="P18" s="73"/>
      <c r="Q18">
        <f t="shared" si="40"/>
        <v>0</v>
      </c>
      <c r="R18">
        <f t="array" ref="R18">IF(ISNUMBER(P18),P18-1,0)</f>
        <v>0</v>
      </c>
      <c r="S18">
        <f t="array" aca="1" ref="S18" ca="1">SUM(IF(OFFSET(ГП!$A$1,1,0,$A$3)&lt;=Q18,1,0))</f>
        <v>0</v>
      </c>
      <c r="T18">
        <f t="array" aca="1" ref="T18" ca="1">SUM(IF(OFFSET(ГП!$A$1,1,0,$A$3)&lt;=U18,1,0))</f>
        <v>0</v>
      </c>
      <c r="U18" s="76">
        <f t="shared" ca="1" si="52"/>
        <v>0</v>
      </c>
      <c r="V18" s="76"/>
      <c r="W18" s="26">
        <f t="shared" ca="1" si="53"/>
        <v>0</v>
      </c>
      <c r="X18" s="26">
        <f t="shared" ca="1" si="54"/>
        <v>0</v>
      </c>
      <c r="Y18" s="75">
        <f t="shared" ca="1" si="55"/>
        <v>0</v>
      </c>
      <c r="Z18" s="74">
        <f t="shared" ca="1" si="56"/>
        <v>0</v>
      </c>
      <c r="AA18" s="32" t="str">
        <f t="shared" ca="1" si="57"/>
        <v>$P$20</v>
      </c>
      <c r="AB18" s="32" t="str">
        <f t="shared" ca="1" si="58"/>
        <v>$BI$20</v>
      </c>
      <c r="AC18" s="29" t="str">
        <f t="shared" ca="1" si="59"/>
        <v>$Y$15:$Y$17</v>
      </c>
      <c r="AD18" s="23"/>
      <c r="AE18" s="73"/>
      <c r="AF18">
        <f t="shared" si="37"/>
        <v>0</v>
      </c>
      <c r="AG18">
        <f t="array" ref="AG18">IF(ISNUMBER(AE18),AE18-1,0)</f>
        <v>0</v>
      </c>
      <c r="AH18">
        <f t="array" aca="1" ref="AH18" ca="1">SUM(IF(OFFSET(ГП!$A$1,1,0,$A$3)&lt;=AF18,1,0))</f>
        <v>0</v>
      </c>
      <c r="AI18">
        <f t="array" aca="1" ref="AI18" ca="1">SUM(IF(OFFSET(ГП!$A$1,1,0,$A$3)&lt;=AJ18,1,0))</f>
        <v>0</v>
      </c>
      <c r="AJ18" s="76">
        <f t="shared" ca="1" si="38"/>
        <v>0</v>
      </c>
      <c r="AK18" s="26"/>
      <c r="AL18" s="75"/>
      <c r="AM18" t="str">
        <f t="shared" si="60"/>
        <v>Пупкина Василиса Васильевна</v>
      </c>
      <c r="AN18" s="17">
        <f t="shared" ca="1" si="61"/>
        <v>15</v>
      </c>
      <c r="AO18">
        <f t="shared" ca="1" si="62"/>
        <v>5</v>
      </c>
      <c r="AP18">
        <f t="shared" si="41"/>
        <v>0</v>
      </c>
      <c r="AQ18">
        <f t="array" ref="AQ18">IF(ISNUMBER(AL18),AL18-1,0)</f>
        <v>0</v>
      </c>
      <c r="AR18">
        <f t="shared" si="42"/>
        <v>0</v>
      </c>
      <c r="AS18" t="str">
        <f t="shared" ca="1" si="63"/>
        <v>$AP$15:$AP$19</v>
      </c>
      <c r="AT18" t="str">
        <f t="shared" ca="1" si="64"/>
        <v>$AR$15:$AR$19</v>
      </c>
      <c r="AU18">
        <f t="array" aca="1" ref="AU18" ca="1">SUM(IF(X18&gt;INDIRECT(AS18),INDIRECT(AT18),0))</f>
        <v>0</v>
      </c>
      <c r="AV18">
        <f t="shared" ca="1" si="43"/>
        <v>0</v>
      </c>
      <c r="AW18">
        <f t="shared" ca="1" si="44"/>
        <v>0</v>
      </c>
      <c r="AX18" s="17">
        <f t="shared" ca="1" si="65"/>
        <v>0</v>
      </c>
      <c r="AY18" s="11">
        <f t="shared" si="45"/>
        <v>0</v>
      </c>
      <c r="AZ18">
        <f t="array" aca="1" ref="AZ18" ca="1">SUM(IF(OFFSET(ГП!$A$1,1,0,$A$3)&lt;AY18,1,0))</f>
        <v>0</v>
      </c>
      <c r="BA18">
        <f t="array" aca="1" ref="BA18" ca="1">SUM(IF(OFFSET(ГП!$A$1,1,0,$A$3)&lt;=BC18,1,0))</f>
        <v>0</v>
      </c>
      <c r="BB18">
        <f t="array" aca="1" ref="BB18" ca="1">SUM(IF(AY18=OFFSET(ГП!$A$1,1,0,$A$3),1,0))</f>
        <v>0</v>
      </c>
      <c r="BC18" s="11">
        <f t="shared" ca="1" si="46"/>
        <v>0</v>
      </c>
      <c r="BD18" s="26">
        <f t="shared" ca="1" si="47"/>
        <v>0</v>
      </c>
      <c r="BE18" s="26"/>
      <c r="BF18" s="26"/>
      <c r="BG18" s="75" t="str">
        <f t="shared" si="66"/>
        <v/>
      </c>
      <c r="BH18" s="75"/>
      <c r="BI18" s="75"/>
      <c r="BJ18" s="13">
        <f>IF(AND(ISNUMBER(BG18),OR(BH18=$BV$6,BH18=$BV$7)),BG18,0)</f>
        <v>0</v>
      </c>
      <c r="BK18" s="13">
        <f t="shared" si="48"/>
        <v>0</v>
      </c>
      <c r="BL18" s="13" t="str">
        <f t="shared" ca="1" si="49"/>
        <v>$BE$15:$BE$19</v>
      </c>
      <c r="BM18" s="13" t="str">
        <f t="shared" ca="1" si="50"/>
        <v>$BJ$15:$BJ$19</v>
      </c>
      <c r="BN18" s="13">
        <f t="array" aca="1" ref="BN18" ca="1">SUM(IF(X18&gt;INDIRECT(BL18),INDIRECT(BM18),0))</f>
        <v>0</v>
      </c>
      <c r="BO18" s="4">
        <f t="shared" ca="1" si="36"/>
        <v>0</v>
      </c>
      <c r="BP18" s="4">
        <f t="shared" ca="1" si="67"/>
        <v>0</v>
      </c>
      <c r="BR18" s="26"/>
      <c r="BS18" s="78"/>
    </row>
    <row r="19" spans="1:71" x14ac:dyDescent="0.25">
      <c r="A19" s="75"/>
      <c r="E19" s="23"/>
      <c r="G19" s="75"/>
      <c r="H19" s="75"/>
      <c r="I19" s="23"/>
      <c r="J19">
        <f t="shared" si="51"/>
        <v>28</v>
      </c>
      <c r="K19" s="77"/>
      <c r="M19" s="76"/>
      <c r="N19" s="75">
        <f t="shared" si="39"/>
        <v>5</v>
      </c>
      <c r="O19" s="26"/>
      <c r="P19" s="73"/>
      <c r="Q19">
        <f t="shared" si="40"/>
        <v>0</v>
      </c>
      <c r="R19">
        <f t="array" ref="R19">IF(ISNUMBER(P19),P19-1,0)</f>
        <v>0</v>
      </c>
      <c r="S19">
        <f t="array" aca="1" ref="S19" ca="1">SUM(IF(OFFSET(ГП!$A$1,1,0,$A$3)&lt;=Q19,1,0))</f>
        <v>0</v>
      </c>
      <c r="T19">
        <f t="array" aca="1" ref="T19" ca="1">SUM(IF(OFFSET(ГП!$A$1,1,0,$A$3)&lt;=U19,1,0))</f>
        <v>0</v>
      </c>
      <c r="U19" s="76">
        <f t="shared" ca="1" si="52"/>
        <v>0</v>
      </c>
      <c r="V19" s="76"/>
      <c r="W19" s="26">
        <f t="shared" ca="1" si="53"/>
        <v>0</v>
      </c>
      <c r="X19" s="26">
        <f t="shared" ca="1" si="54"/>
        <v>0</v>
      </c>
      <c r="Y19" s="75">
        <f t="shared" ca="1" si="55"/>
        <v>0</v>
      </c>
      <c r="Z19" s="74">
        <f t="shared" ca="1" si="56"/>
        <v>0</v>
      </c>
      <c r="AA19" s="32" t="str">
        <f t="shared" ca="1" si="57"/>
        <v>$P$20</v>
      </c>
      <c r="AB19" s="32" t="str">
        <f t="shared" ca="1" si="58"/>
        <v>$BI$20</v>
      </c>
      <c r="AC19" s="29" t="str">
        <f t="shared" ca="1" si="59"/>
        <v>$Y$15:$Y$18</v>
      </c>
      <c r="AD19" s="23"/>
      <c r="AE19" s="73"/>
      <c r="AF19">
        <f t="shared" si="37"/>
        <v>0</v>
      </c>
      <c r="AG19">
        <f t="array" ref="AG19">IF(ISNUMBER(AE19),AE19-1,0)</f>
        <v>0</v>
      </c>
      <c r="AH19">
        <f t="array" aca="1" ref="AH19" ca="1">SUM(IF(OFFSET(ГП!$A$1,1,0,$A$3)&lt;=AF19,1,0))</f>
        <v>0</v>
      </c>
      <c r="AI19">
        <f t="array" aca="1" ref="AI19" ca="1">SUM(IF(OFFSET(ГП!$A$1,1,0,$A$3)&lt;=AJ19,1,0))</f>
        <v>0</v>
      </c>
      <c r="AJ19" s="76">
        <f t="shared" ca="1" si="38"/>
        <v>0</v>
      </c>
      <c r="AK19" s="26"/>
      <c r="AL19" s="75"/>
      <c r="AM19" t="str">
        <f t="shared" si="60"/>
        <v>Пупкина Василиса Васильевна</v>
      </c>
      <c r="AN19" s="17">
        <f t="shared" ca="1" si="61"/>
        <v>15</v>
      </c>
      <c r="AO19">
        <f t="shared" ca="1" si="62"/>
        <v>5</v>
      </c>
      <c r="AP19">
        <f t="shared" si="41"/>
        <v>0</v>
      </c>
      <c r="AQ19">
        <f t="array" ref="AQ19">IF(ISNUMBER(AL19),AL19-1,0)</f>
        <v>0</v>
      </c>
      <c r="AR19">
        <f t="shared" si="42"/>
        <v>0</v>
      </c>
      <c r="AS19" t="str">
        <f t="shared" ca="1" si="63"/>
        <v>$AP$15:$AP$19</v>
      </c>
      <c r="AT19" t="str">
        <f t="shared" ca="1" si="64"/>
        <v>$AR$15:$AR$19</v>
      </c>
      <c r="AU19">
        <f t="array" aca="1" ref="AU19" ca="1">SUM(IF(X19&gt;INDIRECT(AS19),INDIRECT(AT19),0))</f>
        <v>0</v>
      </c>
      <c r="AV19">
        <f t="shared" ca="1" si="43"/>
        <v>0</v>
      </c>
      <c r="AW19">
        <f t="shared" ca="1" si="44"/>
        <v>0</v>
      </c>
      <c r="AX19" s="17">
        <f t="shared" ca="1" si="65"/>
        <v>0</v>
      </c>
      <c r="AY19" s="11">
        <f t="shared" si="45"/>
        <v>0</v>
      </c>
      <c r="AZ19">
        <f t="array" aca="1" ref="AZ19" ca="1">SUM(IF(OFFSET(ГП!$A$1,1,0,$A$3)&lt;AY19,1,0))</f>
        <v>0</v>
      </c>
      <c r="BA19">
        <f t="array" aca="1" ref="BA19" ca="1">SUM(IF(OFFSET(ГП!$A$1,1,0,$A$3)&lt;=BC19,1,0))</f>
        <v>0</v>
      </c>
      <c r="BB19">
        <f t="array" aca="1" ref="BB19" ca="1">SUM(IF(AY19=OFFSET(ГП!$A$1,1,0,$A$3),1,0))</f>
        <v>0</v>
      </c>
      <c r="BC19" s="11">
        <f t="shared" ca="1" si="46"/>
        <v>0</v>
      </c>
      <c r="BD19" s="26">
        <f t="shared" ca="1" si="47"/>
        <v>0</v>
      </c>
      <c r="BE19" s="26"/>
      <c r="BF19" s="26"/>
      <c r="BG19" s="75" t="str">
        <f t="shared" si="66"/>
        <v/>
      </c>
      <c r="BH19" s="75"/>
      <c r="BI19" s="75"/>
      <c r="BJ19" s="13">
        <f>IF(AND(ISNUMBER(BG19),OR(BH19=$BV$6,BH19=$BV$7)),BG19,0)</f>
        <v>0</v>
      </c>
      <c r="BK19" s="13">
        <f t="shared" si="48"/>
        <v>0</v>
      </c>
      <c r="BL19" s="13" t="str">
        <f t="shared" ca="1" si="49"/>
        <v>$BE$15:$BE$19</v>
      </c>
      <c r="BM19" s="13" t="str">
        <f t="shared" ca="1" si="50"/>
        <v>$BJ$15:$BJ$19</v>
      </c>
      <c r="BN19" s="13">
        <f t="array" aca="1" ref="BN19" ca="1">SUM(IF(X19&gt;INDIRECT(BL19),INDIRECT(BM19),0))</f>
        <v>0</v>
      </c>
      <c r="BO19" s="4">
        <f t="shared" ca="1" si="36"/>
        <v>0</v>
      </c>
      <c r="BP19" s="4">
        <f t="shared" ca="1" si="67"/>
        <v>0</v>
      </c>
      <c r="BR19" s="26"/>
      <c r="BS19" s="78"/>
    </row>
    <row r="20" spans="1:71" x14ac:dyDescent="0.25">
      <c r="A20" s="35"/>
      <c r="B20" s="16"/>
      <c r="C20" s="16"/>
      <c r="D20" s="16"/>
      <c r="E20" s="24"/>
      <c r="F20" s="16"/>
      <c r="G20" s="35"/>
      <c r="H20" s="35"/>
      <c r="I20" s="24"/>
      <c r="J20" s="16"/>
      <c r="K20" s="64"/>
      <c r="L20" s="71"/>
      <c r="M20" s="65"/>
      <c r="N20" s="51">
        <f ca="1">OFFSET(N20,-1,0)</f>
        <v>5</v>
      </c>
      <c r="O20" s="24"/>
      <c r="P20" s="35">
        <f ca="1">SUM(OFFSET(P15,0,0,C15))</f>
        <v>0</v>
      </c>
      <c r="Q20" s="21">
        <f ca="1">(DAY(D15)-DAY(F15))/INDEX(ГП!$E$1:$E$12,MATCH(MONTH(D15),ГП!$F$1:$F$12))</f>
        <v>3.3333333333333333E-2</v>
      </c>
      <c r="R20" s="21">
        <f ca="1">12*(YEAR(D15)-YEAR(F15))</f>
        <v>48</v>
      </c>
      <c r="S20" s="21">
        <f ca="1">MONTH(D15)-MONTH(F15)</f>
        <v>-1</v>
      </c>
      <c r="T20" s="21">
        <f ca="1">S20+R20+Q20</f>
        <v>47.033333333333331</v>
      </c>
      <c r="U20" s="53">
        <f ca="1">T20*J15/12-P20-AX20+BI20</f>
        <v>107.98006088280061</v>
      </c>
      <c r="V20" s="53"/>
      <c r="W20" s="24"/>
      <c r="X20" s="24"/>
      <c r="Y20" s="35"/>
      <c r="Z20" s="35">
        <f ca="1">SUM(OFFSET(Z$1,AN16-1,0,AO16))</f>
        <v>56</v>
      </c>
      <c r="AA20" s="30"/>
      <c r="AB20" s="30"/>
      <c r="AC20" s="30"/>
      <c r="AD20" s="24"/>
      <c r="AE20" s="35">
        <f ca="1">SUM(OFFSET(AE15,0,0,C15))</f>
        <v>0</v>
      </c>
      <c r="AF20" s="16"/>
      <c r="AG20" s="16" t="str">
        <f ca="1">ADDRESS(AN16,$X$4)&amp;":"&amp;ADDRESS(AO16+AN16-1,$X$4)</f>
        <v>$X$15:$X$19</v>
      </c>
      <c r="AH20" s="16">
        <f t="array" aca="1" ref="AH20" ca="1">SUM(IF(F15&lt;INDIRECT(AG20),1,0))</f>
        <v>2</v>
      </c>
      <c r="AI20" s="16">
        <f ca="1">AH20*J15-AE20</f>
        <v>56</v>
      </c>
      <c r="AJ20" s="53">
        <f ca="1">T20*J15/12-AE20-AX20</f>
        <v>107.98006088280061</v>
      </c>
      <c r="AK20" s="24"/>
      <c r="AL20" s="35">
        <f ca="1">SUM(OFFSET(AL15,0,0,$C15))</f>
        <v>37</v>
      </c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>
        <f ca="1">(SUM(OFFSET(AX15,0,0,C15))/ГП!$E$13)*J15/12</f>
        <v>1.7643835616438357</v>
      </c>
      <c r="AY20" s="16"/>
      <c r="AZ20" s="16"/>
      <c r="BA20" s="16"/>
      <c r="BB20" s="16"/>
      <c r="BC20" s="16"/>
      <c r="BD20" s="24"/>
      <c r="BE20" s="24"/>
      <c r="BF20" s="24"/>
      <c r="BG20" s="35">
        <f ca="1">SUM(OFFSET(BG15,0,0,$C15))</f>
        <v>1095</v>
      </c>
      <c r="BH20" s="35"/>
      <c r="BI20" s="35">
        <f ca="1">SUM(OFFSET(BI15,0,0,C15))</f>
        <v>0</v>
      </c>
      <c r="BJ20" s="80"/>
      <c r="BK20" s="80"/>
      <c r="BL20" s="80"/>
      <c r="BM20" s="80"/>
      <c r="BN20" s="80"/>
      <c r="BO20" s="80"/>
      <c r="BP20" s="80"/>
      <c r="BQ20" s="16"/>
      <c r="BR20" s="24"/>
      <c r="BS20" s="30"/>
    </row>
    <row r="23" spans="1:71" x14ac:dyDescent="0.25">
      <c r="BH23" s="81"/>
    </row>
  </sheetData>
  <mergeCells count="4">
    <mergeCell ref="AK5:BD5"/>
    <mergeCell ref="BE5:BI5"/>
    <mergeCell ref="AD5:AJ5"/>
    <mergeCell ref="N5:V5"/>
  </mergeCells>
  <dataValidations count="2">
    <dataValidation type="list" allowBlank="1" showInputMessage="1" showErrorMessage="1" sqref="BH7:BH9 BH11:BH13 BH15:BH20">
      <formula1>типо</formula1>
    </dataValidation>
    <dataValidation type="list" allowBlank="1" showInputMessage="1" showErrorMessage="1" sqref="V7:V8 V11:V12 V15:V19">
      <formula1>компо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3"/>
  <sheetViews>
    <sheetView tabSelected="1" zoomScaleNormal="100" workbookViewId="0">
      <pane ySplit="6" topLeftCell="A7" activePane="bottomLeft" state="frozen"/>
      <selection pane="bottomLeft" activeCell="K8" sqref="K8"/>
    </sheetView>
  </sheetViews>
  <sheetFormatPr defaultRowHeight="15" x14ac:dyDescent="0.25"/>
  <cols>
    <col min="1" max="1" width="6.42578125" style="20" bestFit="1" customWidth="1"/>
    <col min="2" max="2" width="8.7109375" customWidth="1"/>
    <col min="3" max="3" width="17.28515625" customWidth="1"/>
    <col min="4" max="4" width="38.28515625" bestFit="1" customWidth="1"/>
    <col min="5" max="5" width="16.85546875" customWidth="1"/>
    <col min="6" max="6" width="22.140625" bestFit="1" customWidth="1"/>
    <col min="7" max="7" width="14.5703125" customWidth="1"/>
    <col min="8" max="8" width="45" bestFit="1" customWidth="1"/>
    <col min="9" max="9" width="19.85546875" bestFit="1" customWidth="1"/>
    <col min="10" max="10" width="16.28515625" bestFit="1" customWidth="1"/>
    <col min="11" max="11" width="17.5703125" bestFit="1" customWidth="1"/>
    <col min="12" max="12" width="20" customWidth="1"/>
    <col min="13" max="13" width="20.5703125" customWidth="1"/>
    <col min="14" max="14" width="21" bestFit="1" customWidth="1"/>
    <col min="15" max="15" width="20.140625" bestFit="1" customWidth="1"/>
    <col min="16" max="16" width="20.140625" customWidth="1"/>
    <col min="17" max="17" width="10.140625" bestFit="1" customWidth="1"/>
    <col min="18" max="18" width="18.85546875" customWidth="1"/>
    <col min="19" max="19" width="8.7109375" customWidth="1"/>
    <col min="20" max="20" width="18" customWidth="1"/>
    <col min="21" max="21" width="10.140625" bestFit="1" customWidth="1"/>
    <col min="22" max="22" width="5.85546875" bestFit="1" customWidth="1"/>
    <col min="23" max="23" width="7.85546875" bestFit="1" customWidth="1"/>
    <col min="24" max="24" width="19.140625" customWidth="1"/>
    <col min="25" max="25" width="10.140625" bestFit="1" customWidth="1"/>
    <col min="26" max="26" width="19.140625" customWidth="1"/>
    <col min="27" max="27" width="5.5703125" bestFit="1" customWidth="1"/>
    <col min="28" max="28" width="18.5703125" customWidth="1"/>
    <col min="29" max="29" width="10.140625" bestFit="1" customWidth="1"/>
    <col min="30" max="30" width="5.85546875" bestFit="1" customWidth="1"/>
    <col min="31" max="31" width="18.85546875" customWidth="1"/>
    <col min="32" max="32" width="10.140625" bestFit="1" customWidth="1"/>
    <col min="33" max="33" width="18.5703125" customWidth="1"/>
    <col min="34" max="34" width="10.140625" bestFit="1" customWidth="1"/>
    <col min="35" max="35" width="18.5703125" customWidth="1"/>
    <col min="36" max="36" width="10.28515625" bestFit="1" customWidth="1"/>
    <col min="37" max="37" width="18.85546875" customWidth="1"/>
    <col min="38" max="38" width="36.5703125" bestFit="1" customWidth="1"/>
    <col min="39" max="39" width="5.85546875" bestFit="1" customWidth="1"/>
  </cols>
  <sheetData>
    <row r="1" spans="1:39" x14ac:dyDescent="0.25">
      <c r="W1">
        <v>21</v>
      </c>
    </row>
    <row r="2" spans="1:39" x14ac:dyDescent="0.25">
      <c r="A2" s="20" t="s">
        <v>73</v>
      </c>
      <c r="W2">
        <v>26</v>
      </c>
    </row>
    <row r="3" spans="1:39" x14ac:dyDescent="0.25">
      <c r="A3" s="20">
        <f ca="1">Бланк!$J$3+6</f>
        <v>21</v>
      </c>
      <c r="B3">
        <v>1</v>
      </c>
      <c r="C3">
        <v>3</v>
      </c>
      <c r="D3">
        <v>5</v>
      </c>
      <c r="F3">
        <v>6</v>
      </c>
      <c r="G3">
        <v>61</v>
      </c>
      <c r="H3">
        <v>8</v>
      </c>
      <c r="I3">
        <v>12</v>
      </c>
      <c r="J3">
        <v>10</v>
      </c>
      <c r="K3">
        <v>11</v>
      </c>
      <c r="L3">
        <v>23</v>
      </c>
      <c r="M3">
        <v>24</v>
      </c>
      <c r="N3">
        <v>23</v>
      </c>
      <c r="O3">
        <v>24</v>
      </c>
      <c r="P3">
        <v>15</v>
      </c>
      <c r="Q3">
        <v>15</v>
      </c>
      <c r="R3">
        <v>16</v>
      </c>
      <c r="S3">
        <v>16</v>
      </c>
      <c r="T3">
        <v>21</v>
      </c>
      <c r="U3">
        <v>21</v>
      </c>
      <c r="V3">
        <v>16</v>
      </c>
      <c r="W3">
        <v>26</v>
      </c>
      <c r="X3">
        <v>37</v>
      </c>
      <c r="Y3">
        <v>37</v>
      </c>
      <c r="Z3">
        <v>38</v>
      </c>
      <c r="AA3">
        <v>38</v>
      </c>
      <c r="AB3">
        <v>56</v>
      </c>
      <c r="AC3">
        <v>56</v>
      </c>
      <c r="AD3">
        <v>38</v>
      </c>
      <c r="AE3">
        <v>57</v>
      </c>
      <c r="AF3">
        <v>57</v>
      </c>
      <c r="AG3">
        <v>58</v>
      </c>
      <c r="AH3">
        <v>58</v>
      </c>
      <c r="AI3">
        <v>59</v>
      </c>
      <c r="AJ3">
        <v>59</v>
      </c>
      <c r="AK3">
        <v>60</v>
      </c>
      <c r="AL3">
        <v>60</v>
      </c>
      <c r="AM3">
        <v>59</v>
      </c>
    </row>
    <row r="4" spans="1:39" x14ac:dyDescent="0.25">
      <c r="B4" t="str">
        <f ca="1">ADDRESS(7,B3,1,1,$A$2)&amp;":"&amp;ADDRESS($A$3,B3)</f>
        <v>бланк!$A$7:$A$21</v>
      </c>
      <c r="C4" t="str">
        <f ca="1">ADDRESS(7,C3,1,1,$A$2)&amp;":"&amp;ADDRESS($A$3,C3)</f>
        <v>бланк!$C$7:$C$21</v>
      </c>
      <c r="D4" t="str">
        <f ca="1">ADDRESS(7,D3,1,1,$A$2)&amp;":"&amp;ADDRESS($A$3,D3)</f>
        <v>бланк!$E$7:$E$21</v>
      </c>
      <c r="F4" t="str">
        <f ca="1">ADDRESS(7,F3,1,1,$A$2)&amp;":"&amp;ADDRESS($A$3,F3)</f>
        <v>бланк!$F$7:$F$21</v>
      </c>
      <c r="G4" t="str">
        <f t="shared" ref="F4:K4" ca="1" si="0">ADDRESS(7,G3,1,1,$A$2)&amp;":"&amp;ADDRESS($A$3,G3)</f>
        <v>бланк!$BI$7:$BI$21</v>
      </c>
      <c r="H4" t="str">
        <f t="shared" ca="1" si="0"/>
        <v>бланк!$H$7:$H$21</v>
      </c>
      <c r="I4" t="str">
        <f t="shared" ca="1" si="0"/>
        <v>бланк!$L$7:$L$21</v>
      </c>
      <c r="J4" t="str">
        <f t="shared" ca="1" si="0"/>
        <v>бланк!$J$7:$J$21</v>
      </c>
      <c r="K4" t="str">
        <f t="shared" ca="1" si="0"/>
        <v>бланк!$K$7:$K$21</v>
      </c>
    </row>
    <row r="5" spans="1:39" x14ac:dyDescent="0.25">
      <c r="O5" s="39"/>
      <c r="P5" s="92" t="s">
        <v>60</v>
      </c>
      <c r="Q5" s="92"/>
      <c r="R5" s="92"/>
      <c r="S5" s="92"/>
      <c r="T5" s="92"/>
      <c r="U5" s="92"/>
      <c r="V5" s="92"/>
      <c r="W5" s="92"/>
      <c r="X5" s="90" t="s">
        <v>66</v>
      </c>
      <c r="Y5" s="90"/>
      <c r="Z5" s="90"/>
      <c r="AA5" s="90"/>
      <c r="AB5" s="90"/>
      <c r="AC5" s="90"/>
      <c r="AD5" s="90"/>
      <c r="AE5" s="91" t="s">
        <v>67</v>
      </c>
      <c r="AF5" s="91"/>
      <c r="AG5" s="91"/>
      <c r="AH5" s="91"/>
      <c r="AI5" s="91"/>
      <c r="AJ5" s="91"/>
      <c r="AK5" s="91"/>
      <c r="AL5" s="91"/>
      <c r="AM5" s="91"/>
    </row>
    <row r="6" spans="1:39" ht="14.25" customHeight="1" x14ac:dyDescent="0.25">
      <c r="A6" s="40" t="s">
        <v>7</v>
      </c>
      <c r="B6" t="s">
        <v>72</v>
      </c>
      <c r="C6" t="s">
        <v>71</v>
      </c>
      <c r="D6" s="40" t="s">
        <v>52</v>
      </c>
      <c r="E6" s="32" t="s">
        <v>74</v>
      </c>
      <c r="F6" s="40" t="s">
        <v>53</v>
      </c>
      <c r="G6" s="40" t="s">
        <v>59</v>
      </c>
      <c r="H6" s="40" t="s">
        <v>54</v>
      </c>
      <c r="I6" s="40" t="s">
        <v>90</v>
      </c>
      <c r="J6" s="40" t="s">
        <v>55</v>
      </c>
      <c r="K6" s="40" t="s">
        <v>56</v>
      </c>
      <c r="L6" s="41" t="s">
        <v>75</v>
      </c>
      <c r="M6" s="41" t="s">
        <v>76</v>
      </c>
      <c r="N6" s="40" t="s">
        <v>57</v>
      </c>
      <c r="O6" s="40" t="s">
        <v>58</v>
      </c>
      <c r="P6" s="42" t="s">
        <v>77</v>
      </c>
      <c r="Q6" s="43" t="s">
        <v>61</v>
      </c>
      <c r="R6" s="42" t="s">
        <v>78</v>
      </c>
      <c r="S6" s="43" t="s">
        <v>62</v>
      </c>
      <c r="T6" s="13" t="s">
        <v>79</v>
      </c>
      <c r="U6" s="43" t="s">
        <v>63</v>
      </c>
      <c r="V6" s="44" t="s">
        <v>64</v>
      </c>
      <c r="W6" s="43" t="s">
        <v>65</v>
      </c>
      <c r="X6" s="42" t="s">
        <v>80</v>
      </c>
      <c r="Y6" s="45" t="s">
        <v>61</v>
      </c>
      <c r="Z6" s="41" t="s">
        <v>78</v>
      </c>
      <c r="AA6" s="45" t="s">
        <v>62</v>
      </c>
      <c r="AB6" s="46" t="s">
        <v>81</v>
      </c>
      <c r="AC6" s="47" t="s">
        <v>63</v>
      </c>
      <c r="AD6" s="47" t="s">
        <v>64</v>
      </c>
      <c r="AE6" s="41" t="s">
        <v>80</v>
      </c>
      <c r="AF6" s="48" t="s">
        <v>61</v>
      </c>
      <c r="AG6" s="42" t="s">
        <v>81</v>
      </c>
      <c r="AH6" s="48" t="s">
        <v>63</v>
      </c>
      <c r="AI6" s="13" t="s">
        <v>78</v>
      </c>
      <c r="AJ6" s="49" t="s">
        <v>68</v>
      </c>
      <c r="AK6" s="13" t="s">
        <v>82</v>
      </c>
      <c r="AL6" s="49" t="s">
        <v>69</v>
      </c>
      <c r="AM6" s="48" t="s">
        <v>64</v>
      </c>
    </row>
    <row r="7" spans="1:39" s="17" customFormat="1" x14ac:dyDescent="0.25">
      <c r="A7" s="34">
        <f t="shared" ref="A7:A63" si="1">1+IF(ISNUMBER(A6),A6,0)</f>
        <v>1</v>
      </c>
      <c r="B7" s="28">
        <f t="shared" ref="B7:B63" ca="1" si="2">MATCH($A7,INDIRECT($B$4),0)</f>
        <v>5</v>
      </c>
      <c r="C7" s="28">
        <f t="shared" ref="C7:C39" ca="1" si="3">INDEX(INDIRECT(C$4),$B7)</f>
        <v>2</v>
      </c>
      <c r="D7" s="22" t="str">
        <f t="shared" ref="D7:K19" ca="1" si="4">INDEX(INDIRECT(D$4),$B7)</f>
        <v>Пупкин Василий Васильевич</v>
      </c>
      <c r="E7" s="54" t="b">
        <f t="shared" ref="E7:E19" ca="1" si="5">IF(F7&gt;G7,TRUE(),FALSE())</f>
        <v>1</v>
      </c>
      <c r="F7" s="38">
        <f t="shared" ca="1" si="4"/>
        <v>41659</v>
      </c>
      <c r="G7" s="38">
        <f ca="1">INDEX(INDIRECT(G$4),$B7)</f>
        <v>0</v>
      </c>
      <c r="H7" s="34" t="str">
        <f t="shared" ca="1" si="4"/>
        <v>погонщик рабов</v>
      </c>
      <c r="I7" s="38">
        <f t="shared" ca="1" si="4"/>
        <v>0</v>
      </c>
      <c r="J7" s="34">
        <f t="shared" ca="1" si="4"/>
        <v>31</v>
      </c>
      <c r="K7" s="38">
        <f t="shared" ca="1" si="4"/>
        <v>182</v>
      </c>
      <c r="L7" s="34" t="str">
        <f t="shared" ref="L7:M19" ca="1" si="6">ADDRESS($B7+6,L$3,1,1,$A$2)&amp;":"&amp;ADDRESS($B7+$C7+6,L$3)</f>
        <v>бланк!$W$11:$W$13</v>
      </c>
      <c r="M7" s="34" t="str">
        <f t="shared" ca="1" si="6"/>
        <v>бланк!$X$11:$X$13</v>
      </c>
      <c r="N7" s="38">
        <f t="shared" ref="N7:N19" ca="1" si="7">IF($E7,MAX(INDIRECT(L7)),"")</f>
        <v>41659</v>
      </c>
      <c r="O7" s="38">
        <f t="shared" ref="O7:O19" ca="1" si="8">IF($E7,MAX(INDIRECT(M7)),"")</f>
        <v>42023</v>
      </c>
      <c r="P7" s="34" t="str">
        <f t="shared" ref="P7:P19" ca="1" si="9">ADDRESS($B7+6,P$3,1,1,$A$2)&amp;":"&amp;ADDRESS($B7+$C7+5,P$3)</f>
        <v>бланк!$O$11:$O$12</v>
      </c>
      <c r="Q7" s="38" t="str">
        <f ca="1">IF(ISERROR(INDEX(INDIRECT(P7),MATCH(U7,INDIRECT(T7),0))),"",INDEX(INDIRECT(P7),MATCH(U7,INDIRECT(T7),0)))</f>
        <v/>
      </c>
      <c r="R7" s="34" t="str">
        <f t="shared" ref="R7:R19" ca="1" si="10">ADDRESS($B7+6,R$3,1,1,$A$2)&amp;":"&amp;ADDRESS($B7+$C7+5,R$3)</f>
        <v>бланк!$P$11:$P$12</v>
      </c>
      <c r="S7" s="34" t="str">
        <f ca="1">IF(ISERROR(INDEX(INDIRECT(R7),MATCH(U7,INDIRECT(T7),0))),"",INDEX(INDIRECT(R7),MATCH(U7,INDIRECT(T7),0)))</f>
        <v/>
      </c>
      <c r="T7" s="34" t="str">
        <f t="shared" ref="T7:T19" ca="1" si="11">ADDRESS($B7+6,T$3,1,1,$A$2)&amp;":"&amp;ADDRESS($B7+$C7+5,T$3)</f>
        <v>бланк!$U$11:$U$12</v>
      </c>
      <c r="U7" s="38" t="str">
        <f t="shared" ref="U7" ca="1" si="12">IF(OR(MAX(INDIRECT(T7))=0,MAX(INDIRECT(T7))=""),"",MAX(INDIRECT(T7)))</f>
        <v/>
      </c>
      <c r="V7" s="34" t="str">
        <f t="shared" ref="V7:V19" ca="1" si="13">IF(OR(INDIRECT(ADDRESS($B7+$C7+6,V$3,1,1,$A$2))=0,INDIRECT(ADDRESS($B7+$C7+6,V$3,1,1,$A$2))=""),"",INDIRECT(ADDRESS($B7+$C7+6,V$3,1,1,$A$2)))</f>
        <v/>
      </c>
      <c r="W7" s="55">
        <f ca="1">IF($E7,INDIRECT(ADDRESS($B7+$C7+6,W$3,1,1,$A$2)),"")</f>
        <v>31</v>
      </c>
      <c r="X7" s="34" t="str">
        <f t="shared" ref="X7:X19" ca="1" si="14">ADDRESS($B7+6,X$3,1,1,$A$2)&amp;":"&amp;ADDRESS($B7+$C7+6,X$3)</f>
        <v>бланк!$AK$11:$AK$13</v>
      </c>
      <c r="Y7" s="38" t="str">
        <f t="shared" ref="Y7" ca="1" si="15">IF(OR(MAX(INDIRECT(X7))=0,MAX(INDIRECT(X7))=""),"",MAX(INDIRECT(X7)))</f>
        <v/>
      </c>
      <c r="Z7" s="34" t="str">
        <f t="shared" ref="Z7:Z19" ca="1" si="16">ADDRESS($B7+6,Z$3,1,1,$A$2)&amp;":"&amp;ADDRESS($B7+$C7+6,Z$3)</f>
        <v>бланк!$AL$11:$AL$13</v>
      </c>
      <c r="AA7" s="34" t="str">
        <f t="shared" ref="AA7" ca="1" si="17">IF(ISERROR(INDEX(INDIRECT(Z7),MATCH(Y7,INDIRECT(X7)))),"",INDEX(INDIRECT(Z7),MATCH(Y7,INDIRECT(X7))))</f>
        <v/>
      </c>
      <c r="AB7" s="34" t="str">
        <f t="shared" ref="AB7:AB19" ca="1" si="18">ADDRESS($B7+6,AB$3,1,1,$A$2)&amp;":"&amp;ADDRESS($B7+$C7+6,AB$3)</f>
        <v>бланк!$BD$11:$BD$13</v>
      </c>
      <c r="AC7" s="38" t="str">
        <f t="shared" ref="AC7" ca="1" si="19">IF(OR(MAX(INDIRECT(AB7))=0,MAX(INDIRECT(AB7))=""),"",MAX(INDIRECT(AB7)))</f>
        <v/>
      </c>
      <c r="AD7" s="34" t="str">
        <f t="shared" ref="AD7:AD19" ca="1" si="20">IF(OR(INDIRECT(ADDRESS($B7+$C7+6,AD$3,1,1,$A$2))=0,INDIRECT(ADDRESS($B7+$C7+6,AD$3,1,1,$A$2))=""),"",INDIRECT(ADDRESS($B7+$C7+6,AD$3,1,1,$A$2)))</f>
        <v/>
      </c>
      <c r="AE7" s="34" t="str">
        <f t="shared" ref="AE7:AE19" ca="1" si="21">ADDRESS($B7+6,AE$3,1,1,$A$2)&amp;":"&amp;ADDRESS($B7+$C7+6,AE$3)</f>
        <v>бланк!$BE$11:$BE$13</v>
      </c>
      <c r="AF7" s="38" t="str">
        <f t="shared" ref="AF7" ca="1" si="22">IF(OR(MAX(INDIRECT(AE7))=0,MAX(INDIRECT(AE7))=""),"",MAX(INDIRECT(AE7)))</f>
        <v/>
      </c>
      <c r="AG7" s="34" t="str">
        <f t="shared" ref="AG7:AG19" ca="1" si="23">ADDRESS($B7+6,AG$3,1,1,$A$2)&amp;":"&amp;ADDRESS($B7+$C7+6,AG$3)</f>
        <v>бланк!$BF$11:$BF$13</v>
      </c>
      <c r="AH7" s="38" t="str">
        <f t="shared" ref="AH7" ca="1" si="24">IF(OR(MAX(INDIRECT(AG7))=0,MAX(INDIRECT(AG7))=""),"",MAX(INDIRECT(AG7)))</f>
        <v/>
      </c>
      <c r="AI7" s="34" t="str">
        <f t="shared" ref="AI7:AI19" ca="1" si="25">ADDRESS($B7+6,AI$3,1,1,$A$2)&amp;":"&amp;ADDRESS($B7+$C7+6,AI$3)</f>
        <v>бланк!$BG$11:$BG$13</v>
      </c>
      <c r="AJ7" s="34" t="str">
        <f t="shared" ref="AJ7" ca="1" si="26">IF(ISERROR(INDEX(INDIRECT(AI7),MATCH(AF7,INDIRECT(AE7)))),"",INDEX(INDIRECT(AI7),MATCH(AF7,INDIRECT(AE7))))</f>
        <v/>
      </c>
      <c r="AK7" s="34" t="str">
        <f t="shared" ref="AK7:AK19" ca="1" si="27">ADDRESS($B7+6,AK$3,1,1,$A$2)&amp;":"&amp;ADDRESS($B7+$C7+6,AK$3)</f>
        <v>бланк!$BH$11:$BH$13</v>
      </c>
      <c r="AL7" s="34" t="str">
        <f t="shared" ref="AL7" ca="1" si="28">IF(ISERROR(INDEX(INDIRECT(AK7),MATCH(AF7,INDIRECT(AE7)))),"",INDEX(INDIRECT(AK7),MATCH(AF7,INDIRECT(AE7))))</f>
        <v/>
      </c>
      <c r="AM7" s="34" t="str">
        <f t="shared" ref="AM7:AM19" ca="1" si="29">IF(OR(INDIRECT(ADDRESS($B7+$C7+6,AM$3,1,1,$A$2))=0,INDIRECT(ADDRESS($B7+$C7+6,AM$3,1,1,$A$2))=""),"",INDIRECT(ADDRESS($B7+$C7+6,AM$3,1,1,$A$2)))</f>
        <v/>
      </c>
    </row>
    <row r="8" spans="1:39" x14ac:dyDescent="0.25">
      <c r="A8" s="34">
        <f t="shared" si="1"/>
        <v>2</v>
      </c>
      <c r="B8" s="28">
        <f t="shared" ca="1" si="2"/>
        <v>9</v>
      </c>
      <c r="C8" s="28">
        <f t="shared" ca="1" si="3"/>
        <v>5</v>
      </c>
      <c r="D8" s="22" t="str">
        <f t="shared" ca="1" si="4"/>
        <v>Пупкина Василиса Васильевна</v>
      </c>
      <c r="E8" s="54" t="b">
        <f t="shared" ca="1" si="5"/>
        <v>1</v>
      </c>
      <c r="F8" s="38">
        <f t="shared" ca="1" si="4"/>
        <v>40461</v>
      </c>
      <c r="G8" s="38">
        <f t="shared" ca="1" si="4"/>
        <v>0</v>
      </c>
      <c r="H8" s="34" t="str">
        <f t="shared" ca="1" si="4"/>
        <v>Консорт Императора</v>
      </c>
      <c r="I8" s="38">
        <f t="shared" ca="1" si="4"/>
        <v>41554</v>
      </c>
      <c r="J8" s="34">
        <f t="shared" ca="1" si="4"/>
        <v>28</v>
      </c>
      <c r="K8" s="38">
        <f t="shared" ca="1" si="4"/>
        <v>182</v>
      </c>
      <c r="L8" s="34" t="str">
        <f t="shared" ca="1" si="6"/>
        <v>бланк!$W$15:$W$20</v>
      </c>
      <c r="M8" s="34" t="str">
        <f t="shared" ca="1" si="6"/>
        <v>бланк!$X$15:$X$20</v>
      </c>
      <c r="N8" s="38">
        <f t="shared" ca="1" si="7"/>
        <v>40826</v>
      </c>
      <c r="O8" s="38">
        <f t="shared" ca="1" si="8"/>
        <v>42309</v>
      </c>
      <c r="P8" s="34" t="str">
        <f t="shared" ca="1" si="9"/>
        <v>бланк!$O$15:$O$19</v>
      </c>
      <c r="Q8" s="38" t="str">
        <f t="shared" ref="Q8:Q19" ca="1" si="30">IF(ISERROR(INDEX(INDIRECT(P8),MATCH(U8,INDIRECT(T8),0))),"",INDEX(INDIRECT(P8),MATCH(U8,INDIRECT(T8),0)))</f>
        <v/>
      </c>
      <c r="R8" s="34" t="str">
        <f t="shared" ca="1" si="10"/>
        <v>бланк!$P$15:$P$19</v>
      </c>
      <c r="S8" s="34" t="str">
        <f t="shared" ref="S8:S19" ca="1" si="31">IF(ISERROR(INDEX(INDIRECT(R8),MATCH(U8,INDIRECT(T8),0))),"",INDEX(INDIRECT(R8),MATCH(U8,INDIRECT(T8),0)))</f>
        <v/>
      </c>
      <c r="T8" s="34" t="str">
        <f t="shared" ca="1" si="11"/>
        <v>бланк!$U$15:$U$19</v>
      </c>
      <c r="U8" s="38" t="str">
        <f t="shared" ref="U8:U19" ca="1" si="32">IF(OR(MAX(INDIRECT(T8))=0,MAX(INDIRECT(T8))=""),"",MAX(INDIRECT(T8)))</f>
        <v/>
      </c>
      <c r="V8" s="34" t="str">
        <f t="shared" ca="1" si="13"/>
        <v/>
      </c>
      <c r="W8" s="55">
        <f t="shared" ref="W8:W19" ca="1" si="33">IF($E8,INDIRECT(ADDRESS($B8+$C8+6,W$3,1,1,$A$2)),"")</f>
        <v>56</v>
      </c>
      <c r="X8" s="34" t="str">
        <f t="shared" ca="1" si="14"/>
        <v>бланк!$AK$15:$AK$20</v>
      </c>
      <c r="Y8" s="38">
        <f t="shared" ref="Y8:Y19" ca="1" si="34">IF(OR(MAX(INDIRECT(X8))=0,MAX(INDIRECT(X8))=""),"",MAX(INDIRECT(X8)))</f>
        <v>41437</v>
      </c>
      <c r="Z8" s="34" t="str">
        <f t="shared" ca="1" si="16"/>
        <v>бланк!$AL$15:$AL$20</v>
      </c>
      <c r="AA8" s="34">
        <f t="shared" ref="AA8:AA19" ca="1" si="35">IF(ISERROR(INDEX(INDIRECT(Z8),MATCH(Y8,INDIRECT(X8)))),"",INDEX(INDIRECT(Z8),MATCH(Y8,INDIRECT(X8))))</f>
        <v>19</v>
      </c>
      <c r="AB8" s="34" t="str">
        <f t="shared" ca="1" si="18"/>
        <v>бланк!$BD$15:$BD$20</v>
      </c>
      <c r="AC8" s="38">
        <f t="shared" ref="AC8:AC19" ca="1" si="36">IF(OR(MAX(INDIRECT(AB8))=0,MAX(INDIRECT(AB8))=""),"",MAX(INDIRECT(AB8)))</f>
        <v>41455</v>
      </c>
      <c r="AD8" s="34">
        <f t="shared" ca="1" si="20"/>
        <v>37</v>
      </c>
      <c r="AE8" s="34" t="str">
        <f t="shared" ca="1" si="21"/>
        <v>бланк!$BE$15:$BE$20</v>
      </c>
      <c r="AF8" s="38">
        <f t="shared" ref="AF8:AF19" ca="1" si="37">IF(OR(MAX(INDIRECT(AE8))=0,MAX(INDIRECT(AE8))=""),"",MAX(INDIRECT(AE8)))</f>
        <v>41162</v>
      </c>
      <c r="AG8" s="34" t="str">
        <f t="shared" ca="1" si="23"/>
        <v>бланк!$BF$15:$BF$20</v>
      </c>
      <c r="AH8" s="38">
        <f t="shared" ref="AH8:AH19" ca="1" si="38">IF(OR(MAX(INDIRECT(AG8))=0,MAX(INDIRECT(AG8))=""),"",MAX(INDIRECT(AG8)))</f>
        <v>42257</v>
      </c>
      <c r="AI8" s="34" t="str">
        <f t="shared" ca="1" si="25"/>
        <v>бланк!$BG$15:$BG$20</v>
      </c>
      <c r="AJ8" s="34">
        <f t="shared" ref="AJ8:AJ19" ca="1" si="39">IF(ISERROR(INDEX(INDIRECT(AI8),MATCH(AF8,INDIRECT(AE8)))),"",INDEX(INDIRECT(AI8),MATCH(AF8,INDIRECT(AE8))))</f>
        <v>1095</v>
      </c>
      <c r="AK8" s="34" t="str">
        <f t="shared" ca="1" si="27"/>
        <v>бланк!$BH$15:$BH$20</v>
      </c>
      <c r="AL8" s="34" t="str">
        <f t="shared" ref="AL8:AL19" ca="1" si="40">IF(ISERROR(INDEX(INDIRECT(AK8),MATCH(AF8,INDIRECT(AE8)))),"",INDEX(INDIRECT(AK8),MATCH(AF8,INDIRECT(AE8))))</f>
        <v>по уходу за ребёнком до 3 лет с комп.</v>
      </c>
      <c r="AM8" s="34">
        <f t="shared" ca="1" si="29"/>
        <v>1095</v>
      </c>
    </row>
    <row r="9" spans="1:39" x14ac:dyDescent="0.25">
      <c r="A9" s="34">
        <f t="shared" si="1"/>
        <v>3</v>
      </c>
      <c r="B9" s="28" t="e">
        <f t="shared" ca="1" si="2"/>
        <v>#N/A</v>
      </c>
      <c r="C9" s="28" t="e">
        <f t="shared" ca="1" si="3"/>
        <v>#N/A</v>
      </c>
      <c r="D9" s="22" t="e">
        <f t="shared" ca="1" si="4"/>
        <v>#N/A</v>
      </c>
      <c r="E9" s="54" t="e">
        <f t="shared" ca="1" si="5"/>
        <v>#N/A</v>
      </c>
      <c r="F9" s="38" t="e">
        <f t="shared" ca="1" si="4"/>
        <v>#N/A</v>
      </c>
      <c r="G9" s="38" t="e">
        <f t="shared" ca="1" si="4"/>
        <v>#N/A</v>
      </c>
      <c r="H9" s="34" t="e">
        <f t="shared" ca="1" si="4"/>
        <v>#N/A</v>
      </c>
      <c r="I9" s="38" t="e">
        <f t="shared" ca="1" si="4"/>
        <v>#N/A</v>
      </c>
      <c r="J9" s="34" t="e">
        <f t="shared" ca="1" si="4"/>
        <v>#N/A</v>
      </c>
      <c r="K9" s="38" t="e">
        <f t="shared" ca="1" si="4"/>
        <v>#N/A</v>
      </c>
      <c r="L9" s="34" t="e">
        <f t="shared" ca="1" si="6"/>
        <v>#N/A</v>
      </c>
      <c r="M9" s="34" t="e">
        <f t="shared" ca="1" si="6"/>
        <v>#N/A</v>
      </c>
      <c r="N9" s="38" t="e">
        <f t="shared" ca="1" si="7"/>
        <v>#N/A</v>
      </c>
      <c r="O9" s="38" t="e">
        <f t="shared" ca="1" si="8"/>
        <v>#N/A</v>
      </c>
      <c r="P9" s="34" t="e">
        <f t="shared" ca="1" si="9"/>
        <v>#N/A</v>
      </c>
      <c r="Q9" s="38" t="str">
        <f t="shared" ca="1" si="30"/>
        <v/>
      </c>
      <c r="R9" s="34" t="e">
        <f t="shared" ca="1" si="10"/>
        <v>#N/A</v>
      </c>
      <c r="S9" s="34" t="str">
        <f t="shared" ca="1" si="31"/>
        <v/>
      </c>
      <c r="T9" s="34" t="e">
        <f t="shared" ca="1" si="11"/>
        <v>#N/A</v>
      </c>
      <c r="U9" s="38" t="e">
        <f t="shared" ca="1" si="32"/>
        <v>#N/A</v>
      </c>
      <c r="V9" s="34" t="e">
        <f t="shared" ca="1" si="13"/>
        <v>#N/A</v>
      </c>
      <c r="W9" s="55" t="e">
        <f t="shared" ca="1" si="33"/>
        <v>#N/A</v>
      </c>
      <c r="X9" s="34" t="e">
        <f t="shared" ca="1" si="14"/>
        <v>#N/A</v>
      </c>
      <c r="Y9" s="38" t="e">
        <f t="shared" ca="1" si="34"/>
        <v>#N/A</v>
      </c>
      <c r="Z9" s="34" t="e">
        <f t="shared" ca="1" si="16"/>
        <v>#N/A</v>
      </c>
      <c r="AA9" s="34" t="str">
        <f t="shared" ca="1" si="35"/>
        <v/>
      </c>
      <c r="AB9" s="34" t="e">
        <f t="shared" ca="1" si="18"/>
        <v>#N/A</v>
      </c>
      <c r="AC9" s="38" t="e">
        <f t="shared" ca="1" si="36"/>
        <v>#N/A</v>
      </c>
      <c r="AD9" s="34" t="e">
        <f t="shared" ca="1" si="20"/>
        <v>#N/A</v>
      </c>
      <c r="AE9" s="34" t="e">
        <f t="shared" ca="1" si="21"/>
        <v>#N/A</v>
      </c>
      <c r="AF9" s="38" t="e">
        <f t="shared" ca="1" si="37"/>
        <v>#N/A</v>
      </c>
      <c r="AG9" s="34" t="e">
        <f t="shared" ca="1" si="23"/>
        <v>#N/A</v>
      </c>
      <c r="AH9" s="38" t="e">
        <f t="shared" ca="1" si="38"/>
        <v>#N/A</v>
      </c>
      <c r="AI9" s="34" t="e">
        <f t="shared" ca="1" si="25"/>
        <v>#N/A</v>
      </c>
      <c r="AJ9" s="34" t="str">
        <f t="shared" ca="1" si="39"/>
        <v/>
      </c>
      <c r="AK9" s="34" t="e">
        <f t="shared" ca="1" si="27"/>
        <v>#N/A</v>
      </c>
      <c r="AL9" s="34" t="str">
        <f t="shared" ca="1" si="40"/>
        <v/>
      </c>
      <c r="AM9" s="34" t="e">
        <f t="shared" ca="1" si="29"/>
        <v>#N/A</v>
      </c>
    </row>
    <row r="10" spans="1:39" x14ac:dyDescent="0.25">
      <c r="A10" s="34">
        <f t="shared" si="1"/>
        <v>4</v>
      </c>
      <c r="B10" s="28" t="e">
        <f t="shared" ca="1" si="2"/>
        <v>#N/A</v>
      </c>
      <c r="C10" s="28" t="e">
        <f t="shared" ca="1" si="3"/>
        <v>#N/A</v>
      </c>
      <c r="D10" s="22" t="e">
        <f t="shared" ca="1" si="4"/>
        <v>#N/A</v>
      </c>
      <c r="E10" s="54" t="e">
        <f t="shared" ca="1" si="5"/>
        <v>#N/A</v>
      </c>
      <c r="F10" s="38" t="e">
        <f t="shared" ca="1" si="4"/>
        <v>#N/A</v>
      </c>
      <c r="G10" s="38" t="e">
        <f t="shared" ca="1" si="4"/>
        <v>#N/A</v>
      </c>
      <c r="H10" s="34" t="e">
        <f t="shared" ca="1" si="4"/>
        <v>#N/A</v>
      </c>
      <c r="I10" s="38" t="e">
        <f t="shared" ca="1" si="4"/>
        <v>#N/A</v>
      </c>
      <c r="J10" s="34" t="e">
        <f t="shared" ca="1" si="4"/>
        <v>#N/A</v>
      </c>
      <c r="K10" s="38" t="e">
        <f t="shared" ca="1" si="4"/>
        <v>#N/A</v>
      </c>
      <c r="L10" s="34" t="e">
        <f t="shared" ca="1" si="6"/>
        <v>#N/A</v>
      </c>
      <c r="M10" s="34" t="e">
        <f t="shared" ca="1" si="6"/>
        <v>#N/A</v>
      </c>
      <c r="N10" s="38" t="e">
        <f t="shared" ca="1" si="7"/>
        <v>#N/A</v>
      </c>
      <c r="O10" s="38" t="e">
        <f t="shared" ca="1" si="8"/>
        <v>#N/A</v>
      </c>
      <c r="P10" s="34" t="e">
        <f t="shared" ca="1" si="9"/>
        <v>#N/A</v>
      </c>
      <c r="Q10" s="38" t="str">
        <f t="shared" ca="1" si="30"/>
        <v/>
      </c>
      <c r="R10" s="34" t="e">
        <f t="shared" ca="1" si="10"/>
        <v>#N/A</v>
      </c>
      <c r="S10" s="34" t="str">
        <f t="shared" ca="1" si="31"/>
        <v/>
      </c>
      <c r="T10" s="34" t="e">
        <f t="shared" ca="1" si="11"/>
        <v>#N/A</v>
      </c>
      <c r="U10" s="38" t="e">
        <f t="shared" ca="1" si="32"/>
        <v>#N/A</v>
      </c>
      <c r="V10" s="34" t="e">
        <f t="shared" ca="1" si="13"/>
        <v>#N/A</v>
      </c>
      <c r="W10" s="55" t="e">
        <f t="shared" ca="1" si="33"/>
        <v>#N/A</v>
      </c>
      <c r="X10" s="34" t="e">
        <f t="shared" ca="1" si="14"/>
        <v>#N/A</v>
      </c>
      <c r="Y10" s="38" t="e">
        <f t="shared" ca="1" si="34"/>
        <v>#N/A</v>
      </c>
      <c r="Z10" s="34" t="e">
        <f t="shared" ca="1" si="16"/>
        <v>#N/A</v>
      </c>
      <c r="AA10" s="34" t="str">
        <f t="shared" ca="1" si="35"/>
        <v/>
      </c>
      <c r="AB10" s="34" t="e">
        <f t="shared" ca="1" si="18"/>
        <v>#N/A</v>
      </c>
      <c r="AC10" s="38" t="e">
        <f t="shared" ca="1" si="36"/>
        <v>#N/A</v>
      </c>
      <c r="AD10" s="34" t="e">
        <f t="shared" ca="1" si="20"/>
        <v>#N/A</v>
      </c>
      <c r="AE10" s="34" t="e">
        <f t="shared" ca="1" si="21"/>
        <v>#N/A</v>
      </c>
      <c r="AF10" s="38" t="e">
        <f t="shared" ca="1" si="37"/>
        <v>#N/A</v>
      </c>
      <c r="AG10" s="34" t="e">
        <f t="shared" ca="1" si="23"/>
        <v>#N/A</v>
      </c>
      <c r="AH10" s="38" t="e">
        <f t="shared" ca="1" si="38"/>
        <v>#N/A</v>
      </c>
      <c r="AI10" s="34" t="e">
        <f t="shared" ca="1" si="25"/>
        <v>#N/A</v>
      </c>
      <c r="AJ10" s="34" t="str">
        <f t="shared" ca="1" si="39"/>
        <v/>
      </c>
      <c r="AK10" s="34" t="e">
        <f t="shared" ca="1" si="27"/>
        <v>#N/A</v>
      </c>
      <c r="AL10" s="34" t="str">
        <f t="shared" ca="1" si="40"/>
        <v/>
      </c>
      <c r="AM10" s="34" t="e">
        <f t="shared" ca="1" si="29"/>
        <v>#N/A</v>
      </c>
    </row>
    <row r="11" spans="1:39" x14ac:dyDescent="0.25">
      <c r="A11" s="34">
        <f t="shared" si="1"/>
        <v>5</v>
      </c>
      <c r="B11" s="28" t="e">
        <f t="shared" ca="1" si="2"/>
        <v>#N/A</v>
      </c>
      <c r="C11" s="28" t="e">
        <f t="shared" ca="1" si="3"/>
        <v>#N/A</v>
      </c>
      <c r="D11" s="22" t="e">
        <f t="shared" ca="1" si="4"/>
        <v>#N/A</v>
      </c>
      <c r="E11" s="54" t="e">
        <f t="shared" ca="1" si="5"/>
        <v>#N/A</v>
      </c>
      <c r="F11" s="38" t="e">
        <f t="shared" ca="1" si="4"/>
        <v>#N/A</v>
      </c>
      <c r="G11" s="38" t="e">
        <f t="shared" ca="1" si="4"/>
        <v>#N/A</v>
      </c>
      <c r="H11" s="34" t="e">
        <f t="shared" ca="1" si="4"/>
        <v>#N/A</v>
      </c>
      <c r="I11" s="38" t="e">
        <f t="shared" ca="1" si="4"/>
        <v>#N/A</v>
      </c>
      <c r="J11" s="34" t="e">
        <f t="shared" ca="1" si="4"/>
        <v>#N/A</v>
      </c>
      <c r="K11" s="38" t="e">
        <f t="shared" ca="1" si="4"/>
        <v>#N/A</v>
      </c>
      <c r="L11" s="34" t="e">
        <f t="shared" ca="1" si="6"/>
        <v>#N/A</v>
      </c>
      <c r="M11" s="34" t="e">
        <f t="shared" ca="1" si="6"/>
        <v>#N/A</v>
      </c>
      <c r="N11" s="38" t="e">
        <f t="shared" ca="1" si="7"/>
        <v>#N/A</v>
      </c>
      <c r="O11" s="38" t="e">
        <f t="shared" ca="1" si="8"/>
        <v>#N/A</v>
      </c>
      <c r="P11" s="34" t="e">
        <f t="shared" ca="1" si="9"/>
        <v>#N/A</v>
      </c>
      <c r="Q11" s="38" t="str">
        <f t="shared" ca="1" si="30"/>
        <v/>
      </c>
      <c r="R11" s="34" t="e">
        <f t="shared" ca="1" si="10"/>
        <v>#N/A</v>
      </c>
      <c r="S11" s="34" t="str">
        <f t="shared" ca="1" si="31"/>
        <v/>
      </c>
      <c r="T11" s="34" t="e">
        <f t="shared" ca="1" si="11"/>
        <v>#N/A</v>
      </c>
      <c r="U11" s="38" t="e">
        <f t="shared" ca="1" si="32"/>
        <v>#N/A</v>
      </c>
      <c r="V11" s="34" t="e">
        <f t="shared" ca="1" si="13"/>
        <v>#N/A</v>
      </c>
      <c r="W11" s="55" t="e">
        <f t="shared" ca="1" si="33"/>
        <v>#N/A</v>
      </c>
      <c r="X11" s="34" t="e">
        <f t="shared" ca="1" si="14"/>
        <v>#N/A</v>
      </c>
      <c r="Y11" s="38" t="e">
        <f t="shared" ca="1" si="34"/>
        <v>#N/A</v>
      </c>
      <c r="Z11" s="34" t="e">
        <f t="shared" ca="1" si="16"/>
        <v>#N/A</v>
      </c>
      <c r="AA11" s="34" t="str">
        <f t="shared" ca="1" si="35"/>
        <v/>
      </c>
      <c r="AB11" s="34" t="e">
        <f t="shared" ca="1" si="18"/>
        <v>#N/A</v>
      </c>
      <c r="AC11" s="38" t="e">
        <f t="shared" ca="1" si="36"/>
        <v>#N/A</v>
      </c>
      <c r="AD11" s="34" t="e">
        <f t="shared" ca="1" si="20"/>
        <v>#N/A</v>
      </c>
      <c r="AE11" s="34" t="e">
        <f t="shared" ca="1" si="21"/>
        <v>#N/A</v>
      </c>
      <c r="AF11" s="38" t="e">
        <f t="shared" ca="1" si="37"/>
        <v>#N/A</v>
      </c>
      <c r="AG11" s="34" t="e">
        <f t="shared" ca="1" si="23"/>
        <v>#N/A</v>
      </c>
      <c r="AH11" s="38" t="e">
        <f t="shared" ca="1" si="38"/>
        <v>#N/A</v>
      </c>
      <c r="AI11" s="34" t="e">
        <f t="shared" ca="1" si="25"/>
        <v>#N/A</v>
      </c>
      <c r="AJ11" s="34" t="str">
        <f t="shared" ca="1" si="39"/>
        <v/>
      </c>
      <c r="AK11" s="34" t="e">
        <f t="shared" ca="1" si="27"/>
        <v>#N/A</v>
      </c>
      <c r="AL11" s="34" t="str">
        <f t="shared" ca="1" si="40"/>
        <v/>
      </c>
      <c r="AM11" s="34" t="e">
        <f t="shared" ca="1" si="29"/>
        <v>#N/A</v>
      </c>
    </row>
    <row r="12" spans="1:39" x14ac:dyDescent="0.25">
      <c r="A12" s="34">
        <f t="shared" si="1"/>
        <v>6</v>
      </c>
      <c r="B12" s="28" t="e">
        <f t="shared" ca="1" si="2"/>
        <v>#N/A</v>
      </c>
      <c r="C12" s="28" t="e">
        <f t="shared" ca="1" si="3"/>
        <v>#N/A</v>
      </c>
      <c r="D12" s="22" t="e">
        <f t="shared" ca="1" si="4"/>
        <v>#N/A</v>
      </c>
      <c r="E12" s="54" t="e">
        <f t="shared" ca="1" si="5"/>
        <v>#N/A</v>
      </c>
      <c r="F12" s="38" t="e">
        <f t="shared" ca="1" si="4"/>
        <v>#N/A</v>
      </c>
      <c r="G12" s="38" t="e">
        <f t="shared" ca="1" si="4"/>
        <v>#N/A</v>
      </c>
      <c r="H12" s="34" t="e">
        <f t="shared" ca="1" si="4"/>
        <v>#N/A</v>
      </c>
      <c r="I12" s="38" t="e">
        <f t="shared" ca="1" si="4"/>
        <v>#N/A</v>
      </c>
      <c r="J12" s="34" t="e">
        <f t="shared" ca="1" si="4"/>
        <v>#N/A</v>
      </c>
      <c r="K12" s="38" t="e">
        <f t="shared" ca="1" si="4"/>
        <v>#N/A</v>
      </c>
      <c r="L12" s="34" t="e">
        <f t="shared" ca="1" si="6"/>
        <v>#N/A</v>
      </c>
      <c r="M12" s="34" t="e">
        <f t="shared" ca="1" si="6"/>
        <v>#N/A</v>
      </c>
      <c r="N12" s="38" t="e">
        <f t="shared" ca="1" si="7"/>
        <v>#N/A</v>
      </c>
      <c r="O12" s="38" t="e">
        <f t="shared" ca="1" si="8"/>
        <v>#N/A</v>
      </c>
      <c r="P12" s="34" t="e">
        <f t="shared" ca="1" si="9"/>
        <v>#N/A</v>
      </c>
      <c r="Q12" s="38" t="str">
        <f t="shared" ca="1" si="30"/>
        <v/>
      </c>
      <c r="R12" s="34" t="e">
        <f t="shared" ca="1" si="10"/>
        <v>#N/A</v>
      </c>
      <c r="S12" s="34" t="str">
        <f t="shared" ca="1" si="31"/>
        <v/>
      </c>
      <c r="T12" s="34" t="e">
        <f t="shared" ca="1" si="11"/>
        <v>#N/A</v>
      </c>
      <c r="U12" s="38" t="e">
        <f t="shared" ca="1" si="32"/>
        <v>#N/A</v>
      </c>
      <c r="V12" s="34" t="e">
        <f t="shared" ca="1" si="13"/>
        <v>#N/A</v>
      </c>
      <c r="W12" s="55" t="e">
        <f t="shared" ca="1" si="33"/>
        <v>#N/A</v>
      </c>
      <c r="X12" s="34" t="e">
        <f t="shared" ca="1" si="14"/>
        <v>#N/A</v>
      </c>
      <c r="Y12" s="38" t="e">
        <f t="shared" ca="1" si="34"/>
        <v>#N/A</v>
      </c>
      <c r="Z12" s="34" t="e">
        <f t="shared" ca="1" si="16"/>
        <v>#N/A</v>
      </c>
      <c r="AA12" s="34" t="str">
        <f t="shared" ca="1" si="35"/>
        <v/>
      </c>
      <c r="AB12" s="34" t="e">
        <f t="shared" ca="1" si="18"/>
        <v>#N/A</v>
      </c>
      <c r="AC12" s="38" t="e">
        <f t="shared" ca="1" si="36"/>
        <v>#N/A</v>
      </c>
      <c r="AD12" s="34" t="e">
        <f t="shared" ca="1" si="20"/>
        <v>#N/A</v>
      </c>
      <c r="AE12" s="34" t="e">
        <f t="shared" ca="1" si="21"/>
        <v>#N/A</v>
      </c>
      <c r="AF12" s="38" t="e">
        <f t="shared" ca="1" si="37"/>
        <v>#N/A</v>
      </c>
      <c r="AG12" s="34" t="e">
        <f t="shared" ca="1" si="23"/>
        <v>#N/A</v>
      </c>
      <c r="AH12" s="38" t="e">
        <f t="shared" ca="1" si="38"/>
        <v>#N/A</v>
      </c>
      <c r="AI12" s="34" t="e">
        <f t="shared" ca="1" si="25"/>
        <v>#N/A</v>
      </c>
      <c r="AJ12" s="34" t="str">
        <f t="shared" ca="1" si="39"/>
        <v/>
      </c>
      <c r="AK12" s="34" t="e">
        <f t="shared" ca="1" si="27"/>
        <v>#N/A</v>
      </c>
      <c r="AL12" s="34" t="str">
        <f t="shared" ca="1" si="40"/>
        <v/>
      </c>
      <c r="AM12" s="34" t="e">
        <f t="shared" ca="1" si="29"/>
        <v>#N/A</v>
      </c>
    </row>
    <row r="13" spans="1:39" x14ac:dyDescent="0.25">
      <c r="A13" s="34">
        <f t="shared" si="1"/>
        <v>7</v>
      </c>
      <c r="B13" s="28" t="e">
        <f t="shared" ca="1" si="2"/>
        <v>#N/A</v>
      </c>
      <c r="C13" s="28" t="e">
        <f t="shared" ca="1" si="3"/>
        <v>#N/A</v>
      </c>
      <c r="D13" s="22" t="e">
        <f t="shared" ca="1" si="4"/>
        <v>#N/A</v>
      </c>
      <c r="E13" s="54" t="e">
        <f t="shared" ca="1" si="5"/>
        <v>#N/A</v>
      </c>
      <c r="F13" s="38" t="e">
        <f t="shared" ca="1" si="4"/>
        <v>#N/A</v>
      </c>
      <c r="G13" s="38" t="e">
        <f t="shared" ca="1" si="4"/>
        <v>#N/A</v>
      </c>
      <c r="H13" s="34" t="e">
        <f t="shared" ca="1" si="4"/>
        <v>#N/A</v>
      </c>
      <c r="I13" s="38" t="e">
        <f t="shared" ca="1" si="4"/>
        <v>#N/A</v>
      </c>
      <c r="J13" s="34" t="e">
        <f t="shared" ca="1" si="4"/>
        <v>#N/A</v>
      </c>
      <c r="K13" s="38" t="e">
        <f t="shared" ca="1" si="4"/>
        <v>#N/A</v>
      </c>
      <c r="L13" s="34" t="e">
        <f t="shared" ca="1" si="6"/>
        <v>#N/A</v>
      </c>
      <c r="M13" s="34" t="e">
        <f t="shared" ca="1" si="6"/>
        <v>#N/A</v>
      </c>
      <c r="N13" s="38" t="e">
        <f t="shared" ca="1" si="7"/>
        <v>#N/A</v>
      </c>
      <c r="O13" s="38" t="e">
        <f t="shared" ca="1" si="8"/>
        <v>#N/A</v>
      </c>
      <c r="P13" s="34" t="e">
        <f t="shared" ca="1" si="9"/>
        <v>#N/A</v>
      </c>
      <c r="Q13" s="38" t="str">
        <f t="shared" ca="1" si="30"/>
        <v/>
      </c>
      <c r="R13" s="34" t="e">
        <f t="shared" ca="1" si="10"/>
        <v>#N/A</v>
      </c>
      <c r="S13" s="34" t="str">
        <f t="shared" ca="1" si="31"/>
        <v/>
      </c>
      <c r="T13" s="34" t="e">
        <f t="shared" ca="1" si="11"/>
        <v>#N/A</v>
      </c>
      <c r="U13" s="38" t="e">
        <f t="shared" ca="1" si="32"/>
        <v>#N/A</v>
      </c>
      <c r="V13" s="34" t="e">
        <f t="shared" ca="1" si="13"/>
        <v>#N/A</v>
      </c>
      <c r="W13" s="55" t="e">
        <f t="shared" ca="1" si="33"/>
        <v>#N/A</v>
      </c>
      <c r="X13" s="34" t="e">
        <f t="shared" ca="1" si="14"/>
        <v>#N/A</v>
      </c>
      <c r="Y13" s="38" t="e">
        <f t="shared" ca="1" si="34"/>
        <v>#N/A</v>
      </c>
      <c r="Z13" s="34" t="e">
        <f t="shared" ca="1" si="16"/>
        <v>#N/A</v>
      </c>
      <c r="AA13" s="34" t="str">
        <f t="shared" ca="1" si="35"/>
        <v/>
      </c>
      <c r="AB13" s="34" t="e">
        <f t="shared" ca="1" si="18"/>
        <v>#N/A</v>
      </c>
      <c r="AC13" s="38" t="e">
        <f t="shared" ca="1" si="36"/>
        <v>#N/A</v>
      </c>
      <c r="AD13" s="34" t="e">
        <f t="shared" ca="1" si="20"/>
        <v>#N/A</v>
      </c>
      <c r="AE13" s="34" t="e">
        <f t="shared" ca="1" si="21"/>
        <v>#N/A</v>
      </c>
      <c r="AF13" s="38" t="e">
        <f t="shared" ca="1" si="37"/>
        <v>#N/A</v>
      </c>
      <c r="AG13" s="34" t="e">
        <f t="shared" ca="1" si="23"/>
        <v>#N/A</v>
      </c>
      <c r="AH13" s="38" t="e">
        <f t="shared" ca="1" si="38"/>
        <v>#N/A</v>
      </c>
      <c r="AI13" s="34" t="e">
        <f t="shared" ca="1" si="25"/>
        <v>#N/A</v>
      </c>
      <c r="AJ13" s="34" t="str">
        <f t="shared" ca="1" si="39"/>
        <v/>
      </c>
      <c r="AK13" s="34" t="e">
        <f t="shared" ca="1" si="27"/>
        <v>#N/A</v>
      </c>
      <c r="AL13" s="34" t="str">
        <f t="shared" ca="1" si="40"/>
        <v/>
      </c>
      <c r="AM13" s="34" t="e">
        <f t="shared" ca="1" si="29"/>
        <v>#N/A</v>
      </c>
    </row>
    <row r="14" spans="1:39" x14ac:dyDescent="0.25">
      <c r="A14" s="34">
        <f t="shared" si="1"/>
        <v>8</v>
      </c>
      <c r="B14" s="28" t="e">
        <f t="shared" ca="1" si="2"/>
        <v>#N/A</v>
      </c>
      <c r="C14" s="28" t="e">
        <f t="shared" ca="1" si="3"/>
        <v>#N/A</v>
      </c>
      <c r="D14" s="22" t="e">
        <f t="shared" ca="1" si="4"/>
        <v>#N/A</v>
      </c>
      <c r="E14" s="54" t="e">
        <f t="shared" ca="1" si="5"/>
        <v>#N/A</v>
      </c>
      <c r="F14" s="38" t="e">
        <f t="shared" ca="1" si="4"/>
        <v>#N/A</v>
      </c>
      <c r="G14" s="38" t="e">
        <f t="shared" ca="1" si="4"/>
        <v>#N/A</v>
      </c>
      <c r="H14" s="34" t="e">
        <f t="shared" ca="1" si="4"/>
        <v>#N/A</v>
      </c>
      <c r="I14" s="38" t="e">
        <f t="shared" ca="1" si="4"/>
        <v>#N/A</v>
      </c>
      <c r="J14" s="34" t="e">
        <f t="shared" ca="1" si="4"/>
        <v>#N/A</v>
      </c>
      <c r="K14" s="38" t="e">
        <f t="shared" ca="1" si="4"/>
        <v>#N/A</v>
      </c>
      <c r="L14" s="34" t="e">
        <f t="shared" ca="1" si="6"/>
        <v>#N/A</v>
      </c>
      <c r="M14" s="34" t="e">
        <f t="shared" ca="1" si="6"/>
        <v>#N/A</v>
      </c>
      <c r="N14" s="38" t="e">
        <f t="shared" ca="1" si="7"/>
        <v>#N/A</v>
      </c>
      <c r="O14" s="38" t="e">
        <f t="shared" ca="1" si="8"/>
        <v>#N/A</v>
      </c>
      <c r="P14" s="34" t="e">
        <f t="shared" ca="1" si="9"/>
        <v>#N/A</v>
      </c>
      <c r="Q14" s="38" t="str">
        <f t="shared" ca="1" si="30"/>
        <v/>
      </c>
      <c r="R14" s="34" t="e">
        <f t="shared" ca="1" si="10"/>
        <v>#N/A</v>
      </c>
      <c r="S14" s="34" t="str">
        <f t="shared" ca="1" si="31"/>
        <v/>
      </c>
      <c r="T14" s="34" t="e">
        <f t="shared" ca="1" si="11"/>
        <v>#N/A</v>
      </c>
      <c r="U14" s="38" t="e">
        <f t="shared" ca="1" si="32"/>
        <v>#N/A</v>
      </c>
      <c r="V14" s="34" t="e">
        <f t="shared" ca="1" si="13"/>
        <v>#N/A</v>
      </c>
      <c r="W14" s="55" t="e">
        <f t="shared" ca="1" si="33"/>
        <v>#N/A</v>
      </c>
      <c r="X14" s="34" t="e">
        <f t="shared" ca="1" si="14"/>
        <v>#N/A</v>
      </c>
      <c r="Y14" s="38" t="e">
        <f t="shared" ca="1" si="34"/>
        <v>#N/A</v>
      </c>
      <c r="Z14" s="34" t="e">
        <f t="shared" ca="1" si="16"/>
        <v>#N/A</v>
      </c>
      <c r="AA14" s="34" t="str">
        <f t="shared" ca="1" si="35"/>
        <v/>
      </c>
      <c r="AB14" s="34" t="e">
        <f t="shared" ca="1" si="18"/>
        <v>#N/A</v>
      </c>
      <c r="AC14" s="38" t="e">
        <f t="shared" ca="1" si="36"/>
        <v>#N/A</v>
      </c>
      <c r="AD14" s="34" t="e">
        <f t="shared" ca="1" si="20"/>
        <v>#N/A</v>
      </c>
      <c r="AE14" s="34" t="e">
        <f t="shared" ca="1" si="21"/>
        <v>#N/A</v>
      </c>
      <c r="AF14" s="38" t="e">
        <f t="shared" ca="1" si="37"/>
        <v>#N/A</v>
      </c>
      <c r="AG14" s="34" t="e">
        <f t="shared" ca="1" si="23"/>
        <v>#N/A</v>
      </c>
      <c r="AH14" s="38" t="e">
        <f t="shared" ca="1" si="38"/>
        <v>#N/A</v>
      </c>
      <c r="AI14" s="34" t="e">
        <f t="shared" ca="1" si="25"/>
        <v>#N/A</v>
      </c>
      <c r="AJ14" s="34" t="str">
        <f t="shared" ca="1" si="39"/>
        <v/>
      </c>
      <c r="AK14" s="34" t="e">
        <f t="shared" ca="1" si="27"/>
        <v>#N/A</v>
      </c>
      <c r="AL14" s="34" t="str">
        <f t="shared" ca="1" si="40"/>
        <v/>
      </c>
      <c r="AM14" s="34" t="e">
        <f t="shared" ca="1" si="29"/>
        <v>#N/A</v>
      </c>
    </row>
    <row r="15" spans="1:39" x14ac:dyDescent="0.25">
      <c r="A15" s="34">
        <f t="shared" si="1"/>
        <v>9</v>
      </c>
      <c r="B15" s="28" t="e">
        <f t="shared" ca="1" si="2"/>
        <v>#N/A</v>
      </c>
      <c r="C15" s="28" t="e">
        <f t="shared" ca="1" si="3"/>
        <v>#N/A</v>
      </c>
      <c r="D15" s="22" t="e">
        <f t="shared" ca="1" si="4"/>
        <v>#N/A</v>
      </c>
      <c r="E15" s="54" t="e">
        <f t="shared" ca="1" si="5"/>
        <v>#N/A</v>
      </c>
      <c r="F15" s="38" t="e">
        <f t="shared" ca="1" si="4"/>
        <v>#N/A</v>
      </c>
      <c r="G15" s="38" t="e">
        <f t="shared" ca="1" si="4"/>
        <v>#N/A</v>
      </c>
      <c r="H15" s="34" t="e">
        <f t="shared" ca="1" si="4"/>
        <v>#N/A</v>
      </c>
      <c r="I15" s="38" t="e">
        <f t="shared" ca="1" si="4"/>
        <v>#N/A</v>
      </c>
      <c r="J15" s="34" t="e">
        <f t="shared" ca="1" si="4"/>
        <v>#N/A</v>
      </c>
      <c r="K15" s="38" t="e">
        <f t="shared" ca="1" si="4"/>
        <v>#N/A</v>
      </c>
      <c r="L15" s="34" t="e">
        <f t="shared" ca="1" si="6"/>
        <v>#N/A</v>
      </c>
      <c r="M15" s="34" t="e">
        <f t="shared" ca="1" si="6"/>
        <v>#N/A</v>
      </c>
      <c r="N15" s="38" t="e">
        <f t="shared" ca="1" si="7"/>
        <v>#N/A</v>
      </c>
      <c r="O15" s="38" t="e">
        <f t="shared" ca="1" si="8"/>
        <v>#N/A</v>
      </c>
      <c r="P15" s="34" t="e">
        <f t="shared" ca="1" si="9"/>
        <v>#N/A</v>
      </c>
      <c r="Q15" s="38" t="str">
        <f t="shared" ca="1" si="30"/>
        <v/>
      </c>
      <c r="R15" s="34" t="e">
        <f t="shared" ca="1" si="10"/>
        <v>#N/A</v>
      </c>
      <c r="S15" s="34" t="str">
        <f t="shared" ca="1" si="31"/>
        <v/>
      </c>
      <c r="T15" s="34" t="e">
        <f t="shared" ca="1" si="11"/>
        <v>#N/A</v>
      </c>
      <c r="U15" s="38" t="e">
        <f t="shared" ca="1" si="32"/>
        <v>#N/A</v>
      </c>
      <c r="V15" s="34" t="e">
        <f t="shared" ca="1" si="13"/>
        <v>#N/A</v>
      </c>
      <c r="W15" s="55" t="e">
        <f t="shared" ca="1" si="33"/>
        <v>#N/A</v>
      </c>
      <c r="X15" s="34" t="e">
        <f t="shared" ca="1" si="14"/>
        <v>#N/A</v>
      </c>
      <c r="Y15" s="38" t="e">
        <f t="shared" ca="1" si="34"/>
        <v>#N/A</v>
      </c>
      <c r="Z15" s="34" t="e">
        <f t="shared" ca="1" si="16"/>
        <v>#N/A</v>
      </c>
      <c r="AA15" s="34" t="str">
        <f t="shared" ca="1" si="35"/>
        <v/>
      </c>
      <c r="AB15" s="34" t="e">
        <f t="shared" ca="1" si="18"/>
        <v>#N/A</v>
      </c>
      <c r="AC15" s="38" t="e">
        <f t="shared" ca="1" si="36"/>
        <v>#N/A</v>
      </c>
      <c r="AD15" s="34" t="e">
        <f t="shared" ca="1" si="20"/>
        <v>#N/A</v>
      </c>
      <c r="AE15" s="34" t="e">
        <f t="shared" ca="1" si="21"/>
        <v>#N/A</v>
      </c>
      <c r="AF15" s="38" t="e">
        <f t="shared" ca="1" si="37"/>
        <v>#N/A</v>
      </c>
      <c r="AG15" s="34" t="e">
        <f t="shared" ca="1" si="23"/>
        <v>#N/A</v>
      </c>
      <c r="AH15" s="38" t="e">
        <f t="shared" ca="1" si="38"/>
        <v>#N/A</v>
      </c>
      <c r="AI15" s="34" t="e">
        <f t="shared" ca="1" si="25"/>
        <v>#N/A</v>
      </c>
      <c r="AJ15" s="34" t="str">
        <f t="shared" ca="1" si="39"/>
        <v/>
      </c>
      <c r="AK15" s="34" t="e">
        <f t="shared" ca="1" si="27"/>
        <v>#N/A</v>
      </c>
      <c r="AL15" s="34" t="str">
        <f t="shared" ca="1" si="40"/>
        <v/>
      </c>
      <c r="AM15" s="34" t="e">
        <f t="shared" ca="1" si="29"/>
        <v>#N/A</v>
      </c>
    </row>
    <row r="16" spans="1:39" x14ac:dyDescent="0.25">
      <c r="A16" s="34">
        <f t="shared" si="1"/>
        <v>10</v>
      </c>
      <c r="B16" s="28" t="e">
        <f t="shared" ca="1" si="2"/>
        <v>#N/A</v>
      </c>
      <c r="C16" s="28" t="e">
        <f t="shared" ca="1" si="3"/>
        <v>#N/A</v>
      </c>
      <c r="D16" s="22" t="e">
        <f t="shared" ca="1" si="4"/>
        <v>#N/A</v>
      </c>
      <c r="E16" s="54" t="e">
        <f t="shared" ca="1" si="5"/>
        <v>#N/A</v>
      </c>
      <c r="F16" s="38" t="e">
        <f t="shared" ca="1" si="4"/>
        <v>#N/A</v>
      </c>
      <c r="G16" s="38" t="e">
        <f t="shared" ca="1" si="4"/>
        <v>#N/A</v>
      </c>
      <c r="H16" s="34" t="e">
        <f t="shared" ca="1" si="4"/>
        <v>#N/A</v>
      </c>
      <c r="I16" s="38" t="e">
        <f t="shared" ca="1" si="4"/>
        <v>#N/A</v>
      </c>
      <c r="J16" s="34" t="e">
        <f t="shared" ca="1" si="4"/>
        <v>#N/A</v>
      </c>
      <c r="K16" s="38" t="e">
        <f t="shared" ca="1" si="4"/>
        <v>#N/A</v>
      </c>
      <c r="L16" s="34" t="e">
        <f t="shared" ca="1" si="6"/>
        <v>#N/A</v>
      </c>
      <c r="M16" s="34" t="e">
        <f t="shared" ca="1" si="6"/>
        <v>#N/A</v>
      </c>
      <c r="N16" s="38" t="e">
        <f t="shared" ca="1" si="7"/>
        <v>#N/A</v>
      </c>
      <c r="O16" s="38" t="e">
        <f t="shared" ca="1" si="8"/>
        <v>#N/A</v>
      </c>
      <c r="P16" s="34" t="e">
        <f t="shared" ca="1" si="9"/>
        <v>#N/A</v>
      </c>
      <c r="Q16" s="38" t="str">
        <f t="shared" ca="1" si="30"/>
        <v/>
      </c>
      <c r="R16" s="34" t="e">
        <f t="shared" ca="1" si="10"/>
        <v>#N/A</v>
      </c>
      <c r="S16" s="34" t="str">
        <f t="shared" ca="1" si="31"/>
        <v/>
      </c>
      <c r="T16" s="34" t="e">
        <f t="shared" ca="1" si="11"/>
        <v>#N/A</v>
      </c>
      <c r="U16" s="38" t="e">
        <f t="shared" ca="1" si="32"/>
        <v>#N/A</v>
      </c>
      <c r="V16" s="34" t="e">
        <f t="shared" ca="1" si="13"/>
        <v>#N/A</v>
      </c>
      <c r="W16" s="55" t="e">
        <f t="shared" ca="1" si="33"/>
        <v>#N/A</v>
      </c>
      <c r="X16" s="34" t="e">
        <f t="shared" ca="1" si="14"/>
        <v>#N/A</v>
      </c>
      <c r="Y16" s="38" t="e">
        <f t="shared" ca="1" si="34"/>
        <v>#N/A</v>
      </c>
      <c r="Z16" s="34" t="e">
        <f t="shared" ca="1" si="16"/>
        <v>#N/A</v>
      </c>
      <c r="AA16" s="34" t="str">
        <f t="shared" ca="1" si="35"/>
        <v/>
      </c>
      <c r="AB16" s="34" t="e">
        <f t="shared" ca="1" si="18"/>
        <v>#N/A</v>
      </c>
      <c r="AC16" s="38" t="e">
        <f t="shared" ca="1" si="36"/>
        <v>#N/A</v>
      </c>
      <c r="AD16" s="34" t="e">
        <f t="shared" ca="1" si="20"/>
        <v>#N/A</v>
      </c>
      <c r="AE16" s="34" t="e">
        <f t="shared" ca="1" si="21"/>
        <v>#N/A</v>
      </c>
      <c r="AF16" s="38" t="e">
        <f t="shared" ca="1" si="37"/>
        <v>#N/A</v>
      </c>
      <c r="AG16" s="34" t="e">
        <f t="shared" ca="1" si="23"/>
        <v>#N/A</v>
      </c>
      <c r="AH16" s="38" t="e">
        <f t="shared" ca="1" si="38"/>
        <v>#N/A</v>
      </c>
      <c r="AI16" s="34" t="e">
        <f t="shared" ca="1" si="25"/>
        <v>#N/A</v>
      </c>
      <c r="AJ16" s="34" t="str">
        <f t="shared" ca="1" si="39"/>
        <v/>
      </c>
      <c r="AK16" s="34" t="e">
        <f t="shared" ca="1" si="27"/>
        <v>#N/A</v>
      </c>
      <c r="AL16" s="34" t="str">
        <f t="shared" ca="1" si="40"/>
        <v/>
      </c>
      <c r="AM16" s="34" t="e">
        <f t="shared" ca="1" si="29"/>
        <v>#N/A</v>
      </c>
    </row>
    <row r="17" spans="1:39" s="17" customFormat="1" x14ac:dyDescent="0.25">
      <c r="A17" s="34">
        <f t="shared" si="1"/>
        <v>11</v>
      </c>
      <c r="B17" s="28" t="e">
        <f t="shared" ca="1" si="2"/>
        <v>#N/A</v>
      </c>
      <c r="C17" s="28" t="e">
        <f t="shared" ca="1" si="3"/>
        <v>#N/A</v>
      </c>
      <c r="D17" s="22" t="e">
        <f t="shared" ca="1" si="4"/>
        <v>#N/A</v>
      </c>
      <c r="E17" s="54" t="e">
        <f t="shared" ca="1" si="5"/>
        <v>#N/A</v>
      </c>
      <c r="F17" s="38" t="e">
        <f t="shared" ca="1" si="4"/>
        <v>#N/A</v>
      </c>
      <c r="G17" s="38" t="e">
        <f t="shared" ca="1" si="4"/>
        <v>#N/A</v>
      </c>
      <c r="H17" s="34" t="e">
        <f t="shared" ca="1" si="4"/>
        <v>#N/A</v>
      </c>
      <c r="I17" s="38" t="e">
        <f t="shared" ca="1" si="4"/>
        <v>#N/A</v>
      </c>
      <c r="J17" s="34" t="e">
        <f t="shared" ca="1" si="4"/>
        <v>#N/A</v>
      </c>
      <c r="K17" s="38" t="e">
        <f t="shared" ca="1" si="4"/>
        <v>#N/A</v>
      </c>
      <c r="L17" s="34" t="e">
        <f t="shared" ca="1" si="6"/>
        <v>#N/A</v>
      </c>
      <c r="M17" s="34" t="e">
        <f t="shared" ca="1" si="6"/>
        <v>#N/A</v>
      </c>
      <c r="N17" s="38" t="e">
        <f t="shared" ca="1" si="7"/>
        <v>#N/A</v>
      </c>
      <c r="O17" s="38" t="e">
        <f t="shared" ca="1" si="8"/>
        <v>#N/A</v>
      </c>
      <c r="P17" s="34" t="e">
        <f t="shared" ca="1" si="9"/>
        <v>#N/A</v>
      </c>
      <c r="Q17" s="38" t="str">
        <f t="shared" ca="1" si="30"/>
        <v/>
      </c>
      <c r="R17" s="34" t="e">
        <f t="shared" ca="1" si="10"/>
        <v>#N/A</v>
      </c>
      <c r="S17" s="34" t="str">
        <f t="shared" ca="1" si="31"/>
        <v/>
      </c>
      <c r="T17" s="34" t="e">
        <f t="shared" ca="1" si="11"/>
        <v>#N/A</v>
      </c>
      <c r="U17" s="38" t="e">
        <f t="shared" ca="1" si="32"/>
        <v>#N/A</v>
      </c>
      <c r="V17" s="34" t="e">
        <f t="shared" ca="1" si="13"/>
        <v>#N/A</v>
      </c>
      <c r="W17" s="55" t="e">
        <f t="shared" ca="1" si="33"/>
        <v>#N/A</v>
      </c>
      <c r="X17" s="34" t="e">
        <f t="shared" ca="1" si="14"/>
        <v>#N/A</v>
      </c>
      <c r="Y17" s="38" t="e">
        <f t="shared" ca="1" si="34"/>
        <v>#N/A</v>
      </c>
      <c r="Z17" s="34" t="e">
        <f t="shared" ca="1" si="16"/>
        <v>#N/A</v>
      </c>
      <c r="AA17" s="34" t="str">
        <f t="shared" ca="1" si="35"/>
        <v/>
      </c>
      <c r="AB17" s="34" t="e">
        <f t="shared" ca="1" si="18"/>
        <v>#N/A</v>
      </c>
      <c r="AC17" s="38" t="e">
        <f t="shared" ca="1" si="36"/>
        <v>#N/A</v>
      </c>
      <c r="AD17" s="34" t="e">
        <f t="shared" ca="1" si="20"/>
        <v>#N/A</v>
      </c>
      <c r="AE17" s="34" t="e">
        <f t="shared" ca="1" si="21"/>
        <v>#N/A</v>
      </c>
      <c r="AF17" s="38" t="e">
        <f t="shared" ca="1" si="37"/>
        <v>#N/A</v>
      </c>
      <c r="AG17" s="34" t="e">
        <f t="shared" ca="1" si="23"/>
        <v>#N/A</v>
      </c>
      <c r="AH17" s="38" t="e">
        <f t="shared" ca="1" si="38"/>
        <v>#N/A</v>
      </c>
      <c r="AI17" s="34" t="e">
        <f t="shared" ca="1" si="25"/>
        <v>#N/A</v>
      </c>
      <c r="AJ17" s="34" t="str">
        <f t="shared" ca="1" si="39"/>
        <v/>
      </c>
      <c r="AK17" s="34" t="e">
        <f t="shared" ca="1" si="27"/>
        <v>#N/A</v>
      </c>
      <c r="AL17" s="34" t="str">
        <f t="shared" ca="1" si="40"/>
        <v/>
      </c>
      <c r="AM17" s="34" t="e">
        <f t="shared" ca="1" si="29"/>
        <v>#N/A</v>
      </c>
    </row>
    <row r="18" spans="1:39" x14ac:dyDescent="0.25">
      <c r="A18" s="34">
        <f t="shared" si="1"/>
        <v>12</v>
      </c>
      <c r="B18" s="28" t="e">
        <f t="shared" ca="1" si="2"/>
        <v>#N/A</v>
      </c>
      <c r="C18" s="28" t="e">
        <f t="shared" ca="1" si="3"/>
        <v>#N/A</v>
      </c>
      <c r="D18" s="22" t="e">
        <f t="shared" ca="1" si="4"/>
        <v>#N/A</v>
      </c>
      <c r="E18" s="54" t="e">
        <f t="shared" ca="1" si="5"/>
        <v>#N/A</v>
      </c>
      <c r="F18" s="38" t="e">
        <f t="shared" ca="1" si="4"/>
        <v>#N/A</v>
      </c>
      <c r="G18" s="38" t="e">
        <f t="shared" ca="1" si="4"/>
        <v>#N/A</v>
      </c>
      <c r="H18" s="34" t="e">
        <f t="shared" ca="1" si="4"/>
        <v>#N/A</v>
      </c>
      <c r="I18" s="38" t="e">
        <f t="shared" ca="1" si="4"/>
        <v>#N/A</v>
      </c>
      <c r="J18" s="34" t="e">
        <f t="shared" ca="1" si="4"/>
        <v>#N/A</v>
      </c>
      <c r="K18" s="38" t="e">
        <f t="shared" ca="1" si="4"/>
        <v>#N/A</v>
      </c>
      <c r="L18" s="34" t="e">
        <f t="shared" ca="1" si="6"/>
        <v>#N/A</v>
      </c>
      <c r="M18" s="34" t="e">
        <f t="shared" ca="1" si="6"/>
        <v>#N/A</v>
      </c>
      <c r="N18" s="38" t="e">
        <f t="shared" ca="1" si="7"/>
        <v>#N/A</v>
      </c>
      <c r="O18" s="38" t="e">
        <f t="shared" ca="1" si="8"/>
        <v>#N/A</v>
      </c>
      <c r="P18" s="34" t="e">
        <f t="shared" ca="1" si="9"/>
        <v>#N/A</v>
      </c>
      <c r="Q18" s="38" t="str">
        <f t="shared" ca="1" si="30"/>
        <v/>
      </c>
      <c r="R18" s="34" t="e">
        <f t="shared" ca="1" si="10"/>
        <v>#N/A</v>
      </c>
      <c r="S18" s="34" t="str">
        <f t="shared" ca="1" si="31"/>
        <v/>
      </c>
      <c r="T18" s="34" t="e">
        <f t="shared" ca="1" si="11"/>
        <v>#N/A</v>
      </c>
      <c r="U18" s="38" t="e">
        <f t="shared" ca="1" si="32"/>
        <v>#N/A</v>
      </c>
      <c r="V18" s="34" t="e">
        <f t="shared" ca="1" si="13"/>
        <v>#N/A</v>
      </c>
      <c r="W18" s="55" t="e">
        <f t="shared" ca="1" si="33"/>
        <v>#N/A</v>
      </c>
      <c r="X18" s="34" t="e">
        <f t="shared" ca="1" si="14"/>
        <v>#N/A</v>
      </c>
      <c r="Y18" s="38" t="e">
        <f t="shared" ca="1" si="34"/>
        <v>#N/A</v>
      </c>
      <c r="Z18" s="34" t="e">
        <f t="shared" ca="1" si="16"/>
        <v>#N/A</v>
      </c>
      <c r="AA18" s="34" t="str">
        <f t="shared" ca="1" si="35"/>
        <v/>
      </c>
      <c r="AB18" s="34" t="e">
        <f t="shared" ca="1" si="18"/>
        <v>#N/A</v>
      </c>
      <c r="AC18" s="38" t="e">
        <f t="shared" ca="1" si="36"/>
        <v>#N/A</v>
      </c>
      <c r="AD18" s="34" t="e">
        <f t="shared" ca="1" si="20"/>
        <v>#N/A</v>
      </c>
      <c r="AE18" s="34" t="e">
        <f t="shared" ca="1" si="21"/>
        <v>#N/A</v>
      </c>
      <c r="AF18" s="38" t="e">
        <f t="shared" ca="1" si="37"/>
        <v>#N/A</v>
      </c>
      <c r="AG18" s="34" t="e">
        <f t="shared" ca="1" si="23"/>
        <v>#N/A</v>
      </c>
      <c r="AH18" s="38" t="e">
        <f t="shared" ca="1" si="38"/>
        <v>#N/A</v>
      </c>
      <c r="AI18" s="34" t="e">
        <f t="shared" ca="1" si="25"/>
        <v>#N/A</v>
      </c>
      <c r="AJ18" s="34" t="str">
        <f t="shared" ca="1" si="39"/>
        <v/>
      </c>
      <c r="AK18" s="34" t="e">
        <f t="shared" ca="1" si="27"/>
        <v>#N/A</v>
      </c>
      <c r="AL18" s="34" t="str">
        <f t="shared" ca="1" si="40"/>
        <v/>
      </c>
      <c r="AM18" s="34" t="e">
        <f t="shared" ca="1" si="29"/>
        <v>#N/A</v>
      </c>
    </row>
    <row r="19" spans="1:39" x14ac:dyDescent="0.25">
      <c r="A19" s="34">
        <f t="shared" si="1"/>
        <v>13</v>
      </c>
      <c r="B19" s="28" t="e">
        <f t="shared" ca="1" si="2"/>
        <v>#N/A</v>
      </c>
      <c r="C19" s="28" t="e">
        <f t="shared" ca="1" si="3"/>
        <v>#N/A</v>
      </c>
      <c r="D19" s="22" t="e">
        <f t="shared" ca="1" si="4"/>
        <v>#N/A</v>
      </c>
      <c r="E19" s="54" t="e">
        <f t="shared" ca="1" si="5"/>
        <v>#N/A</v>
      </c>
      <c r="F19" s="38" t="e">
        <f t="shared" ca="1" si="4"/>
        <v>#N/A</v>
      </c>
      <c r="G19" s="38" t="e">
        <f t="shared" ca="1" si="4"/>
        <v>#N/A</v>
      </c>
      <c r="H19" s="34" t="e">
        <f t="shared" ca="1" si="4"/>
        <v>#N/A</v>
      </c>
      <c r="I19" s="38" t="e">
        <f t="shared" ca="1" si="4"/>
        <v>#N/A</v>
      </c>
      <c r="J19" s="34" t="e">
        <f t="shared" ca="1" si="4"/>
        <v>#N/A</v>
      </c>
      <c r="K19" s="38" t="e">
        <f t="shared" ca="1" si="4"/>
        <v>#N/A</v>
      </c>
      <c r="L19" s="34" t="e">
        <f t="shared" ca="1" si="6"/>
        <v>#N/A</v>
      </c>
      <c r="M19" s="34" t="e">
        <f t="shared" ca="1" si="6"/>
        <v>#N/A</v>
      </c>
      <c r="N19" s="38" t="e">
        <f t="shared" ca="1" si="7"/>
        <v>#N/A</v>
      </c>
      <c r="O19" s="38" t="e">
        <f t="shared" ca="1" si="8"/>
        <v>#N/A</v>
      </c>
      <c r="P19" s="34" t="e">
        <f t="shared" ca="1" si="9"/>
        <v>#N/A</v>
      </c>
      <c r="Q19" s="38" t="str">
        <f t="shared" ca="1" si="30"/>
        <v/>
      </c>
      <c r="R19" s="34" t="e">
        <f t="shared" ca="1" si="10"/>
        <v>#N/A</v>
      </c>
      <c r="S19" s="34" t="str">
        <f t="shared" ca="1" si="31"/>
        <v/>
      </c>
      <c r="T19" s="34" t="e">
        <f t="shared" ca="1" si="11"/>
        <v>#N/A</v>
      </c>
      <c r="U19" s="38" t="e">
        <f t="shared" ca="1" si="32"/>
        <v>#N/A</v>
      </c>
      <c r="V19" s="34" t="e">
        <f t="shared" ca="1" si="13"/>
        <v>#N/A</v>
      </c>
      <c r="W19" s="55" t="e">
        <f t="shared" ca="1" si="33"/>
        <v>#N/A</v>
      </c>
      <c r="X19" s="34" t="e">
        <f t="shared" ca="1" si="14"/>
        <v>#N/A</v>
      </c>
      <c r="Y19" s="38" t="e">
        <f t="shared" ca="1" si="34"/>
        <v>#N/A</v>
      </c>
      <c r="Z19" s="34" t="e">
        <f t="shared" ca="1" si="16"/>
        <v>#N/A</v>
      </c>
      <c r="AA19" s="34" t="str">
        <f t="shared" ca="1" si="35"/>
        <v/>
      </c>
      <c r="AB19" s="34" t="e">
        <f t="shared" ca="1" si="18"/>
        <v>#N/A</v>
      </c>
      <c r="AC19" s="38" t="e">
        <f t="shared" ca="1" si="36"/>
        <v>#N/A</v>
      </c>
      <c r="AD19" s="34" t="e">
        <f t="shared" ca="1" si="20"/>
        <v>#N/A</v>
      </c>
      <c r="AE19" s="34" t="e">
        <f t="shared" ca="1" si="21"/>
        <v>#N/A</v>
      </c>
      <c r="AF19" s="38" t="e">
        <f t="shared" ca="1" si="37"/>
        <v>#N/A</v>
      </c>
      <c r="AG19" s="34" t="e">
        <f t="shared" ca="1" si="23"/>
        <v>#N/A</v>
      </c>
      <c r="AH19" s="38" t="e">
        <f t="shared" ca="1" si="38"/>
        <v>#N/A</v>
      </c>
      <c r="AI19" s="34" t="e">
        <f t="shared" ca="1" si="25"/>
        <v>#N/A</v>
      </c>
      <c r="AJ19" s="34" t="str">
        <f t="shared" ca="1" si="39"/>
        <v/>
      </c>
      <c r="AK19" s="34" t="e">
        <f t="shared" ca="1" si="27"/>
        <v>#N/A</v>
      </c>
      <c r="AL19" s="34" t="str">
        <f t="shared" ca="1" si="40"/>
        <v/>
      </c>
      <c r="AM19" s="34" t="e">
        <f t="shared" ca="1" si="29"/>
        <v>#N/A</v>
      </c>
    </row>
    <row r="20" spans="1:39" x14ac:dyDescent="0.25">
      <c r="A20" s="34">
        <f t="shared" si="1"/>
        <v>14</v>
      </c>
      <c r="B20" s="28" t="e">
        <f t="shared" ca="1" si="2"/>
        <v>#N/A</v>
      </c>
      <c r="C20" s="28" t="e">
        <f t="shared" ca="1" si="3"/>
        <v>#N/A</v>
      </c>
      <c r="D20" s="22" t="e">
        <f t="shared" ref="D20:D63" ca="1" si="41">INDEX(INDIRECT(D$4),$B20)</f>
        <v>#N/A</v>
      </c>
      <c r="E20" s="54" t="e">
        <f t="shared" ref="E20:E63" ca="1" si="42">IF(F20&gt;G20,TRUE(),FALSE())</f>
        <v>#N/A</v>
      </c>
      <c r="F20" s="38" t="e">
        <f t="shared" ref="F20:K29" ca="1" si="43">INDEX(INDIRECT(F$4),$B20)</f>
        <v>#N/A</v>
      </c>
      <c r="G20" s="38" t="e">
        <f t="shared" ca="1" si="43"/>
        <v>#N/A</v>
      </c>
      <c r="H20" s="34" t="e">
        <f t="shared" ca="1" si="43"/>
        <v>#N/A</v>
      </c>
      <c r="I20" s="38" t="e">
        <f t="shared" ca="1" si="43"/>
        <v>#N/A</v>
      </c>
      <c r="J20" s="34" t="e">
        <f t="shared" ca="1" si="43"/>
        <v>#N/A</v>
      </c>
      <c r="K20" s="38" t="e">
        <f t="shared" ca="1" si="43"/>
        <v>#N/A</v>
      </c>
      <c r="L20" s="34" t="e">
        <f t="shared" ref="L20:M39" ca="1" si="44">ADDRESS($B20+6,L$3,1,1,$A$2)&amp;":"&amp;ADDRESS($B20+$C20+6,L$3)</f>
        <v>#N/A</v>
      </c>
      <c r="M20" s="34" t="e">
        <f t="shared" ca="1" si="44"/>
        <v>#N/A</v>
      </c>
      <c r="N20" s="38" t="e">
        <f t="shared" ref="N20:N63" ca="1" si="45">IF($E20,MAX(INDIRECT(L20)),"")</f>
        <v>#N/A</v>
      </c>
      <c r="O20" s="38" t="e">
        <f t="shared" ref="O20:O63" ca="1" si="46">IF($E20,MAX(INDIRECT(M20)),"")</f>
        <v>#N/A</v>
      </c>
      <c r="P20" s="34" t="e">
        <f t="shared" ref="P20:P63" ca="1" si="47">ADDRESS($B20+6,P$3,1,1,$A$2)&amp;":"&amp;ADDRESS($B20+$C20+5,P$3)</f>
        <v>#N/A</v>
      </c>
      <c r="Q20" s="38" t="str">
        <f t="shared" ref="Q20:Q63" ca="1" si="48">IF(ISERROR(INDEX(INDIRECT(P20),MATCH(U20,INDIRECT(T20),0))),"",INDEX(INDIRECT(P20),MATCH(U20,INDIRECT(T20),0)))</f>
        <v/>
      </c>
      <c r="R20" s="34" t="e">
        <f t="shared" ref="R20:R63" ca="1" si="49">ADDRESS($B20+6,R$3,1,1,$A$2)&amp;":"&amp;ADDRESS($B20+$C20+5,R$3)</f>
        <v>#N/A</v>
      </c>
      <c r="S20" s="34" t="str">
        <f t="shared" ref="S20:S63" ca="1" si="50">IF(ISERROR(INDEX(INDIRECT(R20),MATCH(U20,INDIRECT(T20),0))),"",INDEX(INDIRECT(R20),MATCH(U20,INDIRECT(T20),0)))</f>
        <v/>
      </c>
      <c r="T20" s="34" t="e">
        <f t="shared" ref="T20:T63" ca="1" si="51">ADDRESS($B20+6,T$3,1,1,$A$2)&amp;":"&amp;ADDRESS($B20+$C20+5,T$3)</f>
        <v>#N/A</v>
      </c>
      <c r="U20" s="38" t="e">
        <f t="shared" ref="U20:U63" ca="1" si="52">IF(OR(MAX(INDIRECT(T20))=0,MAX(INDIRECT(T20))=""),"",MAX(INDIRECT(T20)))</f>
        <v>#N/A</v>
      </c>
      <c r="V20" s="34" t="e">
        <f t="shared" ref="V20:V63" ca="1" si="53">IF(OR(INDIRECT(ADDRESS($B20+$C20+6,V$3,1,1,$A$2))=0,INDIRECT(ADDRESS($B20+$C20+6,V$3,1,1,$A$2))=""),"",INDIRECT(ADDRESS($B20+$C20+6,V$3,1,1,$A$2)))</f>
        <v>#N/A</v>
      </c>
      <c r="W20" s="55" t="e">
        <f t="shared" ref="W20:W63" ca="1" si="54">IF($E20,INDIRECT(ADDRESS($B20+$C20+6,W$3,1,1,$A$2)),"")</f>
        <v>#N/A</v>
      </c>
      <c r="X20" s="34" t="e">
        <f t="shared" ref="X20:X63" ca="1" si="55">ADDRESS($B20+6,X$3,1,1,$A$2)&amp;":"&amp;ADDRESS($B20+$C20+6,X$3)</f>
        <v>#N/A</v>
      </c>
      <c r="Y20" s="38" t="e">
        <f t="shared" ref="Y20:Y63" ca="1" si="56">IF(OR(MAX(INDIRECT(X20))=0,MAX(INDIRECT(X20))=""),"",MAX(INDIRECT(X20)))</f>
        <v>#N/A</v>
      </c>
      <c r="Z20" s="34" t="e">
        <f t="shared" ref="Z20:Z63" ca="1" si="57">ADDRESS($B20+6,Z$3,1,1,$A$2)&amp;":"&amp;ADDRESS($B20+$C20+6,Z$3)</f>
        <v>#N/A</v>
      </c>
      <c r="AA20" s="34" t="str">
        <f t="shared" ref="AA20:AA63" ca="1" si="58">IF(ISERROR(INDEX(INDIRECT(Z20),MATCH(Y20,INDIRECT(X20)))),"",INDEX(INDIRECT(Z20),MATCH(Y20,INDIRECT(X20))))</f>
        <v/>
      </c>
      <c r="AB20" s="34" t="e">
        <f t="shared" ref="AB20:AB63" ca="1" si="59">ADDRESS($B20+6,AB$3,1,1,$A$2)&amp;":"&amp;ADDRESS($B20+$C20+6,AB$3)</f>
        <v>#N/A</v>
      </c>
      <c r="AC20" s="38" t="e">
        <f t="shared" ref="AC20:AC63" ca="1" si="60">IF(OR(MAX(INDIRECT(AB20))=0,MAX(INDIRECT(AB20))=""),"",MAX(INDIRECT(AB20)))</f>
        <v>#N/A</v>
      </c>
      <c r="AD20" s="34" t="e">
        <f t="shared" ref="AD20:AD63" ca="1" si="61">IF(OR(INDIRECT(ADDRESS($B20+$C20+6,AD$3,1,1,$A$2))=0,INDIRECT(ADDRESS($B20+$C20+6,AD$3,1,1,$A$2))=""),"",INDIRECT(ADDRESS($B20+$C20+6,AD$3,1,1,$A$2)))</f>
        <v>#N/A</v>
      </c>
      <c r="AE20" s="34" t="e">
        <f t="shared" ref="AE20:AE63" ca="1" si="62">ADDRESS($B20+6,AE$3,1,1,$A$2)&amp;":"&amp;ADDRESS($B20+$C20+6,AE$3)</f>
        <v>#N/A</v>
      </c>
      <c r="AF20" s="38" t="e">
        <f t="shared" ref="AF20:AF63" ca="1" si="63">IF(OR(MAX(INDIRECT(AE20))=0,MAX(INDIRECT(AE20))=""),"",MAX(INDIRECT(AE20)))</f>
        <v>#N/A</v>
      </c>
      <c r="AG20" s="34" t="e">
        <f t="shared" ref="AG20:AG63" ca="1" si="64">ADDRESS($B20+6,AG$3,1,1,$A$2)&amp;":"&amp;ADDRESS($B20+$C20+6,AG$3)</f>
        <v>#N/A</v>
      </c>
      <c r="AH20" s="38" t="e">
        <f t="shared" ref="AH20:AH63" ca="1" si="65">IF(OR(MAX(INDIRECT(AG20))=0,MAX(INDIRECT(AG20))=""),"",MAX(INDIRECT(AG20)))</f>
        <v>#N/A</v>
      </c>
      <c r="AI20" s="34" t="e">
        <f t="shared" ref="AI20:AI63" ca="1" si="66">ADDRESS($B20+6,AI$3,1,1,$A$2)&amp;":"&amp;ADDRESS($B20+$C20+6,AI$3)</f>
        <v>#N/A</v>
      </c>
      <c r="AJ20" s="34" t="str">
        <f t="shared" ref="AJ20:AJ63" ca="1" si="67">IF(ISERROR(INDEX(INDIRECT(AI20),MATCH(AF20,INDIRECT(AE20)))),"",INDEX(INDIRECT(AI20),MATCH(AF20,INDIRECT(AE20))))</f>
        <v/>
      </c>
      <c r="AK20" s="34" t="e">
        <f t="shared" ref="AK20:AK63" ca="1" si="68">ADDRESS($B20+6,AK$3,1,1,$A$2)&amp;":"&amp;ADDRESS($B20+$C20+6,AK$3)</f>
        <v>#N/A</v>
      </c>
      <c r="AL20" s="34" t="str">
        <f t="shared" ref="AL20:AL63" ca="1" si="69">IF(ISERROR(INDEX(INDIRECT(AK20),MATCH(AF20,INDIRECT(AE20)))),"",INDEX(INDIRECT(AK20),MATCH(AF20,INDIRECT(AE20))))</f>
        <v/>
      </c>
      <c r="AM20" s="34" t="e">
        <f t="shared" ref="AM20:AM63" ca="1" si="70">IF(OR(INDIRECT(ADDRESS($B20+$C20+6,AM$3,1,1,$A$2))=0,INDIRECT(ADDRESS($B20+$C20+6,AM$3,1,1,$A$2))=""),"",INDIRECT(ADDRESS($B20+$C20+6,AM$3,1,1,$A$2)))</f>
        <v>#N/A</v>
      </c>
    </row>
    <row r="21" spans="1:39" x14ac:dyDescent="0.25">
      <c r="A21" s="34">
        <f t="shared" si="1"/>
        <v>15</v>
      </c>
      <c r="B21" s="28" t="e">
        <f t="shared" ca="1" si="2"/>
        <v>#N/A</v>
      </c>
      <c r="C21" s="28" t="e">
        <f t="shared" ca="1" si="3"/>
        <v>#N/A</v>
      </c>
      <c r="D21" s="22" t="e">
        <f t="shared" ca="1" si="41"/>
        <v>#N/A</v>
      </c>
      <c r="E21" s="54" t="e">
        <f t="shared" ca="1" si="42"/>
        <v>#N/A</v>
      </c>
      <c r="F21" s="38" t="e">
        <f t="shared" ca="1" si="43"/>
        <v>#N/A</v>
      </c>
      <c r="G21" s="38" t="e">
        <f t="shared" ca="1" si="43"/>
        <v>#N/A</v>
      </c>
      <c r="H21" s="34" t="e">
        <f t="shared" ca="1" si="43"/>
        <v>#N/A</v>
      </c>
      <c r="I21" s="38" t="e">
        <f t="shared" ca="1" si="43"/>
        <v>#N/A</v>
      </c>
      <c r="J21" s="34" t="e">
        <f t="shared" ca="1" si="43"/>
        <v>#N/A</v>
      </c>
      <c r="K21" s="38" t="e">
        <f t="shared" ca="1" si="43"/>
        <v>#N/A</v>
      </c>
      <c r="L21" s="34" t="e">
        <f t="shared" ca="1" si="44"/>
        <v>#N/A</v>
      </c>
      <c r="M21" s="34" t="e">
        <f t="shared" ca="1" si="44"/>
        <v>#N/A</v>
      </c>
      <c r="N21" s="38" t="e">
        <f t="shared" ca="1" si="45"/>
        <v>#N/A</v>
      </c>
      <c r="O21" s="38" t="e">
        <f t="shared" ca="1" si="46"/>
        <v>#N/A</v>
      </c>
      <c r="P21" s="34" t="e">
        <f t="shared" ca="1" si="47"/>
        <v>#N/A</v>
      </c>
      <c r="Q21" s="38" t="str">
        <f t="shared" ca="1" si="48"/>
        <v/>
      </c>
      <c r="R21" s="34" t="e">
        <f t="shared" ca="1" si="49"/>
        <v>#N/A</v>
      </c>
      <c r="S21" s="34" t="str">
        <f t="shared" ca="1" si="50"/>
        <v/>
      </c>
      <c r="T21" s="34" t="e">
        <f t="shared" ca="1" si="51"/>
        <v>#N/A</v>
      </c>
      <c r="U21" s="38" t="e">
        <f t="shared" ca="1" si="52"/>
        <v>#N/A</v>
      </c>
      <c r="V21" s="34" t="e">
        <f t="shared" ca="1" si="53"/>
        <v>#N/A</v>
      </c>
      <c r="W21" s="55" t="e">
        <f t="shared" ca="1" si="54"/>
        <v>#N/A</v>
      </c>
      <c r="X21" s="34" t="e">
        <f t="shared" ca="1" si="55"/>
        <v>#N/A</v>
      </c>
      <c r="Y21" s="38" t="e">
        <f t="shared" ca="1" si="56"/>
        <v>#N/A</v>
      </c>
      <c r="Z21" s="34" t="e">
        <f t="shared" ca="1" si="57"/>
        <v>#N/A</v>
      </c>
      <c r="AA21" s="34" t="str">
        <f t="shared" ca="1" si="58"/>
        <v/>
      </c>
      <c r="AB21" s="34" t="e">
        <f t="shared" ca="1" si="59"/>
        <v>#N/A</v>
      </c>
      <c r="AC21" s="38" t="e">
        <f t="shared" ca="1" si="60"/>
        <v>#N/A</v>
      </c>
      <c r="AD21" s="34" t="e">
        <f t="shared" ca="1" si="61"/>
        <v>#N/A</v>
      </c>
      <c r="AE21" s="34" t="e">
        <f t="shared" ca="1" si="62"/>
        <v>#N/A</v>
      </c>
      <c r="AF21" s="38" t="e">
        <f t="shared" ca="1" si="63"/>
        <v>#N/A</v>
      </c>
      <c r="AG21" s="34" t="e">
        <f t="shared" ca="1" si="64"/>
        <v>#N/A</v>
      </c>
      <c r="AH21" s="38" t="e">
        <f t="shared" ca="1" si="65"/>
        <v>#N/A</v>
      </c>
      <c r="AI21" s="34" t="e">
        <f t="shared" ca="1" si="66"/>
        <v>#N/A</v>
      </c>
      <c r="AJ21" s="34" t="str">
        <f t="shared" ca="1" si="67"/>
        <v/>
      </c>
      <c r="AK21" s="34" t="e">
        <f t="shared" ca="1" si="68"/>
        <v>#N/A</v>
      </c>
      <c r="AL21" s="34" t="str">
        <f t="shared" ca="1" si="69"/>
        <v/>
      </c>
      <c r="AM21" s="34" t="e">
        <f t="shared" ca="1" si="70"/>
        <v>#N/A</v>
      </c>
    </row>
    <row r="22" spans="1:39" x14ac:dyDescent="0.25">
      <c r="A22" s="34">
        <f t="shared" si="1"/>
        <v>16</v>
      </c>
      <c r="B22" s="28" t="e">
        <f t="shared" ca="1" si="2"/>
        <v>#N/A</v>
      </c>
      <c r="C22" s="28" t="e">
        <f t="shared" ca="1" si="3"/>
        <v>#N/A</v>
      </c>
      <c r="D22" s="22" t="e">
        <f t="shared" ca="1" si="41"/>
        <v>#N/A</v>
      </c>
      <c r="E22" s="54" t="e">
        <f t="shared" ca="1" si="42"/>
        <v>#N/A</v>
      </c>
      <c r="F22" s="38" t="e">
        <f t="shared" ca="1" si="43"/>
        <v>#N/A</v>
      </c>
      <c r="G22" s="38" t="e">
        <f t="shared" ca="1" si="43"/>
        <v>#N/A</v>
      </c>
      <c r="H22" s="34" t="e">
        <f t="shared" ca="1" si="43"/>
        <v>#N/A</v>
      </c>
      <c r="I22" s="38" t="e">
        <f t="shared" ca="1" si="43"/>
        <v>#N/A</v>
      </c>
      <c r="J22" s="34" t="e">
        <f t="shared" ca="1" si="43"/>
        <v>#N/A</v>
      </c>
      <c r="K22" s="38" t="e">
        <f t="shared" ca="1" si="43"/>
        <v>#N/A</v>
      </c>
      <c r="L22" s="34" t="e">
        <f t="shared" ca="1" si="44"/>
        <v>#N/A</v>
      </c>
      <c r="M22" s="34" t="e">
        <f t="shared" ca="1" si="44"/>
        <v>#N/A</v>
      </c>
      <c r="N22" s="38" t="e">
        <f t="shared" ca="1" si="45"/>
        <v>#N/A</v>
      </c>
      <c r="O22" s="38" t="e">
        <f t="shared" ca="1" si="46"/>
        <v>#N/A</v>
      </c>
      <c r="P22" s="34" t="e">
        <f t="shared" ca="1" si="47"/>
        <v>#N/A</v>
      </c>
      <c r="Q22" s="38" t="str">
        <f t="shared" ca="1" si="48"/>
        <v/>
      </c>
      <c r="R22" s="34" t="e">
        <f t="shared" ca="1" si="49"/>
        <v>#N/A</v>
      </c>
      <c r="S22" s="34" t="str">
        <f t="shared" ca="1" si="50"/>
        <v/>
      </c>
      <c r="T22" s="34" t="e">
        <f t="shared" ca="1" si="51"/>
        <v>#N/A</v>
      </c>
      <c r="U22" s="38" t="e">
        <f t="shared" ca="1" si="52"/>
        <v>#N/A</v>
      </c>
      <c r="V22" s="34" t="e">
        <f t="shared" ca="1" si="53"/>
        <v>#N/A</v>
      </c>
      <c r="W22" s="55" t="e">
        <f t="shared" ca="1" si="54"/>
        <v>#N/A</v>
      </c>
      <c r="X22" s="34" t="e">
        <f t="shared" ca="1" si="55"/>
        <v>#N/A</v>
      </c>
      <c r="Y22" s="38" t="e">
        <f t="shared" ca="1" si="56"/>
        <v>#N/A</v>
      </c>
      <c r="Z22" s="34" t="e">
        <f t="shared" ca="1" si="57"/>
        <v>#N/A</v>
      </c>
      <c r="AA22" s="34" t="str">
        <f t="shared" ca="1" si="58"/>
        <v/>
      </c>
      <c r="AB22" s="34" t="e">
        <f t="shared" ca="1" si="59"/>
        <v>#N/A</v>
      </c>
      <c r="AC22" s="38" t="e">
        <f t="shared" ca="1" si="60"/>
        <v>#N/A</v>
      </c>
      <c r="AD22" s="34" t="e">
        <f t="shared" ca="1" si="61"/>
        <v>#N/A</v>
      </c>
      <c r="AE22" s="34" t="e">
        <f t="shared" ca="1" si="62"/>
        <v>#N/A</v>
      </c>
      <c r="AF22" s="38" t="e">
        <f t="shared" ca="1" si="63"/>
        <v>#N/A</v>
      </c>
      <c r="AG22" s="34" t="e">
        <f t="shared" ca="1" si="64"/>
        <v>#N/A</v>
      </c>
      <c r="AH22" s="38" t="e">
        <f t="shared" ca="1" si="65"/>
        <v>#N/A</v>
      </c>
      <c r="AI22" s="34" t="e">
        <f t="shared" ca="1" si="66"/>
        <v>#N/A</v>
      </c>
      <c r="AJ22" s="34" t="str">
        <f t="shared" ca="1" si="67"/>
        <v/>
      </c>
      <c r="AK22" s="34" t="e">
        <f t="shared" ca="1" si="68"/>
        <v>#N/A</v>
      </c>
      <c r="AL22" s="34" t="str">
        <f t="shared" ca="1" si="69"/>
        <v/>
      </c>
      <c r="AM22" s="34" t="e">
        <f t="shared" ca="1" si="70"/>
        <v>#N/A</v>
      </c>
    </row>
    <row r="23" spans="1:39" x14ac:dyDescent="0.25">
      <c r="A23" s="34">
        <f t="shared" si="1"/>
        <v>17</v>
      </c>
      <c r="B23" s="28" t="e">
        <f t="shared" ca="1" si="2"/>
        <v>#N/A</v>
      </c>
      <c r="C23" s="28" t="e">
        <f t="shared" ca="1" si="3"/>
        <v>#N/A</v>
      </c>
      <c r="D23" s="22" t="e">
        <f t="shared" ca="1" si="41"/>
        <v>#N/A</v>
      </c>
      <c r="E23" s="54" t="e">
        <f t="shared" ca="1" si="42"/>
        <v>#N/A</v>
      </c>
      <c r="F23" s="38" t="e">
        <f t="shared" ca="1" si="43"/>
        <v>#N/A</v>
      </c>
      <c r="G23" s="38" t="e">
        <f t="shared" ca="1" si="43"/>
        <v>#N/A</v>
      </c>
      <c r="H23" s="34" t="e">
        <f t="shared" ca="1" si="43"/>
        <v>#N/A</v>
      </c>
      <c r="I23" s="38" t="e">
        <f t="shared" ca="1" si="43"/>
        <v>#N/A</v>
      </c>
      <c r="J23" s="34" t="e">
        <f t="shared" ca="1" si="43"/>
        <v>#N/A</v>
      </c>
      <c r="K23" s="38" t="e">
        <f t="shared" ca="1" si="43"/>
        <v>#N/A</v>
      </c>
      <c r="L23" s="34" t="e">
        <f t="shared" ca="1" si="44"/>
        <v>#N/A</v>
      </c>
      <c r="M23" s="34" t="e">
        <f t="shared" ca="1" si="44"/>
        <v>#N/A</v>
      </c>
      <c r="N23" s="38" t="e">
        <f t="shared" ca="1" si="45"/>
        <v>#N/A</v>
      </c>
      <c r="O23" s="38" t="e">
        <f t="shared" ca="1" si="46"/>
        <v>#N/A</v>
      </c>
      <c r="P23" s="34" t="e">
        <f t="shared" ca="1" si="47"/>
        <v>#N/A</v>
      </c>
      <c r="Q23" s="38" t="str">
        <f t="shared" ca="1" si="48"/>
        <v/>
      </c>
      <c r="R23" s="34" t="e">
        <f t="shared" ca="1" si="49"/>
        <v>#N/A</v>
      </c>
      <c r="S23" s="34" t="str">
        <f t="shared" ca="1" si="50"/>
        <v/>
      </c>
      <c r="T23" s="34" t="e">
        <f t="shared" ca="1" si="51"/>
        <v>#N/A</v>
      </c>
      <c r="U23" s="38" t="e">
        <f t="shared" ca="1" si="52"/>
        <v>#N/A</v>
      </c>
      <c r="V23" s="34" t="e">
        <f t="shared" ca="1" si="53"/>
        <v>#N/A</v>
      </c>
      <c r="W23" s="55" t="e">
        <f t="shared" ca="1" si="54"/>
        <v>#N/A</v>
      </c>
      <c r="X23" s="34" t="e">
        <f t="shared" ca="1" si="55"/>
        <v>#N/A</v>
      </c>
      <c r="Y23" s="38" t="e">
        <f t="shared" ca="1" si="56"/>
        <v>#N/A</v>
      </c>
      <c r="Z23" s="34" t="e">
        <f t="shared" ca="1" si="57"/>
        <v>#N/A</v>
      </c>
      <c r="AA23" s="34" t="str">
        <f t="shared" ca="1" si="58"/>
        <v/>
      </c>
      <c r="AB23" s="34" t="e">
        <f t="shared" ca="1" si="59"/>
        <v>#N/A</v>
      </c>
      <c r="AC23" s="38" t="e">
        <f t="shared" ca="1" si="60"/>
        <v>#N/A</v>
      </c>
      <c r="AD23" s="34" t="e">
        <f t="shared" ca="1" si="61"/>
        <v>#N/A</v>
      </c>
      <c r="AE23" s="34" t="e">
        <f t="shared" ca="1" si="62"/>
        <v>#N/A</v>
      </c>
      <c r="AF23" s="38" t="e">
        <f t="shared" ca="1" si="63"/>
        <v>#N/A</v>
      </c>
      <c r="AG23" s="34" t="e">
        <f t="shared" ca="1" si="64"/>
        <v>#N/A</v>
      </c>
      <c r="AH23" s="38" t="e">
        <f t="shared" ca="1" si="65"/>
        <v>#N/A</v>
      </c>
      <c r="AI23" s="34" t="e">
        <f t="shared" ca="1" si="66"/>
        <v>#N/A</v>
      </c>
      <c r="AJ23" s="34" t="str">
        <f t="shared" ca="1" si="67"/>
        <v/>
      </c>
      <c r="AK23" s="34" t="e">
        <f t="shared" ca="1" si="68"/>
        <v>#N/A</v>
      </c>
      <c r="AL23" s="34" t="str">
        <f t="shared" ca="1" si="69"/>
        <v/>
      </c>
      <c r="AM23" s="34" t="e">
        <f t="shared" ca="1" si="70"/>
        <v>#N/A</v>
      </c>
    </row>
    <row r="24" spans="1:39" x14ac:dyDescent="0.25">
      <c r="A24" s="34">
        <f t="shared" si="1"/>
        <v>18</v>
      </c>
      <c r="B24" s="28" t="e">
        <f t="shared" ca="1" si="2"/>
        <v>#N/A</v>
      </c>
      <c r="C24" s="28" t="e">
        <f t="shared" ca="1" si="3"/>
        <v>#N/A</v>
      </c>
      <c r="D24" s="22" t="e">
        <f t="shared" ca="1" si="41"/>
        <v>#N/A</v>
      </c>
      <c r="E24" s="54" t="e">
        <f t="shared" ca="1" si="42"/>
        <v>#N/A</v>
      </c>
      <c r="F24" s="38" t="e">
        <f t="shared" ca="1" si="43"/>
        <v>#N/A</v>
      </c>
      <c r="G24" s="38" t="e">
        <f t="shared" ca="1" si="43"/>
        <v>#N/A</v>
      </c>
      <c r="H24" s="34" t="e">
        <f t="shared" ca="1" si="43"/>
        <v>#N/A</v>
      </c>
      <c r="I24" s="38" t="e">
        <f t="shared" ca="1" si="43"/>
        <v>#N/A</v>
      </c>
      <c r="J24" s="34" t="e">
        <f t="shared" ca="1" si="43"/>
        <v>#N/A</v>
      </c>
      <c r="K24" s="38" t="e">
        <f t="shared" ca="1" si="43"/>
        <v>#N/A</v>
      </c>
      <c r="L24" s="34" t="e">
        <f t="shared" ca="1" si="44"/>
        <v>#N/A</v>
      </c>
      <c r="M24" s="34" t="e">
        <f t="shared" ca="1" si="44"/>
        <v>#N/A</v>
      </c>
      <c r="N24" s="38" t="e">
        <f t="shared" ca="1" si="45"/>
        <v>#N/A</v>
      </c>
      <c r="O24" s="38" t="e">
        <f t="shared" ca="1" si="46"/>
        <v>#N/A</v>
      </c>
      <c r="P24" s="34" t="e">
        <f t="shared" ca="1" si="47"/>
        <v>#N/A</v>
      </c>
      <c r="Q24" s="38" t="str">
        <f t="shared" ca="1" si="48"/>
        <v/>
      </c>
      <c r="R24" s="34" t="e">
        <f t="shared" ca="1" si="49"/>
        <v>#N/A</v>
      </c>
      <c r="S24" s="34" t="str">
        <f t="shared" ca="1" si="50"/>
        <v/>
      </c>
      <c r="T24" s="34" t="e">
        <f t="shared" ca="1" si="51"/>
        <v>#N/A</v>
      </c>
      <c r="U24" s="38" t="e">
        <f t="shared" ca="1" si="52"/>
        <v>#N/A</v>
      </c>
      <c r="V24" s="34" t="e">
        <f t="shared" ca="1" si="53"/>
        <v>#N/A</v>
      </c>
      <c r="W24" s="55" t="e">
        <f t="shared" ca="1" si="54"/>
        <v>#N/A</v>
      </c>
      <c r="X24" s="34" t="e">
        <f t="shared" ca="1" si="55"/>
        <v>#N/A</v>
      </c>
      <c r="Y24" s="38" t="e">
        <f t="shared" ca="1" si="56"/>
        <v>#N/A</v>
      </c>
      <c r="Z24" s="34" t="e">
        <f t="shared" ca="1" si="57"/>
        <v>#N/A</v>
      </c>
      <c r="AA24" s="34" t="str">
        <f t="shared" ca="1" si="58"/>
        <v/>
      </c>
      <c r="AB24" s="34" t="e">
        <f t="shared" ca="1" si="59"/>
        <v>#N/A</v>
      </c>
      <c r="AC24" s="38" t="e">
        <f t="shared" ca="1" si="60"/>
        <v>#N/A</v>
      </c>
      <c r="AD24" s="34" t="e">
        <f t="shared" ca="1" si="61"/>
        <v>#N/A</v>
      </c>
      <c r="AE24" s="34" t="e">
        <f t="shared" ca="1" si="62"/>
        <v>#N/A</v>
      </c>
      <c r="AF24" s="38" t="e">
        <f t="shared" ca="1" si="63"/>
        <v>#N/A</v>
      </c>
      <c r="AG24" s="34" t="e">
        <f t="shared" ca="1" si="64"/>
        <v>#N/A</v>
      </c>
      <c r="AH24" s="38" t="e">
        <f t="shared" ca="1" si="65"/>
        <v>#N/A</v>
      </c>
      <c r="AI24" s="34" t="e">
        <f t="shared" ca="1" si="66"/>
        <v>#N/A</v>
      </c>
      <c r="AJ24" s="34" t="str">
        <f t="shared" ca="1" si="67"/>
        <v/>
      </c>
      <c r="AK24" s="34" t="e">
        <f t="shared" ca="1" si="68"/>
        <v>#N/A</v>
      </c>
      <c r="AL24" s="34" t="str">
        <f t="shared" ca="1" si="69"/>
        <v/>
      </c>
      <c r="AM24" s="34" t="e">
        <f t="shared" ca="1" si="70"/>
        <v>#N/A</v>
      </c>
    </row>
    <row r="25" spans="1:39" x14ac:dyDescent="0.25">
      <c r="A25" s="34">
        <f t="shared" si="1"/>
        <v>19</v>
      </c>
      <c r="B25" s="28" t="e">
        <f t="shared" ca="1" si="2"/>
        <v>#N/A</v>
      </c>
      <c r="C25" s="28" t="e">
        <f t="shared" ca="1" si="3"/>
        <v>#N/A</v>
      </c>
      <c r="D25" s="22" t="e">
        <f t="shared" ca="1" si="41"/>
        <v>#N/A</v>
      </c>
      <c r="E25" s="54" t="e">
        <f t="shared" ca="1" si="42"/>
        <v>#N/A</v>
      </c>
      <c r="F25" s="38" t="e">
        <f t="shared" ca="1" si="43"/>
        <v>#N/A</v>
      </c>
      <c r="G25" s="38" t="e">
        <f t="shared" ca="1" si="43"/>
        <v>#N/A</v>
      </c>
      <c r="H25" s="34" t="e">
        <f t="shared" ca="1" si="43"/>
        <v>#N/A</v>
      </c>
      <c r="I25" s="38" t="e">
        <f t="shared" ca="1" si="43"/>
        <v>#N/A</v>
      </c>
      <c r="J25" s="34" t="e">
        <f t="shared" ca="1" si="43"/>
        <v>#N/A</v>
      </c>
      <c r="K25" s="38" t="e">
        <f t="shared" ca="1" si="43"/>
        <v>#N/A</v>
      </c>
      <c r="L25" s="34" t="e">
        <f t="shared" ca="1" si="44"/>
        <v>#N/A</v>
      </c>
      <c r="M25" s="34" t="e">
        <f t="shared" ca="1" si="44"/>
        <v>#N/A</v>
      </c>
      <c r="N25" s="38" t="e">
        <f t="shared" ca="1" si="45"/>
        <v>#N/A</v>
      </c>
      <c r="O25" s="38" t="e">
        <f t="shared" ca="1" si="46"/>
        <v>#N/A</v>
      </c>
      <c r="P25" s="34" t="e">
        <f t="shared" ca="1" si="47"/>
        <v>#N/A</v>
      </c>
      <c r="Q25" s="38" t="str">
        <f t="shared" ca="1" si="48"/>
        <v/>
      </c>
      <c r="R25" s="34" t="e">
        <f t="shared" ca="1" si="49"/>
        <v>#N/A</v>
      </c>
      <c r="S25" s="34" t="str">
        <f t="shared" ca="1" si="50"/>
        <v/>
      </c>
      <c r="T25" s="34" t="e">
        <f t="shared" ca="1" si="51"/>
        <v>#N/A</v>
      </c>
      <c r="U25" s="38" t="e">
        <f t="shared" ca="1" si="52"/>
        <v>#N/A</v>
      </c>
      <c r="V25" s="34" t="e">
        <f t="shared" ca="1" si="53"/>
        <v>#N/A</v>
      </c>
      <c r="W25" s="55" t="e">
        <f t="shared" ca="1" si="54"/>
        <v>#N/A</v>
      </c>
      <c r="X25" s="34" t="e">
        <f t="shared" ca="1" si="55"/>
        <v>#N/A</v>
      </c>
      <c r="Y25" s="38" t="e">
        <f t="shared" ca="1" si="56"/>
        <v>#N/A</v>
      </c>
      <c r="Z25" s="34" t="e">
        <f t="shared" ca="1" si="57"/>
        <v>#N/A</v>
      </c>
      <c r="AA25" s="34" t="str">
        <f t="shared" ca="1" si="58"/>
        <v/>
      </c>
      <c r="AB25" s="34" t="e">
        <f t="shared" ca="1" si="59"/>
        <v>#N/A</v>
      </c>
      <c r="AC25" s="38" t="e">
        <f t="shared" ca="1" si="60"/>
        <v>#N/A</v>
      </c>
      <c r="AD25" s="34" t="e">
        <f t="shared" ca="1" si="61"/>
        <v>#N/A</v>
      </c>
      <c r="AE25" s="34" t="e">
        <f t="shared" ca="1" si="62"/>
        <v>#N/A</v>
      </c>
      <c r="AF25" s="38" t="e">
        <f t="shared" ca="1" si="63"/>
        <v>#N/A</v>
      </c>
      <c r="AG25" s="34" t="e">
        <f t="shared" ca="1" si="64"/>
        <v>#N/A</v>
      </c>
      <c r="AH25" s="38" t="e">
        <f t="shared" ca="1" si="65"/>
        <v>#N/A</v>
      </c>
      <c r="AI25" s="34" t="e">
        <f t="shared" ca="1" si="66"/>
        <v>#N/A</v>
      </c>
      <c r="AJ25" s="34" t="str">
        <f t="shared" ca="1" si="67"/>
        <v/>
      </c>
      <c r="AK25" s="34" t="e">
        <f t="shared" ca="1" si="68"/>
        <v>#N/A</v>
      </c>
      <c r="AL25" s="34" t="str">
        <f t="shared" ca="1" si="69"/>
        <v/>
      </c>
      <c r="AM25" s="34" t="e">
        <f t="shared" ca="1" si="70"/>
        <v>#N/A</v>
      </c>
    </row>
    <row r="26" spans="1:39" x14ac:dyDescent="0.25">
      <c r="A26" s="34">
        <f t="shared" si="1"/>
        <v>20</v>
      </c>
      <c r="B26" s="28" t="e">
        <f t="shared" ca="1" si="2"/>
        <v>#N/A</v>
      </c>
      <c r="C26" s="28" t="e">
        <f t="shared" ca="1" si="3"/>
        <v>#N/A</v>
      </c>
      <c r="D26" s="22" t="e">
        <f t="shared" ca="1" si="41"/>
        <v>#N/A</v>
      </c>
      <c r="E26" s="54" t="e">
        <f t="shared" ca="1" si="42"/>
        <v>#N/A</v>
      </c>
      <c r="F26" s="38" t="e">
        <f t="shared" ca="1" si="43"/>
        <v>#N/A</v>
      </c>
      <c r="G26" s="38" t="e">
        <f t="shared" ca="1" si="43"/>
        <v>#N/A</v>
      </c>
      <c r="H26" s="34" t="e">
        <f t="shared" ca="1" si="43"/>
        <v>#N/A</v>
      </c>
      <c r="I26" s="38" t="e">
        <f t="shared" ca="1" si="43"/>
        <v>#N/A</v>
      </c>
      <c r="J26" s="34" t="e">
        <f t="shared" ca="1" si="43"/>
        <v>#N/A</v>
      </c>
      <c r="K26" s="38" t="e">
        <f t="shared" ca="1" si="43"/>
        <v>#N/A</v>
      </c>
      <c r="L26" s="34" t="e">
        <f t="shared" ca="1" si="44"/>
        <v>#N/A</v>
      </c>
      <c r="M26" s="34" t="e">
        <f t="shared" ca="1" si="44"/>
        <v>#N/A</v>
      </c>
      <c r="N26" s="38" t="e">
        <f t="shared" ca="1" si="45"/>
        <v>#N/A</v>
      </c>
      <c r="O26" s="38" t="e">
        <f t="shared" ca="1" si="46"/>
        <v>#N/A</v>
      </c>
      <c r="P26" s="34" t="e">
        <f t="shared" ca="1" si="47"/>
        <v>#N/A</v>
      </c>
      <c r="Q26" s="38" t="str">
        <f t="shared" ca="1" si="48"/>
        <v/>
      </c>
      <c r="R26" s="34" t="e">
        <f t="shared" ca="1" si="49"/>
        <v>#N/A</v>
      </c>
      <c r="S26" s="34" t="str">
        <f t="shared" ca="1" si="50"/>
        <v/>
      </c>
      <c r="T26" s="34" t="e">
        <f t="shared" ca="1" si="51"/>
        <v>#N/A</v>
      </c>
      <c r="U26" s="38" t="e">
        <f t="shared" ca="1" si="52"/>
        <v>#N/A</v>
      </c>
      <c r="V26" s="34" t="e">
        <f t="shared" ca="1" si="53"/>
        <v>#N/A</v>
      </c>
      <c r="W26" s="55" t="e">
        <f t="shared" ca="1" si="54"/>
        <v>#N/A</v>
      </c>
      <c r="X26" s="34" t="e">
        <f t="shared" ca="1" si="55"/>
        <v>#N/A</v>
      </c>
      <c r="Y26" s="38" t="e">
        <f t="shared" ca="1" si="56"/>
        <v>#N/A</v>
      </c>
      <c r="Z26" s="34" t="e">
        <f t="shared" ca="1" si="57"/>
        <v>#N/A</v>
      </c>
      <c r="AA26" s="34" t="str">
        <f t="shared" ca="1" si="58"/>
        <v/>
      </c>
      <c r="AB26" s="34" t="e">
        <f t="shared" ca="1" si="59"/>
        <v>#N/A</v>
      </c>
      <c r="AC26" s="38" t="e">
        <f t="shared" ca="1" si="60"/>
        <v>#N/A</v>
      </c>
      <c r="AD26" s="34" t="e">
        <f t="shared" ca="1" si="61"/>
        <v>#N/A</v>
      </c>
      <c r="AE26" s="34" t="e">
        <f t="shared" ca="1" si="62"/>
        <v>#N/A</v>
      </c>
      <c r="AF26" s="38" t="e">
        <f t="shared" ca="1" si="63"/>
        <v>#N/A</v>
      </c>
      <c r="AG26" s="34" t="e">
        <f t="shared" ca="1" si="64"/>
        <v>#N/A</v>
      </c>
      <c r="AH26" s="38" t="e">
        <f t="shared" ca="1" si="65"/>
        <v>#N/A</v>
      </c>
      <c r="AI26" s="34" t="e">
        <f t="shared" ca="1" si="66"/>
        <v>#N/A</v>
      </c>
      <c r="AJ26" s="34" t="str">
        <f t="shared" ca="1" si="67"/>
        <v/>
      </c>
      <c r="AK26" s="34" t="e">
        <f t="shared" ca="1" si="68"/>
        <v>#N/A</v>
      </c>
      <c r="AL26" s="34" t="str">
        <f t="shared" ca="1" si="69"/>
        <v/>
      </c>
      <c r="AM26" s="34" t="e">
        <f t="shared" ca="1" si="70"/>
        <v>#N/A</v>
      </c>
    </row>
    <row r="27" spans="1:39" s="17" customFormat="1" x14ac:dyDescent="0.25">
      <c r="A27" s="34">
        <f t="shared" si="1"/>
        <v>21</v>
      </c>
      <c r="B27" s="28" t="e">
        <f t="shared" ca="1" si="2"/>
        <v>#N/A</v>
      </c>
      <c r="C27" s="28" t="e">
        <f t="shared" ca="1" si="3"/>
        <v>#N/A</v>
      </c>
      <c r="D27" s="22" t="e">
        <f t="shared" ca="1" si="41"/>
        <v>#N/A</v>
      </c>
      <c r="E27" s="54" t="e">
        <f t="shared" ca="1" si="42"/>
        <v>#N/A</v>
      </c>
      <c r="F27" s="38" t="e">
        <f t="shared" ca="1" si="43"/>
        <v>#N/A</v>
      </c>
      <c r="G27" s="38" t="e">
        <f t="shared" ca="1" si="43"/>
        <v>#N/A</v>
      </c>
      <c r="H27" s="34" t="e">
        <f t="shared" ca="1" si="43"/>
        <v>#N/A</v>
      </c>
      <c r="I27" s="38" t="e">
        <f t="shared" ca="1" si="43"/>
        <v>#N/A</v>
      </c>
      <c r="J27" s="34" t="e">
        <f t="shared" ca="1" si="43"/>
        <v>#N/A</v>
      </c>
      <c r="K27" s="38" t="e">
        <f t="shared" ca="1" si="43"/>
        <v>#N/A</v>
      </c>
      <c r="L27" s="34" t="e">
        <f t="shared" ca="1" si="44"/>
        <v>#N/A</v>
      </c>
      <c r="M27" s="34" t="e">
        <f t="shared" ca="1" si="44"/>
        <v>#N/A</v>
      </c>
      <c r="N27" s="38" t="e">
        <f t="shared" ca="1" si="45"/>
        <v>#N/A</v>
      </c>
      <c r="O27" s="38" t="e">
        <f t="shared" ca="1" si="46"/>
        <v>#N/A</v>
      </c>
      <c r="P27" s="34" t="e">
        <f t="shared" ca="1" si="47"/>
        <v>#N/A</v>
      </c>
      <c r="Q27" s="38" t="str">
        <f t="shared" ca="1" si="48"/>
        <v/>
      </c>
      <c r="R27" s="34" t="e">
        <f t="shared" ca="1" si="49"/>
        <v>#N/A</v>
      </c>
      <c r="S27" s="34" t="str">
        <f t="shared" ca="1" si="50"/>
        <v/>
      </c>
      <c r="T27" s="34" t="e">
        <f t="shared" ca="1" si="51"/>
        <v>#N/A</v>
      </c>
      <c r="U27" s="38" t="e">
        <f t="shared" ca="1" si="52"/>
        <v>#N/A</v>
      </c>
      <c r="V27" s="34" t="e">
        <f t="shared" ca="1" si="53"/>
        <v>#N/A</v>
      </c>
      <c r="W27" s="55" t="e">
        <f t="shared" ca="1" si="54"/>
        <v>#N/A</v>
      </c>
      <c r="X27" s="34" t="e">
        <f t="shared" ca="1" si="55"/>
        <v>#N/A</v>
      </c>
      <c r="Y27" s="38" t="e">
        <f t="shared" ca="1" si="56"/>
        <v>#N/A</v>
      </c>
      <c r="Z27" s="34" t="e">
        <f t="shared" ca="1" si="57"/>
        <v>#N/A</v>
      </c>
      <c r="AA27" s="34" t="str">
        <f t="shared" ca="1" si="58"/>
        <v/>
      </c>
      <c r="AB27" s="34" t="e">
        <f t="shared" ca="1" si="59"/>
        <v>#N/A</v>
      </c>
      <c r="AC27" s="38" t="e">
        <f t="shared" ca="1" si="60"/>
        <v>#N/A</v>
      </c>
      <c r="AD27" s="34" t="e">
        <f t="shared" ca="1" si="61"/>
        <v>#N/A</v>
      </c>
      <c r="AE27" s="34" t="e">
        <f t="shared" ca="1" si="62"/>
        <v>#N/A</v>
      </c>
      <c r="AF27" s="38" t="e">
        <f t="shared" ca="1" si="63"/>
        <v>#N/A</v>
      </c>
      <c r="AG27" s="34" t="e">
        <f t="shared" ca="1" si="64"/>
        <v>#N/A</v>
      </c>
      <c r="AH27" s="38" t="e">
        <f t="shared" ca="1" si="65"/>
        <v>#N/A</v>
      </c>
      <c r="AI27" s="34" t="e">
        <f t="shared" ca="1" si="66"/>
        <v>#N/A</v>
      </c>
      <c r="AJ27" s="34" t="str">
        <f t="shared" ca="1" si="67"/>
        <v/>
      </c>
      <c r="AK27" s="34" t="e">
        <f t="shared" ca="1" si="68"/>
        <v>#N/A</v>
      </c>
      <c r="AL27" s="34" t="str">
        <f t="shared" ca="1" si="69"/>
        <v/>
      </c>
      <c r="AM27" s="34" t="e">
        <f t="shared" ca="1" si="70"/>
        <v>#N/A</v>
      </c>
    </row>
    <row r="28" spans="1:39" x14ac:dyDescent="0.25">
      <c r="A28" s="34">
        <f t="shared" si="1"/>
        <v>22</v>
      </c>
      <c r="B28" s="28" t="e">
        <f t="shared" ca="1" si="2"/>
        <v>#N/A</v>
      </c>
      <c r="C28" s="28" t="e">
        <f t="shared" ca="1" si="3"/>
        <v>#N/A</v>
      </c>
      <c r="D28" s="22" t="e">
        <f t="shared" ca="1" si="41"/>
        <v>#N/A</v>
      </c>
      <c r="E28" s="54" t="e">
        <f t="shared" ca="1" si="42"/>
        <v>#N/A</v>
      </c>
      <c r="F28" s="38" t="e">
        <f t="shared" ca="1" si="43"/>
        <v>#N/A</v>
      </c>
      <c r="G28" s="38" t="e">
        <f t="shared" ca="1" si="43"/>
        <v>#N/A</v>
      </c>
      <c r="H28" s="34" t="e">
        <f t="shared" ca="1" si="43"/>
        <v>#N/A</v>
      </c>
      <c r="I28" s="38" t="e">
        <f t="shared" ca="1" si="43"/>
        <v>#N/A</v>
      </c>
      <c r="J28" s="34" t="e">
        <f t="shared" ca="1" si="43"/>
        <v>#N/A</v>
      </c>
      <c r="K28" s="38" t="e">
        <f t="shared" ca="1" si="43"/>
        <v>#N/A</v>
      </c>
      <c r="L28" s="34" t="e">
        <f t="shared" ca="1" si="44"/>
        <v>#N/A</v>
      </c>
      <c r="M28" s="34" t="e">
        <f t="shared" ca="1" si="44"/>
        <v>#N/A</v>
      </c>
      <c r="N28" s="38" t="e">
        <f t="shared" ca="1" si="45"/>
        <v>#N/A</v>
      </c>
      <c r="O28" s="38" t="e">
        <f t="shared" ca="1" si="46"/>
        <v>#N/A</v>
      </c>
      <c r="P28" s="34" t="e">
        <f t="shared" ca="1" si="47"/>
        <v>#N/A</v>
      </c>
      <c r="Q28" s="38" t="str">
        <f t="shared" ca="1" si="48"/>
        <v/>
      </c>
      <c r="R28" s="34" t="e">
        <f t="shared" ca="1" si="49"/>
        <v>#N/A</v>
      </c>
      <c r="S28" s="34" t="str">
        <f t="shared" ca="1" si="50"/>
        <v/>
      </c>
      <c r="T28" s="34" t="e">
        <f t="shared" ca="1" si="51"/>
        <v>#N/A</v>
      </c>
      <c r="U28" s="38" t="e">
        <f t="shared" ca="1" si="52"/>
        <v>#N/A</v>
      </c>
      <c r="V28" s="34" t="e">
        <f t="shared" ca="1" si="53"/>
        <v>#N/A</v>
      </c>
      <c r="W28" s="55" t="e">
        <f t="shared" ca="1" si="54"/>
        <v>#N/A</v>
      </c>
      <c r="X28" s="34" t="e">
        <f t="shared" ca="1" si="55"/>
        <v>#N/A</v>
      </c>
      <c r="Y28" s="38" t="e">
        <f t="shared" ca="1" si="56"/>
        <v>#N/A</v>
      </c>
      <c r="Z28" s="34" t="e">
        <f t="shared" ca="1" si="57"/>
        <v>#N/A</v>
      </c>
      <c r="AA28" s="34" t="str">
        <f t="shared" ca="1" si="58"/>
        <v/>
      </c>
      <c r="AB28" s="34" t="e">
        <f t="shared" ca="1" si="59"/>
        <v>#N/A</v>
      </c>
      <c r="AC28" s="38" t="e">
        <f t="shared" ca="1" si="60"/>
        <v>#N/A</v>
      </c>
      <c r="AD28" s="34" t="e">
        <f t="shared" ca="1" si="61"/>
        <v>#N/A</v>
      </c>
      <c r="AE28" s="34" t="e">
        <f t="shared" ca="1" si="62"/>
        <v>#N/A</v>
      </c>
      <c r="AF28" s="38" t="e">
        <f t="shared" ca="1" si="63"/>
        <v>#N/A</v>
      </c>
      <c r="AG28" s="34" t="e">
        <f t="shared" ca="1" si="64"/>
        <v>#N/A</v>
      </c>
      <c r="AH28" s="38" t="e">
        <f t="shared" ca="1" si="65"/>
        <v>#N/A</v>
      </c>
      <c r="AI28" s="34" t="e">
        <f t="shared" ca="1" si="66"/>
        <v>#N/A</v>
      </c>
      <c r="AJ28" s="34" t="str">
        <f t="shared" ca="1" si="67"/>
        <v/>
      </c>
      <c r="AK28" s="34" t="e">
        <f t="shared" ca="1" si="68"/>
        <v>#N/A</v>
      </c>
      <c r="AL28" s="34" t="str">
        <f t="shared" ca="1" si="69"/>
        <v/>
      </c>
      <c r="AM28" s="34" t="e">
        <f t="shared" ca="1" si="70"/>
        <v>#N/A</v>
      </c>
    </row>
    <row r="29" spans="1:39" x14ac:dyDescent="0.25">
      <c r="A29" s="34">
        <f t="shared" si="1"/>
        <v>23</v>
      </c>
      <c r="B29" s="28" t="e">
        <f t="shared" ca="1" si="2"/>
        <v>#N/A</v>
      </c>
      <c r="C29" s="28" t="e">
        <f t="shared" ca="1" si="3"/>
        <v>#N/A</v>
      </c>
      <c r="D29" s="22" t="e">
        <f t="shared" ca="1" si="41"/>
        <v>#N/A</v>
      </c>
      <c r="E29" s="54" t="e">
        <f t="shared" ca="1" si="42"/>
        <v>#N/A</v>
      </c>
      <c r="F29" s="38" t="e">
        <f t="shared" ca="1" si="43"/>
        <v>#N/A</v>
      </c>
      <c r="G29" s="38" t="e">
        <f t="shared" ca="1" si="43"/>
        <v>#N/A</v>
      </c>
      <c r="H29" s="34" t="e">
        <f t="shared" ca="1" si="43"/>
        <v>#N/A</v>
      </c>
      <c r="I29" s="38" t="e">
        <f t="shared" ca="1" si="43"/>
        <v>#N/A</v>
      </c>
      <c r="J29" s="34" t="e">
        <f t="shared" ca="1" si="43"/>
        <v>#N/A</v>
      </c>
      <c r="K29" s="38" t="e">
        <f t="shared" ca="1" si="43"/>
        <v>#N/A</v>
      </c>
      <c r="L29" s="34" t="e">
        <f t="shared" ca="1" si="44"/>
        <v>#N/A</v>
      </c>
      <c r="M29" s="34" t="e">
        <f t="shared" ca="1" si="44"/>
        <v>#N/A</v>
      </c>
      <c r="N29" s="38" t="e">
        <f t="shared" ca="1" si="45"/>
        <v>#N/A</v>
      </c>
      <c r="O29" s="38" t="e">
        <f t="shared" ca="1" si="46"/>
        <v>#N/A</v>
      </c>
      <c r="P29" s="34" t="e">
        <f t="shared" ca="1" si="47"/>
        <v>#N/A</v>
      </c>
      <c r="Q29" s="38" t="str">
        <f t="shared" ca="1" si="48"/>
        <v/>
      </c>
      <c r="R29" s="34" t="e">
        <f t="shared" ca="1" si="49"/>
        <v>#N/A</v>
      </c>
      <c r="S29" s="34" t="str">
        <f t="shared" ca="1" si="50"/>
        <v/>
      </c>
      <c r="T29" s="34" t="e">
        <f t="shared" ca="1" si="51"/>
        <v>#N/A</v>
      </c>
      <c r="U29" s="38" t="e">
        <f t="shared" ca="1" si="52"/>
        <v>#N/A</v>
      </c>
      <c r="V29" s="34" t="e">
        <f t="shared" ca="1" si="53"/>
        <v>#N/A</v>
      </c>
      <c r="W29" s="55" t="e">
        <f t="shared" ca="1" si="54"/>
        <v>#N/A</v>
      </c>
      <c r="X29" s="34" t="e">
        <f t="shared" ca="1" si="55"/>
        <v>#N/A</v>
      </c>
      <c r="Y29" s="38" t="e">
        <f t="shared" ca="1" si="56"/>
        <v>#N/A</v>
      </c>
      <c r="Z29" s="34" t="e">
        <f t="shared" ca="1" si="57"/>
        <v>#N/A</v>
      </c>
      <c r="AA29" s="34" t="str">
        <f t="shared" ca="1" si="58"/>
        <v/>
      </c>
      <c r="AB29" s="34" t="e">
        <f t="shared" ca="1" si="59"/>
        <v>#N/A</v>
      </c>
      <c r="AC29" s="38" t="e">
        <f t="shared" ca="1" si="60"/>
        <v>#N/A</v>
      </c>
      <c r="AD29" s="34" t="e">
        <f t="shared" ca="1" si="61"/>
        <v>#N/A</v>
      </c>
      <c r="AE29" s="34" t="e">
        <f t="shared" ca="1" si="62"/>
        <v>#N/A</v>
      </c>
      <c r="AF29" s="38" t="e">
        <f t="shared" ca="1" si="63"/>
        <v>#N/A</v>
      </c>
      <c r="AG29" s="34" t="e">
        <f t="shared" ca="1" si="64"/>
        <v>#N/A</v>
      </c>
      <c r="AH29" s="38" t="e">
        <f t="shared" ca="1" si="65"/>
        <v>#N/A</v>
      </c>
      <c r="AI29" s="34" t="e">
        <f t="shared" ca="1" si="66"/>
        <v>#N/A</v>
      </c>
      <c r="AJ29" s="34" t="str">
        <f t="shared" ca="1" si="67"/>
        <v/>
      </c>
      <c r="AK29" s="34" t="e">
        <f t="shared" ca="1" si="68"/>
        <v>#N/A</v>
      </c>
      <c r="AL29" s="34" t="str">
        <f t="shared" ca="1" si="69"/>
        <v/>
      </c>
      <c r="AM29" s="34" t="e">
        <f t="shared" ca="1" si="70"/>
        <v>#N/A</v>
      </c>
    </row>
    <row r="30" spans="1:39" x14ac:dyDescent="0.25">
      <c r="A30" s="34">
        <f t="shared" si="1"/>
        <v>24</v>
      </c>
      <c r="B30" s="28" t="e">
        <f t="shared" ca="1" si="2"/>
        <v>#N/A</v>
      </c>
      <c r="C30" s="28" t="e">
        <f t="shared" ca="1" si="3"/>
        <v>#N/A</v>
      </c>
      <c r="D30" s="22" t="e">
        <f t="shared" ca="1" si="41"/>
        <v>#N/A</v>
      </c>
      <c r="E30" s="54" t="e">
        <f t="shared" ca="1" si="42"/>
        <v>#N/A</v>
      </c>
      <c r="F30" s="38" t="e">
        <f t="shared" ref="F30:K39" ca="1" si="71">INDEX(INDIRECT(F$4),$B30)</f>
        <v>#N/A</v>
      </c>
      <c r="G30" s="38" t="e">
        <f t="shared" ca="1" si="71"/>
        <v>#N/A</v>
      </c>
      <c r="H30" s="34" t="e">
        <f t="shared" ca="1" si="71"/>
        <v>#N/A</v>
      </c>
      <c r="I30" s="38" t="e">
        <f t="shared" ca="1" si="71"/>
        <v>#N/A</v>
      </c>
      <c r="J30" s="34" t="e">
        <f t="shared" ca="1" si="71"/>
        <v>#N/A</v>
      </c>
      <c r="K30" s="38" t="e">
        <f t="shared" ca="1" si="71"/>
        <v>#N/A</v>
      </c>
      <c r="L30" s="34" t="e">
        <f t="shared" ca="1" si="44"/>
        <v>#N/A</v>
      </c>
      <c r="M30" s="34" t="e">
        <f t="shared" ca="1" si="44"/>
        <v>#N/A</v>
      </c>
      <c r="N30" s="38" t="e">
        <f t="shared" ca="1" si="45"/>
        <v>#N/A</v>
      </c>
      <c r="O30" s="38" t="e">
        <f t="shared" ca="1" si="46"/>
        <v>#N/A</v>
      </c>
      <c r="P30" s="34" t="e">
        <f t="shared" ca="1" si="47"/>
        <v>#N/A</v>
      </c>
      <c r="Q30" s="38" t="str">
        <f t="shared" ca="1" si="48"/>
        <v/>
      </c>
      <c r="R30" s="34" t="e">
        <f t="shared" ca="1" si="49"/>
        <v>#N/A</v>
      </c>
      <c r="S30" s="34" t="str">
        <f t="shared" ca="1" si="50"/>
        <v/>
      </c>
      <c r="T30" s="34" t="e">
        <f t="shared" ca="1" si="51"/>
        <v>#N/A</v>
      </c>
      <c r="U30" s="38" t="e">
        <f t="shared" ca="1" si="52"/>
        <v>#N/A</v>
      </c>
      <c r="V30" s="34" t="e">
        <f t="shared" ca="1" si="53"/>
        <v>#N/A</v>
      </c>
      <c r="W30" s="55" t="e">
        <f t="shared" ca="1" si="54"/>
        <v>#N/A</v>
      </c>
      <c r="X30" s="34" t="e">
        <f t="shared" ca="1" si="55"/>
        <v>#N/A</v>
      </c>
      <c r="Y30" s="38" t="e">
        <f t="shared" ca="1" si="56"/>
        <v>#N/A</v>
      </c>
      <c r="Z30" s="34" t="e">
        <f t="shared" ca="1" si="57"/>
        <v>#N/A</v>
      </c>
      <c r="AA30" s="34" t="str">
        <f t="shared" ca="1" si="58"/>
        <v/>
      </c>
      <c r="AB30" s="34" t="e">
        <f t="shared" ca="1" si="59"/>
        <v>#N/A</v>
      </c>
      <c r="AC30" s="38" t="e">
        <f t="shared" ca="1" si="60"/>
        <v>#N/A</v>
      </c>
      <c r="AD30" s="34" t="e">
        <f t="shared" ca="1" si="61"/>
        <v>#N/A</v>
      </c>
      <c r="AE30" s="34" t="e">
        <f t="shared" ca="1" si="62"/>
        <v>#N/A</v>
      </c>
      <c r="AF30" s="38" t="e">
        <f t="shared" ca="1" si="63"/>
        <v>#N/A</v>
      </c>
      <c r="AG30" s="34" t="e">
        <f t="shared" ca="1" si="64"/>
        <v>#N/A</v>
      </c>
      <c r="AH30" s="38" t="e">
        <f t="shared" ca="1" si="65"/>
        <v>#N/A</v>
      </c>
      <c r="AI30" s="34" t="e">
        <f t="shared" ca="1" si="66"/>
        <v>#N/A</v>
      </c>
      <c r="AJ30" s="34" t="str">
        <f t="shared" ca="1" si="67"/>
        <v/>
      </c>
      <c r="AK30" s="34" t="e">
        <f t="shared" ca="1" si="68"/>
        <v>#N/A</v>
      </c>
      <c r="AL30" s="34" t="str">
        <f t="shared" ca="1" si="69"/>
        <v/>
      </c>
      <c r="AM30" s="34" t="e">
        <f t="shared" ca="1" si="70"/>
        <v>#N/A</v>
      </c>
    </row>
    <row r="31" spans="1:39" x14ac:dyDescent="0.25">
      <c r="A31" s="34">
        <f t="shared" si="1"/>
        <v>25</v>
      </c>
      <c r="B31" s="28" t="e">
        <f t="shared" ca="1" si="2"/>
        <v>#N/A</v>
      </c>
      <c r="C31" s="28" t="e">
        <f t="shared" ca="1" si="3"/>
        <v>#N/A</v>
      </c>
      <c r="D31" s="22" t="e">
        <f t="shared" ca="1" si="41"/>
        <v>#N/A</v>
      </c>
      <c r="E31" s="54" t="e">
        <f t="shared" ca="1" si="42"/>
        <v>#N/A</v>
      </c>
      <c r="F31" s="38" t="e">
        <f t="shared" ca="1" si="71"/>
        <v>#N/A</v>
      </c>
      <c r="G31" s="38" t="e">
        <f t="shared" ca="1" si="71"/>
        <v>#N/A</v>
      </c>
      <c r="H31" s="34" t="e">
        <f t="shared" ca="1" si="71"/>
        <v>#N/A</v>
      </c>
      <c r="I31" s="38" t="e">
        <f t="shared" ca="1" si="71"/>
        <v>#N/A</v>
      </c>
      <c r="J31" s="34" t="e">
        <f t="shared" ca="1" si="71"/>
        <v>#N/A</v>
      </c>
      <c r="K31" s="38" t="e">
        <f t="shared" ca="1" si="71"/>
        <v>#N/A</v>
      </c>
      <c r="L31" s="34" t="e">
        <f t="shared" ca="1" si="44"/>
        <v>#N/A</v>
      </c>
      <c r="M31" s="34" t="e">
        <f t="shared" ca="1" si="44"/>
        <v>#N/A</v>
      </c>
      <c r="N31" s="38" t="e">
        <f t="shared" ca="1" si="45"/>
        <v>#N/A</v>
      </c>
      <c r="O31" s="38" t="e">
        <f t="shared" ca="1" si="46"/>
        <v>#N/A</v>
      </c>
      <c r="P31" s="34" t="e">
        <f t="shared" ca="1" si="47"/>
        <v>#N/A</v>
      </c>
      <c r="Q31" s="38" t="str">
        <f t="shared" ca="1" si="48"/>
        <v/>
      </c>
      <c r="R31" s="34" t="e">
        <f t="shared" ca="1" si="49"/>
        <v>#N/A</v>
      </c>
      <c r="S31" s="34" t="str">
        <f t="shared" ca="1" si="50"/>
        <v/>
      </c>
      <c r="T31" s="34" t="e">
        <f t="shared" ca="1" si="51"/>
        <v>#N/A</v>
      </c>
      <c r="U31" s="38" t="e">
        <f t="shared" ca="1" si="52"/>
        <v>#N/A</v>
      </c>
      <c r="V31" s="34" t="e">
        <f t="shared" ca="1" si="53"/>
        <v>#N/A</v>
      </c>
      <c r="W31" s="55" t="e">
        <f t="shared" ca="1" si="54"/>
        <v>#N/A</v>
      </c>
      <c r="X31" s="34" t="e">
        <f t="shared" ca="1" si="55"/>
        <v>#N/A</v>
      </c>
      <c r="Y31" s="38" t="e">
        <f t="shared" ca="1" si="56"/>
        <v>#N/A</v>
      </c>
      <c r="Z31" s="34" t="e">
        <f t="shared" ca="1" si="57"/>
        <v>#N/A</v>
      </c>
      <c r="AA31" s="34" t="str">
        <f t="shared" ca="1" si="58"/>
        <v/>
      </c>
      <c r="AB31" s="34" t="e">
        <f t="shared" ca="1" si="59"/>
        <v>#N/A</v>
      </c>
      <c r="AC31" s="38" t="e">
        <f t="shared" ca="1" si="60"/>
        <v>#N/A</v>
      </c>
      <c r="AD31" s="34" t="e">
        <f t="shared" ca="1" si="61"/>
        <v>#N/A</v>
      </c>
      <c r="AE31" s="34" t="e">
        <f t="shared" ca="1" si="62"/>
        <v>#N/A</v>
      </c>
      <c r="AF31" s="38" t="e">
        <f t="shared" ca="1" si="63"/>
        <v>#N/A</v>
      </c>
      <c r="AG31" s="34" t="e">
        <f t="shared" ca="1" si="64"/>
        <v>#N/A</v>
      </c>
      <c r="AH31" s="38" t="e">
        <f t="shared" ca="1" si="65"/>
        <v>#N/A</v>
      </c>
      <c r="AI31" s="34" t="e">
        <f t="shared" ca="1" si="66"/>
        <v>#N/A</v>
      </c>
      <c r="AJ31" s="34" t="str">
        <f t="shared" ca="1" si="67"/>
        <v/>
      </c>
      <c r="AK31" s="34" t="e">
        <f t="shared" ca="1" si="68"/>
        <v>#N/A</v>
      </c>
      <c r="AL31" s="34" t="str">
        <f t="shared" ca="1" si="69"/>
        <v/>
      </c>
      <c r="AM31" s="34" t="e">
        <f t="shared" ca="1" si="70"/>
        <v>#N/A</v>
      </c>
    </row>
    <row r="32" spans="1:39" x14ac:dyDescent="0.25">
      <c r="A32" s="34">
        <f t="shared" si="1"/>
        <v>26</v>
      </c>
      <c r="B32" s="28" t="e">
        <f t="shared" ca="1" si="2"/>
        <v>#N/A</v>
      </c>
      <c r="C32" s="28" t="e">
        <f t="shared" ca="1" si="3"/>
        <v>#N/A</v>
      </c>
      <c r="D32" s="22" t="e">
        <f t="shared" ca="1" si="41"/>
        <v>#N/A</v>
      </c>
      <c r="E32" s="54" t="e">
        <f t="shared" ca="1" si="42"/>
        <v>#N/A</v>
      </c>
      <c r="F32" s="38" t="e">
        <f t="shared" ca="1" si="71"/>
        <v>#N/A</v>
      </c>
      <c r="G32" s="38" t="e">
        <f t="shared" ca="1" si="71"/>
        <v>#N/A</v>
      </c>
      <c r="H32" s="34" t="e">
        <f t="shared" ca="1" si="71"/>
        <v>#N/A</v>
      </c>
      <c r="I32" s="38" t="e">
        <f t="shared" ca="1" si="71"/>
        <v>#N/A</v>
      </c>
      <c r="J32" s="34" t="e">
        <f t="shared" ca="1" si="71"/>
        <v>#N/A</v>
      </c>
      <c r="K32" s="38" t="e">
        <f t="shared" ca="1" si="71"/>
        <v>#N/A</v>
      </c>
      <c r="L32" s="34" t="e">
        <f t="shared" ca="1" si="44"/>
        <v>#N/A</v>
      </c>
      <c r="M32" s="34" t="e">
        <f t="shared" ca="1" si="44"/>
        <v>#N/A</v>
      </c>
      <c r="N32" s="38" t="e">
        <f t="shared" ca="1" si="45"/>
        <v>#N/A</v>
      </c>
      <c r="O32" s="38" t="e">
        <f t="shared" ca="1" si="46"/>
        <v>#N/A</v>
      </c>
      <c r="P32" s="34" t="e">
        <f t="shared" ca="1" si="47"/>
        <v>#N/A</v>
      </c>
      <c r="Q32" s="38" t="str">
        <f t="shared" ca="1" si="48"/>
        <v/>
      </c>
      <c r="R32" s="34" t="e">
        <f t="shared" ca="1" si="49"/>
        <v>#N/A</v>
      </c>
      <c r="S32" s="34" t="str">
        <f t="shared" ca="1" si="50"/>
        <v/>
      </c>
      <c r="T32" s="34" t="e">
        <f t="shared" ca="1" si="51"/>
        <v>#N/A</v>
      </c>
      <c r="U32" s="38" t="e">
        <f t="shared" ca="1" si="52"/>
        <v>#N/A</v>
      </c>
      <c r="V32" s="34" t="e">
        <f t="shared" ca="1" si="53"/>
        <v>#N/A</v>
      </c>
      <c r="W32" s="55" t="e">
        <f t="shared" ca="1" si="54"/>
        <v>#N/A</v>
      </c>
      <c r="X32" s="34" t="e">
        <f t="shared" ca="1" si="55"/>
        <v>#N/A</v>
      </c>
      <c r="Y32" s="38" t="e">
        <f t="shared" ca="1" si="56"/>
        <v>#N/A</v>
      </c>
      <c r="Z32" s="34" t="e">
        <f t="shared" ca="1" si="57"/>
        <v>#N/A</v>
      </c>
      <c r="AA32" s="34" t="str">
        <f t="shared" ca="1" si="58"/>
        <v/>
      </c>
      <c r="AB32" s="34" t="e">
        <f t="shared" ca="1" si="59"/>
        <v>#N/A</v>
      </c>
      <c r="AC32" s="38" t="e">
        <f t="shared" ca="1" si="60"/>
        <v>#N/A</v>
      </c>
      <c r="AD32" s="34" t="e">
        <f t="shared" ca="1" si="61"/>
        <v>#N/A</v>
      </c>
      <c r="AE32" s="34" t="e">
        <f t="shared" ca="1" si="62"/>
        <v>#N/A</v>
      </c>
      <c r="AF32" s="38" t="e">
        <f t="shared" ca="1" si="63"/>
        <v>#N/A</v>
      </c>
      <c r="AG32" s="34" t="e">
        <f t="shared" ca="1" si="64"/>
        <v>#N/A</v>
      </c>
      <c r="AH32" s="38" t="e">
        <f t="shared" ca="1" si="65"/>
        <v>#N/A</v>
      </c>
      <c r="AI32" s="34" t="e">
        <f t="shared" ca="1" si="66"/>
        <v>#N/A</v>
      </c>
      <c r="AJ32" s="34" t="str">
        <f t="shared" ca="1" si="67"/>
        <v/>
      </c>
      <c r="AK32" s="34" t="e">
        <f t="shared" ca="1" si="68"/>
        <v>#N/A</v>
      </c>
      <c r="AL32" s="34" t="str">
        <f t="shared" ca="1" si="69"/>
        <v/>
      </c>
      <c r="AM32" s="34" t="e">
        <f t="shared" ca="1" si="70"/>
        <v>#N/A</v>
      </c>
    </row>
    <row r="33" spans="1:39" x14ac:dyDescent="0.25">
      <c r="A33" s="34">
        <f t="shared" si="1"/>
        <v>27</v>
      </c>
      <c r="B33" s="28" t="e">
        <f t="shared" ca="1" si="2"/>
        <v>#N/A</v>
      </c>
      <c r="C33" s="28" t="e">
        <f t="shared" ca="1" si="3"/>
        <v>#N/A</v>
      </c>
      <c r="D33" s="22" t="e">
        <f t="shared" ca="1" si="41"/>
        <v>#N/A</v>
      </c>
      <c r="E33" s="54" t="e">
        <f t="shared" ca="1" si="42"/>
        <v>#N/A</v>
      </c>
      <c r="F33" s="38" t="e">
        <f t="shared" ca="1" si="71"/>
        <v>#N/A</v>
      </c>
      <c r="G33" s="38" t="e">
        <f t="shared" ca="1" si="71"/>
        <v>#N/A</v>
      </c>
      <c r="H33" s="34" t="e">
        <f t="shared" ca="1" si="71"/>
        <v>#N/A</v>
      </c>
      <c r="I33" s="38" t="e">
        <f t="shared" ca="1" si="71"/>
        <v>#N/A</v>
      </c>
      <c r="J33" s="34" t="e">
        <f t="shared" ca="1" si="71"/>
        <v>#N/A</v>
      </c>
      <c r="K33" s="38" t="e">
        <f t="shared" ca="1" si="71"/>
        <v>#N/A</v>
      </c>
      <c r="L33" s="34" t="e">
        <f t="shared" ca="1" si="44"/>
        <v>#N/A</v>
      </c>
      <c r="M33" s="34" t="e">
        <f t="shared" ca="1" si="44"/>
        <v>#N/A</v>
      </c>
      <c r="N33" s="38" t="e">
        <f t="shared" ca="1" si="45"/>
        <v>#N/A</v>
      </c>
      <c r="O33" s="38" t="e">
        <f t="shared" ca="1" si="46"/>
        <v>#N/A</v>
      </c>
      <c r="P33" s="34" t="e">
        <f t="shared" ca="1" si="47"/>
        <v>#N/A</v>
      </c>
      <c r="Q33" s="38" t="str">
        <f t="shared" ca="1" si="48"/>
        <v/>
      </c>
      <c r="R33" s="34" t="e">
        <f t="shared" ca="1" si="49"/>
        <v>#N/A</v>
      </c>
      <c r="S33" s="34" t="str">
        <f t="shared" ca="1" si="50"/>
        <v/>
      </c>
      <c r="T33" s="34" t="e">
        <f t="shared" ca="1" si="51"/>
        <v>#N/A</v>
      </c>
      <c r="U33" s="38" t="e">
        <f t="shared" ca="1" si="52"/>
        <v>#N/A</v>
      </c>
      <c r="V33" s="34" t="e">
        <f t="shared" ca="1" si="53"/>
        <v>#N/A</v>
      </c>
      <c r="W33" s="55" t="e">
        <f t="shared" ca="1" si="54"/>
        <v>#N/A</v>
      </c>
      <c r="X33" s="34" t="e">
        <f t="shared" ca="1" si="55"/>
        <v>#N/A</v>
      </c>
      <c r="Y33" s="38" t="e">
        <f t="shared" ca="1" si="56"/>
        <v>#N/A</v>
      </c>
      <c r="Z33" s="34" t="e">
        <f t="shared" ca="1" si="57"/>
        <v>#N/A</v>
      </c>
      <c r="AA33" s="34" t="str">
        <f t="shared" ca="1" si="58"/>
        <v/>
      </c>
      <c r="AB33" s="34" t="e">
        <f t="shared" ca="1" si="59"/>
        <v>#N/A</v>
      </c>
      <c r="AC33" s="38" t="e">
        <f t="shared" ca="1" si="60"/>
        <v>#N/A</v>
      </c>
      <c r="AD33" s="34" t="e">
        <f t="shared" ca="1" si="61"/>
        <v>#N/A</v>
      </c>
      <c r="AE33" s="34" t="e">
        <f t="shared" ca="1" si="62"/>
        <v>#N/A</v>
      </c>
      <c r="AF33" s="38" t="e">
        <f t="shared" ca="1" si="63"/>
        <v>#N/A</v>
      </c>
      <c r="AG33" s="34" t="e">
        <f t="shared" ca="1" si="64"/>
        <v>#N/A</v>
      </c>
      <c r="AH33" s="38" t="e">
        <f t="shared" ca="1" si="65"/>
        <v>#N/A</v>
      </c>
      <c r="AI33" s="34" t="e">
        <f t="shared" ca="1" si="66"/>
        <v>#N/A</v>
      </c>
      <c r="AJ33" s="34" t="str">
        <f t="shared" ca="1" si="67"/>
        <v/>
      </c>
      <c r="AK33" s="34" t="e">
        <f t="shared" ca="1" si="68"/>
        <v>#N/A</v>
      </c>
      <c r="AL33" s="34" t="str">
        <f t="shared" ca="1" si="69"/>
        <v/>
      </c>
      <c r="AM33" s="34" t="e">
        <f t="shared" ca="1" si="70"/>
        <v>#N/A</v>
      </c>
    </row>
    <row r="34" spans="1:39" x14ac:dyDescent="0.25">
      <c r="A34" s="34">
        <f t="shared" si="1"/>
        <v>28</v>
      </c>
      <c r="B34" s="28" t="e">
        <f t="shared" ca="1" si="2"/>
        <v>#N/A</v>
      </c>
      <c r="C34" s="28" t="e">
        <f t="shared" ca="1" si="3"/>
        <v>#N/A</v>
      </c>
      <c r="D34" s="22" t="e">
        <f t="shared" ca="1" si="41"/>
        <v>#N/A</v>
      </c>
      <c r="E34" s="54" t="e">
        <f t="shared" ca="1" si="42"/>
        <v>#N/A</v>
      </c>
      <c r="F34" s="38" t="e">
        <f t="shared" ca="1" si="71"/>
        <v>#N/A</v>
      </c>
      <c r="G34" s="38" t="e">
        <f t="shared" ca="1" si="71"/>
        <v>#N/A</v>
      </c>
      <c r="H34" s="34" t="e">
        <f t="shared" ca="1" si="71"/>
        <v>#N/A</v>
      </c>
      <c r="I34" s="38" t="e">
        <f t="shared" ca="1" si="71"/>
        <v>#N/A</v>
      </c>
      <c r="J34" s="34" t="e">
        <f t="shared" ca="1" si="71"/>
        <v>#N/A</v>
      </c>
      <c r="K34" s="38" t="e">
        <f t="shared" ca="1" si="71"/>
        <v>#N/A</v>
      </c>
      <c r="L34" s="34" t="e">
        <f t="shared" ca="1" si="44"/>
        <v>#N/A</v>
      </c>
      <c r="M34" s="34" t="e">
        <f t="shared" ca="1" si="44"/>
        <v>#N/A</v>
      </c>
      <c r="N34" s="38" t="e">
        <f t="shared" ca="1" si="45"/>
        <v>#N/A</v>
      </c>
      <c r="O34" s="38" t="e">
        <f t="shared" ca="1" si="46"/>
        <v>#N/A</v>
      </c>
      <c r="P34" s="34" t="e">
        <f t="shared" ca="1" si="47"/>
        <v>#N/A</v>
      </c>
      <c r="Q34" s="38" t="str">
        <f t="shared" ca="1" si="48"/>
        <v/>
      </c>
      <c r="R34" s="34" t="e">
        <f t="shared" ca="1" si="49"/>
        <v>#N/A</v>
      </c>
      <c r="S34" s="34" t="str">
        <f t="shared" ca="1" si="50"/>
        <v/>
      </c>
      <c r="T34" s="34" t="e">
        <f t="shared" ca="1" si="51"/>
        <v>#N/A</v>
      </c>
      <c r="U34" s="38" t="e">
        <f t="shared" ca="1" si="52"/>
        <v>#N/A</v>
      </c>
      <c r="V34" s="34" t="e">
        <f t="shared" ca="1" si="53"/>
        <v>#N/A</v>
      </c>
      <c r="W34" s="55" t="e">
        <f t="shared" ca="1" si="54"/>
        <v>#N/A</v>
      </c>
      <c r="X34" s="34" t="e">
        <f t="shared" ca="1" si="55"/>
        <v>#N/A</v>
      </c>
      <c r="Y34" s="38" t="e">
        <f t="shared" ca="1" si="56"/>
        <v>#N/A</v>
      </c>
      <c r="Z34" s="34" t="e">
        <f t="shared" ca="1" si="57"/>
        <v>#N/A</v>
      </c>
      <c r="AA34" s="34" t="str">
        <f t="shared" ca="1" si="58"/>
        <v/>
      </c>
      <c r="AB34" s="34" t="e">
        <f t="shared" ca="1" si="59"/>
        <v>#N/A</v>
      </c>
      <c r="AC34" s="38" t="e">
        <f t="shared" ca="1" si="60"/>
        <v>#N/A</v>
      </c>
      <c r="AD34" s="34" t="e">
        <f t="shared" ca="1" si="61"/>
        <v>#N/A</v>
      </c>
      <c r="AE34" s="34" t="e">
        <f t="shared" ca="1" si="62"/>
        <v>#N/A</v>
      </c>
      <c r="AF34" s="38" t="e">
        <f t="shared" ca="1" si="63"/>
        <v>#N/A</v>
      </c>
      <c r="AG34" s="34" t="e">
        <f t="shared" ca="1" si="64"/>
        <v>#N/A</v>
      </c>
      <c r="AH34" s="38" t="e">
        <f t="shared" ca="1" si="65"/>
        <v>#N/A</v>
      </c>
      <c r="AI34" s="34" t="e">
        <f t="shared" ca="1" si="66"/>
        <v>#N/A</v>
      </c>
      <c r="AJ34" s="34" t="str">
        <f t="shared" ca="1" si="67"/>
        <v/>
      </c>
      <c r="AK34" s="34" t="e">
        <f t="shared" ca="1" si="68"/>
        <v>#N/A</v>
      </c>
      <c r="AL34" s="34" t="str">
        <f t="shared" ca="1" si="69"/>
        <v/>
      </c>
      <c r="AM34" s="34" t="e">
        <f t="shared" ca="1" si="70"/>
        <v>#N/A</v>
      </c>
    </row>
    <row r="35" spans="1:39" x14ac:dyDescent="0.25">
      <c r="A35" s="34">
        <f t="shared" si="1"/>
        <v>29</v>
      </c>
      <c r="B35" s="28" t="e">
        <f t="shared" ca="1" si="2"/>
        <v>#N/A</v>
      </c>
      <c r="C35" s="28" t="e">
        <f t="shared" ca="1" si="3"/>
        <v>#N/A</v>
      </c>
      <c r="D35" s="22" t="e">
        <f t="shared" ca="1" si="41"/>
        <v>#N/A</v>
      </c>
      <c r="E35" s="54" t="e">
        <f t="shared" ca="1" si="42"/>
        <v>#N/A</v>
      </c>
      <c r="F35" s="38" t="e">
        <f t="shared" ca="1" si="71"/>
        <v>#N/A</v>
      </c>
      <c r="G35" s="38" t="e">
        <f t="shared" ca="1" si="71"/>
        <v>#N/A</v>
      </c>
      <c r="H35" s="34" t="e">
        <f t="shared" ca="1" si="71"/>
        <v>#N/A</v>
      </c>
      <c r="I35" s="38" t="e">
        <f t="shared" ca="1" si="71"/>
        <v>#N/A</v>
      </c>
      <c r="J35" s="34" t="e">
        <f t="shared" ca="1" si="71"/>
        <v>#N/A</v>
      </c>
      <c r="K35" s="38" t="e">
        <f t="shared" ca="1" si="71"/>
        <v>#N/A</v>
      </c>
      <c r="L35" s="34" t="e">
        <f t="shared" ca="1" si="44"/>
        <v>#N/A</v>
      </c>
      <c r="M35" s="34" t="e">
        <f t="shared" ca="1" si="44"/>
        <v>#N/A</v>
      </c>
      <c r="N35" s="38" t="e">
        <f t="shared" ca="1" si="45"/>
        <v>#N/A</v>
      </c>
      <c r="O35" s="38" t="e">
        <f t="shared" ca="1" si="46"/>
        <v>#N/A</v>
      </c>
      <c r="P35" s="34" t="e">
        <f t="shared" ca="1" si="47"/>
        <v>#N/A</v>
      </c>
      <c r="Q35" s="38" t="str">
        <f t="shared" ca="1" si="48"/>
        <v/>
      </c>
      <c r="R35" s="34" t="e">
        <f t="shared" ca="1" si="49"/>
        <v>#N/A</v>
      </c>
      <c r="S35" s="34" t="str">
        <f t="shared" ca="1" si="50"/>
        <v/>
      </c>
      <c r="T35" s="34" t="e">
        <f t="shared" ca="1" si="51"/>
        <v>#N/A</v>
      </c>
      <c r="U35" s="38" t="e">
        <f t="shared" ca="1" si="52"/>
        <v>#N/A</v>
      </c>
      <c r="V35" s="34" t="e">
        <f t="shared" ca="1" si="53"/>
        <v>#N/A</v>
      </c>
      <c r="W35" s="55" t="e">
        <f t="shared" ca="1" si="54"/>
        <v>#N/A</v>
      </c>
      <c r="X35" s="34" t="e">
        <f t="shared" ca="1" si="55"/>
        <v>#N/A</v>
      </c>
      <c r="Y35" s="38" t="e">
        <f t="shared" ca="1" si="56"/>
        <v>#N/A</v>
      </c>
      <c r="Z35" s="34" t="e">
        <f t="shared" ca="1" si="57"/>
        <v>#N/A</v>
      </c>
      <c r="AA35" s="34" t="str">
        <f t="shared" ca="1" si="58"/>
        <v/>
      </c>
      <c r="AB35" s="34" t="e">
        <f t="shared" ca="1" si="59"/>
        <v>#N/A</v>
      </c>
      <c r="AC35" s="38" t="e">
        <f t="shared" ca="1" si="60"/>
        <v>#N/A</v>
      </c>
      <c r="AD35" s="34" t="e">
        <f t="shared" ca="1" si="61"/>
        <v>#N/A</v>
      </c>
      <c r="AE35" s="34" t="e">
        <f t="shared" ca="1" si="62"/>
        <v>#N/A</v>
      </c>
      <c r="AF35" s="38" t="e">
        <f t="shared" ca="1" si="63"/>
        <v>#N/A</v>
      </c>
      <c r="AG35" s="34" t="e">
        <f t="shared" ca="1" si="64"/>
        <v>#N/A</v>
      </c>
      <c r="AH35" s="38" t="e">
        <f t="shared" ca="1" si="65"/>
        <v>#N/A</v>
      </c>
      <c r="AI35" s="34" t="e">
        <f t="shared" ca="1" si="66"/>
        <v>#N/A</v>
      </c>
      <c r="AJ35" s="34" t="str">
        <f t="shared" ca="1" si="67"/>
        <v/>
      </c>
      <c r="AK35" s="34" t="e">
        <f t="shared" ca="1" si="68"/>
        <v>#N/A</v>
      </c>
      <c r="AL35" s="34" t="str">
        <f t="shared" ca="1" si="69"/>
        <v/>
      </c>
      <c r="AM35" s="34" t="e">
        <f t="shared" ca="1" si="70"/>
        <v>#N/A</v>
      </c>
    </row>
    <row r="36" spans="1:39" x14ac:dyDescent="0.25">
      <c r="A36" s="34">
        <f t="shared" si="1"/>
        <v>30</v>
      </c>
      <c r="B36" s="28" t="e">
        <f t="shared" ca="1" si="2"/>
        <v>#N/A</v>
      </c>
      <c r="C36" s="28" t="e">
        <f t="shared" ca="1" si="3"/>
        <v>#N/A</v>
      </c>
      <c r="D36" s="22" t="e">
        <f t="shared" ca="1" si="41"/>
        <v>#N/A</v>
      </c>
      <c r="E36" s="54" t="e">
        <f t="shared" ca="1" si="42"/>
        <v>#N/A</v>
      </c>
      <c r="F36" s="38" t="e">
        <f t="shared" ca="1" si="71"/>
        <v>#N/A</v>
      </c>
      <c r="G36" s="38" t="e">
        <f t="shared" ca="1" si="71"/>
        <v>#N/A</v>
      </c>
      <c r="H36" s="34" t="e">
        <f t="shared" ca="1" si="71"/>
        <v>#N/A</v>
      </c>
      <c r="I36" s="38" t="e">
        <f t="shared" ca="1" si="71"/>
        <v>#N/A</v>
      </c>
      <c r="J36" s="34" t="e">
        <f t="shared" ca="1" si="71"/>
        <v>#N/A</v>
      </c>
      <c r="K36" s="38" t="e">
        <f t="shared" ca="1" si="71"/>
        <v>#N/A</v>
      </c>
      <c r="L36" s="34" t="e">
        <f t="shared" ca="1" si="44"/>
        <v>#N/A</v>
      </c>
      <c r="M36" s="34" t="e">
        <f t="shared" ca="1" si="44"/>
        <v>#N/A</v>
      </c>
      <c r="N36" s="38" t="e">
        <f t="shared" ca="1" si="45"/>
        <v>#N/A</v>
      </c>
      <c r="O36" s="38" t="e">
        <f t="shared" ca="1" si="46"/>
        <v>#N/A</v>
      </c>
      <c r="P36" s="34" t="e">
        <f t="shared" ca="1" si="47"/>
        <v>#N/A</v>
      </c>
      <c r="Q36" s="38" t="str">
        <f t="shared" ca="1" si="48"/>
        <v/>
      </c>
      <c r="R36" s="34" t="e">
        <f t="shared" ca="1" si="49"/>
        <v>#N/A</v>
      </c>
      <c r="S36" s="34" t="str">
        <f t="shared" ca="1" si="50"/>
        <v/>
      </c>
      <c r="T36" s="34" t="e">
        <f t="shared" ca="1" si="51"/>
        <v>#N/A</v>
      </c>
      <c r="U36" s="38" t="e">
        <f t="shared" ca="1" si="52"/>
        <v>#N/A</v>
      </c>
      <c r="V36" s="34" t="e">
        <f t="shared" ca="1" si="53"/>
        <v>#N/A</v>
      </c>
      <c r="W36" s="55" t="e">
        <f t="shared" ca="1" si="54"/>
        <v>#N/A</v>
      </c>
      <c r="X36" s="34" t="e">
        <f t="shared" ca="1" si="55"/>
        <v>#N/A</v>
      </c>
      <c r="Y36" s="38" t="e">
        <f t="shared" ca="1" si="56"/>
        <v>#N/A</v>
      </c>
      <c r="Z36" s="34" t="e">
        <f t="shared" ca="1" si="57"/>
        <v>#N/A</v>
      </c>
      <c r="AA36" s="34" t="str">
        <f t="shared" ca="1" si="58"/>
        <v/>
      </c>
      <c r="AB36" s="34" t="e">
        <f t="shared" ca="1" si="59"/>
        <v>#N/A</v>
      </c>
      <c r="AC36" s="38" t="e">
        <f t="shared" ca="1" si="60"/>
        <v>#N/A</v>
      </c>
      <c r="AD36" s="34" t="e">
        <f t="shared" ca="1" si="61"/>
        <v>#N/A</v>
      </c>
      <c r="AE36" s="34" t="e">
        <f t="shared" ca="1" si="62"/>
        <v>#N/A</v>
      </c>
      <c r="AF36" s="38" t="e">
        <f t="shared" ca="1" si="63"/>
        <v>#N/A</v>
      </c>
      <c r="AG36" s="34" t="e">
        <f t="shared" ca="1" si="64"/>
        <v>#N/A</v>
      </c>
      <c r="AH36" s="38" t="e">
        <f t="shared" ca="1" si="65"/>
        <v>#N/A</v>
      </c>
      <c r="AI36" s="34" t="e">
        <f t="shared" ca="1" si="66"/>
        <v>#N/A</v>
      </c>
      <c r="AJ36" s="34" t="str">
        <f t="shared" ca="1" si="67"/>
        <v/>
      </c>
      <c r="AK36" s="34" t="e">
        <f t="shared" ca="1" si="68"/>
        <v>#N/A</v>
      </c>
      <c r="AL36" s="34" t="str">
        <f t="shared" ca="1" si="69"/>
        <v/>
      </c>
      <c r="AM36" s="34" t="e">
        <f t="shared" ca="1" si="70"/>
        <v>#N/A</v>
      </c>
    </row>
    <row r="37" spans="1:39" s="17" customFormat="1" x14ac:dyDescent="0.25">
      <c r="A37" s="34">
        <f t="shared" si="1"/>
        <v>31</v>
      </c>
      <c r="B37" s="28" t="e">
        <f t="shared" ca="1" si="2"/>
        <v>#N/A</v>
      </c>
      <c r="C37" s="28" t="e">
        <f t="shared" ca="1" si="3"/>
        <v>#N/A</v>
      </c>
      <c r="D37" s="22" t="e">
        <f t="shared" ca="1" si="41"/>
        <v>#N/A</v>
      </c>
      <c r="E37" s="54" t="e">
        <f t="shared" ca="1" si="42"/>
        <v>#N/A</v>
      </c>
      <c r="F37" s="38" t="e">
        <f t="shared" ca="1" si="71"/>
        <v>#N/A</v>
      </c>
      <c r="G37" s="38" t="e">
        <f t="shared" ca="1" si="71"/>
        <v>#N/A</v>
      </c>
      <c r="H37" s="34" t="e">
        <f t="shared" ca="1" si="71"/>
        <v>#N/A</v>
      </c>
      <c r="I37" s="38" t="e">
        <f t="shared" ca="1" si="71"/>
        <v>#N/A</v>
      </c>
      <c r="J37" s="34" t="e">
        <f t="shared" ca="1" si="71"/>
        <v>#N/A</v>
      </c>
      <c r="K37" s="38" t="e">
        <f t="shared" ca="1" si="71"/>
        <v>#N/A</v>
      </c>
      <c r="L37" s="34" t="e">
        <f t="shared" ca="1" si="44"/>
        <v>#N/A</v>
      </c>
      <c r="M37" s="34" t="e">
        <f t="shared" ca="1" si="44"/>
        <v>#N/A</v>
      </c>
      <c r="N37" s="38" t="e">
        <f t="shared" ca="1" si="45"/>
        <v>#N/A</v>
      </c>
      <c r="O37" s="38" t="e">
        <f t="shared" ca="1" si="46"/>
        <v>#N/A</v>
      </c>
      <c r="P37" s="34" t="e">
        <f t="shared" ca="1" si="47"/>
        <v>#N/A</v>
      </c>
      <c r="Q37" s="38" t="str">
        <f t="shared" ca="1" si="48"/>
        <v/>
      </c>
      <c r="R37" s="34" t="e">
        <f t="shared" ca="1" si="49"/>
        <v>#N/A</v>
      </c>
      <c r="S37" s="34" t="str">
        <f t="shared" ca="1" si="50"/>
        <v/>
      </c>
      <c r="T37" s="34" t="e">
        <f t="shared" ca="1" si="51"/>
        <v>#N/A</v>
      </c>
      <c r="U37" s="38" t="e">
        <f t="shared" ca="1" si="52"/>
        <v>#N/A</v>
      </c>
      <c r="V37" s="34" t="e">
        <f t="shared" ca="1" si="53"/>
        <v>#N/A</v>
      </c>
      <c r="W37" s="55" t="e">
        <f t="shared" ca="1" si="54"/>
        <v>#N/A</v>
      </c>
      <c r="X37" s="34" t="e">
        <f t="shared" ca="1" si="55"/>
        <v>#N/A</v>
      </c>
      <c r="Y37" s="38" t="e">
        <f t="shared" ca="1" si="56"/>
        <v>#N/A</v>
      </c>
      <c r="Z37" s="34" t="e">
        <f t="shared" ca="1" si="57"/>
        <v>#N/A</v>
      </c>
      <c r="AA37" s="34" t="str">
        <f t="shared" ca="1" si="58"/>
        <v/>
      </c>
      <c r="AB37" s="34" t="e">
        <f t="shared" ca="1" si="59"/>
        <v>#N/A</v>
      </c>
      <c r="AC37" s="38" t="e">
        <f t="shared" ca="1" si="60"/>
        <v>#N/A</v>
      </c>
      <c r="AD37" s="34" t="e">
        <f t="shared" ca="1" si="61"/>
        <v>#N/A</v>
      </c>
      <c r="AE37" s="34" t="e">
        <f t="shared" ca="1" si="62"/>
        <v>#N/A</v>
      </c>
      <c r="AF37" s="38" t="e">
        <f t="shared" ca="1" si="63"/>
        <v>#N/A</v>
      </c>
      <c r="AG37" s="34" t="e">
        <f t="shared" ca="1" si="64"/>
        <v>#N/A</v>
      </c>
      <c r="AH37" s="38" t="e">
        <f t="shared" ca="1" si="65"/>
        <v>#N/A</v>
      </c>
      <c r="AI37" s="34" t="e">
        <f t="shared" ca="1" si="66"/>
        <v>#N/A</v>
      </c>
      <c r="AJ37" s="34" t="str">
        <f t="shared" ca="1" si="67"/>
        <v/>
      </c>
      <c r="AK37" s="34" t="e">
        <f t="shared" ca="1" si="68"/>
        <v>#N/A</v>
      </c>
      <c r="AL37" s="34" t="str">
        <f t="shared" ca="1" si="69"/>
        <v/>
      </c>
      <c r="AM37" s="34" t="e">
        <f t="shared" ca="1" si="70"/>
        <v>#N/A</v>
      </c>
    </row>
    <row r="38" spans="1:39" x14ac:dyDescent="0.25">
      <c r="A38" s="34">
        <f t="shared" si="1"/>
        <v>32</v>
      </c>
      <c r="B38" s="28" t="e">
        <f t="shared" ca="1" si="2"/>
        <v>#N/A</v>
      </c>
      <c r="C38" s="28" t="e">
        <f t="shared" ca="1" si="3"/>
        <v>#N/A</v>
      </c>
      <c r="D38" s="22" t="e">
        <f t="shared" ca="1" si="41"/>
        <v>#N/A</v>
      </c>
      <c r="E38" s="54" t="e">
        <f t="shared" ca="1" si="42"/>
        <v>#N/A</v>
      </c>
      <c r="F38" s="38" t="e">
        <f t="shared" ca="1" si="71"/>
        <v>#N/A</v>
      </c>
      <c r="G38" s="38" t="e">
        <f t="shared" ca="1" si="71"/>
        <v>#N/A</v>
      </c>
      <c r="H38" s="34" t="e">
        <f t="shared" ca="1" si="71"/>
        <v>#N/A</v>
      </c>
      <c r="I38" s="38" t="e">
        <f t="shared" ca="1" si="71"/>
        <v>#N/A</v>
      </c>
      <c r="J38" s="34" t="e">
        <f t="shared" ca="1" si="71"/>
        <v>#N/A</v>
      </c>
      <c r="K38" s="38" t="e">
        <f t="shared" ca="1" si="71"/>
        <v>#N/A</v>
      </c>
      <c r="L38" s="34" t="e">
        <f t="shared" ca="1" si="44"/>
        <v>#N/A</v>
      </c>
      <c r="M38" s="34" t="e">
        <f t="shared" ca="1" si="44"/>
        <v>#N/A</v>
      </c>
      <c r="N38" s="38" t="e">
        <f t="shared" ca="1" si="45"/>
        <v>#N/A</v>
      </c>
      <c r="O38" s="38" t="e">
        <f t="shared" ca="1" si="46"/>
        <v>#N/A</v>
      </c>
      <c r="P38" s="34" t="e">
        <f t="shared" ca="1" si="47"/>
        <v>#N/A</v>
      </c>
      <c r="Q38" s="38" t="str">
        <f t="shared" ca="1" si="48"/>
        <v/>
      </c>
      <c r="R38" s="34" t="e">
        <f t="shared" ca="1" si="49"/>
        <v>#N/A</v>
      </c>
      <c r="S38" s="34" t="str">
        <f t="shared" ca="1" si="50"/>
        <v/>
      </c>
      <c r="T38" s="34" t="e">
        <f t="shared" ca="1" si="51"/>
        <v>#N/A</v>
      </c>
      <c r="U38" s="38" t="e">
        <f t="shared" ca="1" si="52"/>
        <v>#N/A</v>
      </c>
      <c r="V38" s="34" t="e">
        <f t="shared" ca="1" si="53"/>
        <v>#N/A</v>
      </c>
      <c r="W38" s="55" t="e">
        <f t="shared" ca="1" si="54"/>
        <v>#N/A</v>
      </c>
      <c r="X38" s="34" t="e">
        <f t="shared" ca="1" si="55"/>
        <v>#N/A</v>
      </c>
      <c r="Y38" s="38" t="e">
        <f t="shared" ca="1" si="56"/>
        <v>#N/A</v>
      </c>
      <c r="Z38" s="34" t="e">
        <f t="shared" ca="1" si="57"/>
        <v>#N/A</v>
      </c>
      <c r="AA38" s="34" t="str">
        <f t="shared" ca="1" si="58"/>
        <v/>
      </c>
      <c r="AB38" s="34" t="e">
        <f t="shared" ca="1" si="59"/>
        <v>#N/A</v>
      </c>
      <c r="AC38" s="38" t="e">
        <f t="shared" ca="1" si="60"/>
        <v>#N/A</v>
      </c>
      <c r="AD38" s="34" t="e">
        <f t="shared" ca="1" si="61"/>
        <v>#N/A</v>
      </c>
      <c r="AE38" s="34" t="e">
        <f t="shared" ca="1" si="62"/>
        <v>#N/A</v>
      </c>
      <c r="AF38" s="38" t="e">
        <f t="shared" ca="1" si="63"/>
        <v>#N/A</v>
      </c>
      <c r="AG38" s="34" t="e">
        <f t="shared" ca="1" si="64"/>
        <v>#N/A</v>
      </c>
      <c r="AH38" s="38" t="e">
        <f t="shared" ca="1" si="65"/>
        <v>#N/A</v>
      </c>
      <c r="AI38" s="34" t="e">
        <f t="shared" ca="1" si="66"/>
        <v>#N/A</v>
      </c>
      <c r="AJ38" s="34" t="str">
        <f t="shared" ca="1" si="67"/>
        <v/>
      </c>
      <c r="AK38" s="34" t="e">
        <f t="shared" ca="1" si="68"/>
        <v>#N/A</v>
      </c>
      <c r="AL38" s="34" t="str">
        <f t="shared" ca="1" si="69"/>
        <v/>
      </c>
      <c r="AM38" s="34" t="e">
        <f t="shared" ca="1" si="70"/>
        <v>#N/A</v>
      </c>
    </row>
    <row r="39" spans="1:39" x14ac:dyDescent="0.25">
      <c r="A39" s="34">
        <f t="shared" si="1"/>
        <v>33</v>
      </c>
      <c r="B39" s="28" t="e">
        <f t="shared" ca="1" si="2"/>
        <v>#N/A</v>
      </c>
      <c r="C39" s="28" t="e">
        <f t="shared" ca="1" si="3"/>
        <v>#N/A</v>
      </c>
      <c r="D39" s="22" t="e">
        <f t="shared" ca="1" si="41"/>
        <v>#N/A</v>
      </c>
      <c r="E39" s="54" t="e">
        <f t="shared" ca="1" si="42"/>
        <v>#N/A</v>
      </c>
      <c r="F39" s="38" t="e">
        <f t="shared" ca="1" si="71"/>
        <v>#N/A</v>
      </c>
      <c r="G39" s="38" t="e">
        <f t="shared" ca="1" si="71"/>
        <v>#N/A</v>
      </c>
      <c r="H39" s="34" t="e">
        <f t="shared" ca="1" si="71"/>
        <v>#N/A</v>
      </c>
      <c r="I39" s="38" t="e">
        <f t="shared" ca="1" si="71"/>
        <v>#N/A</v>
      </c>
      <c r="J39" s="34" t="e">
        <f t="shared" ca="1" si="71"/>
        <v>#N/A</v>
      </c>
      <c r="K39" s="38" t="e">
        <f t="shared" ca="1" si="71"/>
        <v>#N/A</v>
      </c>
      <c r="L39" s="34" t="e">
        <f t="shared" ca="1" si="44"/>
        <v>#N/A</v>
      </c>
      <c r="M39" s="34" t="e">
        <f t="shared" ca="1" si="44"/>
        <v>#N/A</v>
      </c>
      <c r="N39" s="38" t="e">
        <f t="shared" ca="1" si="45"/>
        <v>#N/A</v>
      </c>
      <c r="O39" s="38" t="e">
        <f t="shared" ca="1" si="46"/>
        <v>#N/A</v>
      </c>
      <c r="P39" s="34" t="e">
        <f t="shared" ca="1" si="47"/>
        <v>#N/A</v>
      </c>
      <c r="Q39" s="38" t="str">
        <f t="shared" ca="1" si="48"/>
        <v/>
      </c>
      <c r="R39" s="34" t="e">
        <f t="shared" ca="1" si="49"/>
        <v>#N/A</v>
      </c>
      <c r="S39" s="34" t="str">
        <f t="shared" ca="1" si="50"/>
        <v/>
      </c>
      <c r="T39" s="34" t="e">
        <f t="shared" ca="1" si="51"/>
        <v>#N/A</v>
      </c>
      <c r="U39" s="38" t="e">
        <f t="shared" ca="1" si="52"/>
        <v>#N/A</v>
      </c>
      <c r="V39" s="34" t="e">
        <f t="shared" ca="1" si="53"/>
        <v>#N/A</v>
      </c>
      <c r="W39" s="55" t="e">
        <f t="shared" ca="1" si="54"/>
        <v>#N/A</v>
      </c>
      <c r="X39" s="34" t="e">
        <f t="shared" ca="1" si="55"/>
        <v>#N/A</v>
      </c>
      <c r="Y39" s="38" t="e">
        <f t="shared" ca="1" si="56"/>
        <v>#N/A</v>
      </c>
      <c r="Z39" s="34" t="e">
        <f t="shared" ca="1" si="57"/>
        <v>#N/A</v>
      </c>
      <c r="AA39" s="34" t="str">
        <f t="shared" ca="1" si="58"/>
        <v/>
      </c>
      <c r="AB39" s="34" t="e">
        <f t="shared" ca="1" si="59"/>
        <v>#N/A</v>
      </c>
      <c r="AC39" s="38" t="e">
        <f t="shared" ca="1" si="60"/>
        <v>#N/A</v>
      </c>
      <c r="AD39" s="34" t="e">
        <f t="shared" ca="1" si="61"/>
        <v>#N/A</v>
      </c>
      <c r="AE39" s="34" t="e">
        <f t="shared" ca="1" si="62"/>
        <v>#N/A</v>
      </c>
      <c r="AF39" s="38" t="e">
        <f t="shared" ca="1" si="63"/>
        <v>#N/A</v>
      </c>
      <c r="AG39" s="34" t="e">
        <f t="shared" ca="1" si="64"/>
        <v>#N/A</v>
      </c>
      <c r="AH39" s="38" t="e">
        <f t="shared" ca="1" si="65"/>
        <v>#N/A</v>
      </c>
      <c r="AI39" s="34" t="e">
        <f t="shared" ca="1" si="66"/>
        <v>#N/A</v>
      </c>
      <c r="AJ39" s="34" t="str">
        <f t="shared" ca="1" si="67"/>
        <v/>
      </c>
      <c r="AK39" s="34" t="e">
        <f t="shared" ca="1" si="68"/>
        <v>#N/A</v>
      </c>
      <c r="AL39" s="34" t="str">
        <f t="shared" ca="1" si="69"/>
        <v/>
      </c>
      <c r="AM39" s="34" t="e">
        <f t="shared" ca="1" si="70"/>
        <v>#N/A</v>
      </c>
    </row>
    <row r="40" spans="1:39" x14ac:dyDescent="0.25">
      <c r="A40" s="34">
        <f t="shared" si="1"/>
        <v>34</v>
      </c>
      <c r="B40" s="28" t="e">
        <f t="shared" ca="1" si="2"/>
        <v>#N/A</v>
      </c>
      <c r="C40" s="28" t="e">
        <f t="shared" ref="C40:C62" ca="1" si="72">INDEX(INDIRECT(C$4),$B40)</f>
        <v>#N/A</v>
      </c>
      <c r="D40" s="22" t="e">
        <f t="shared" ca="1" si="41"/>
        <v>#N/A</v>
      </c>
      <c r="E40" s="54" t="e">
        <f t="shared" ca="1" si="42"/>
        <v>#N/A</v>
      </c>
      <c r="F40" s="38" t="e">
        <f t="shared" ref="F40:K49" ca="1" si="73">INDEX(INDIRECT(F$4),$B40)</f>
        <v>#N/A</v>
      </c>
      <c r="G40" s="38" t="e">
        <f t="shared" ca="1" si="73"/>
        <v>#N/A</v>
      </c>
      <c r="H40" s="34" t="e">
        <f t="shared" ca="1" si="73"/>
        <v>#N/A</v>
      </c>
      <c r="I40" s="38" t="e">
        <f t="shared" ca="1" si="73"/>
        <v>#N/A</v>
      </c>
      <c r="J40" s="34" t="e">
        <f t="shared" ca="1" si="73"/>
        <v>#N/A</v>
      </c>
      <c r="K40" s="38" t="e">
        <f t="shared" ca="1" si="73"/>
        <v>#N/A</v>
      </c>
      <c r="L40" s="34" t="e">
        <f t="shared" ref="L40:M63" ca="1" si="74">ADDRESS($B40+6,L$3,1,1,$A$2)&amp;":"&amp;ADDRESS($B40+$C40+6,L$3)</f>
        <v>#N/A</v>
      </c>
      <c r="M40" s="34" t="e">
        <f t="shared" ca="1" si="74"/>
        <v>#N/A</v>
      </c>
      <c r="N40" s="38" t="e">
        <f t="shared" ca="1" si="45"/>
        <v>#N/A</v>
      </c>
      <c r="O40" s="38" t="e">
        <f t="shared" ca="1" si="46"/>
        <v>#N/A</v>
      </c>
      <c r="P40" s="34" t="e">
        <f t="shared" ca="1" si="47"/>
        <v>#N/A</v>
      </c>
      <c r="Q40" s="38" t="str">
        <f t="shared" ca="1" si="48"/>
        <v/>
      </c>
      <c r="R40" s="34" t="e">
        <f t="shared" ca="1" si="49"/>
        <v>#N/A</v>
      </c>
      <c r="S40" s="34" t="str">
        <f t="shared" ca="1" si="50"/>
        <v/>
      </c>
      <c r="T40" s="34" t="e">
        <f t="shared" ca="1" si="51"/>
        <v>#N/A</v>
      </c>
      <c r="U40" s="38" t="e">
        <f t="shared" ca="1" si="52"/>
        <v>#N/A</v>
      </c>
      <c r="V40" s="34" t="e">
        <f t="shared" ca="1" si="53"/>
        <v>#N/A</v>
      </c>
      <c r="W40" s="55" t="e">
        <f t="shared" ca="1" si="54"/>
        <v>#N/A</v>
      </c>
      <c r="X40" s="34" t="e">
        <f t="shared" ca="1" si="55"/>
        <v>#N/A</v>
      </c>
      <c r="Y40" s="38" t="e">
        <f t="shared" ca="1" si="56"/>
        <v>#N/A</v>
      </c>
      <c r="Z40" s="34" t="e">
        <f t="shared" ca="1" si="57"/>
        <v>#N/A</v>
      </c>
      <c r="AA40" s="34" t="str">
        <f t="shared" ca="1" si="58"/>
        <v/>
      </c>
      <c r="AB40" s="34" t="e">
        <f t="shared" ca="1" si="59"/>
        <v>#N/A</v>
      </c>
      <c r="AC40" s="38" t="e">
        <f t="shared" ca="1" si="60"/>
        <v>#N/A</v>
      </c>
      <c r="AD40" s="34" t="e">
        <f t="shared" ca="1" si="61"/>
        <v>#N/A</v>
      </c>
      <c r="AE40" s="34" t="e">
        <f t="shared" ca="1" si="62"/>
        <v>#N/A</v>
      </c>
      <c r="AF40" s="38" t="e">
        <f t="shared" ca="1" si="63"/>
        <v>#N/A</v>
      </c>
      <c r="AG40" s="34" t="e">
        <f t="shared" ca="1" si="64"/>
        <v>#N/A</v>
      </c>
      <c r="AH40" s="38" t="e">
        <f t="shared" ca="1" si="65"/>
        <v>#N/A</v>
      </c>
      <c r="AI40" s="34" t="e">
        <f t="shared" ca="1" si="66"/>
        <v>#N/A</v>
      </c>
      <c r="AJ40" s="34" t="str">
        <f t="shared" ca="1" si="67"/>
        <v/>
      </c>
      <c r="AK40" s="34" t="e">
        <f t="shared" ca="1" si="68"/>
        <v>#N/A</v>
      </c>
      <c r="AL40" s="34" t="str">
        <f t="shared" ca="1" si="69"/>
        <v/>
      </c>
      <c r="AM40" s="34" t="e">
        <f t="shared" ca="1" si="70"/>
        <v>#N/A</v>
      </c>
    </row>
    <row r="41" spans="1:39" x14ac:dyDescent="0.25">
      <c r="A41" s="34">
        <f t="shared" si="1"/>
        <v>35</v>
      </c>
      <c r="B41" s="28" t="e">
        <f t="shared" ca="1" si="2"/>
        <v>#N/A</v>
      </c>
      <c r="C41" s="28" t="e">
        <f t="shared" ca="1" si="72"/>
        <v>#N/A</v>
      </c>
      <c r="D41" s="22" t="e">
        <f t="shared" ca="1" si="41"/>
        <v>#N/A</v>
      </c>
      <c r="E41" s="54" t="e">
        <f t="shared" ca="1" si="42"/>
        <v>#N/A</v>
      </c>
      <c r="F41" s="38" t="e">
        <f t="shared" ca="1" si="73"/>
        <v>#N/A</v>
      </c>
      <c r="G41" s="38" t="e">
        <f t="shared" ca="1" si="73"/>
        <v>#N/A</v>
      </c>
      <c r="H41" s="34" t="e">
        <f t="shared" ca="1" si="73"/>
        <v>#N/A</v>
      </c>
      <c r="I41" s="38" t="e">
        <f t="shared" ca="1" si="73"/>
        <v>#N/A</v>
      </c>
      <c r="J41" s="34" t="e">
        <f t="shared" ca="1" si="73"/>
        <v>#N/A</v>
      </c>
      <c r="K41" s="38" t="e">
        <f t="shared" ca="1" si="73"/>
        <v>#N/A</v>
      </c>
      <c r="L41" s="34" t="e">
        <f t="shared" ca="1" si="74"/>
        <v>#N/A</v>
      </c>
      <c r="M41" s="34" t="e">
        <f t="shared" ca="1" si="74"/>
        <v>#N/A</v>
      </c>
      <c r="N41" s="38" t="e">
        <f t="shared" ca="1" si="45"/>
        <v>#N/A</v>
      </c>
      <c r="O41" s="38" t="e">
        <f t="shared" ca="1" si="46"/>
        <v>#N/A</v>
      </c>
      <c r="P41" s="34" t="e">
        <f t="shared" ca="1" si="47"/>
        <v>#N/A</v>
      </c>
      <c r="Q41" s="38" t="str">
        <f t="shared" ca="1" si="48"/>
        <v/>
      </c>
      <c r="R41" s="34" t="e">
        <f t="shared" ca="1" si="49"/>
        <v>#N/A</v>
      </c>
      <c r="S41" s="34" t="str">
        <f t="shared" ca="1" si="50"/>
        <v/>
      </c>
      <c r="T41" s="34" t="e">
        <f t="shared" ca="1" si="51"/>
        <v>#N/A</v>
      </c>
      <c r="U41" s="38" t="e">
        <f t="shared" ca="1" si="52"/>
        <v>#N/A</v>
      </c>
      <c r="V41" s="34" t="e">
        <f t="shared" ca="1" si="53"/>
        <v>#N/A</v>
      </c>
      <c r="W41" s="55" t="e">
        <f t="shared" ca="1" si="54"/>
        <v>#N/A</v>
      </c>
      <c r="X41" s="34" t="e">
        <f t="shared" ca="1" si="55"/>
        <v>#N/A</v>
      </c>
      <c r="Y41" s="38" t="e">
        <f t="shared" ca="1" si="56"/>
        <v>#N/A</v>
      </c>
      <c r="Z41" s="34" t="e">
        <f t="shared" ca="1" si="57"/>
        <v>#N/A</v>
      </c>
      <c r="AA41" s="34" t="str">
        <f t="shared" ca="1" si="58"/>
        <v/>
      </c>
      <c r="AB41" s="34" t="e">
        <f t="shared" ca="1" si="59"/>
        <v>#N/A</v>
      </c>
      <c r="AC41" s="38" t="e">
        <f t="shared" ca="1" si="60"/>
        <v>#N/A</v>
      </c>
      <c r="AD41" s="34" t="e">
        <f t="shared" ca="1" si="61"/>
        <v>#N/A</v>
      </c>
      <c r="AE41" s="34" t="e">
        <f t="shared" ca="1" si="62"/>
        <v>#N/A</v>
      </c>
      <c r="AF41" s="38" t="e">
        <f t="shared" ca="1" si="63"/>
        <v>#N/A</v>
      </c>
      <c r="AG41" s="34" t="e">
        <f t="shared" ca="1" si="64"/>
        <v>#N/A</v>
      </c>
      <c r="AH41" s="38" t="e">
        <f t="shared" ca="1" si="65"/>
        <v>#N/A</v>
      </c>
      <c r="AI41" s="34" t="e">
        <f t="shared" ca="1" si="66"/>
        <v>#N/A</v>
      </c>
      <c r="AJ41" s="34" t="str">
        <f t="shared" ca="1" si="67"/>
        <v/>
      </c>
      <c r="AK41" s="34" t="e">
        <f t="shared" ca="1" si="68"/>
        <v>#N/A</v>
      </c>
      <c r="AL41" s="34" t="str">
        <f t="shared" ca="1" si="69"/>
        <v/>
      </c>
      <c r="AM41" s="34" t="e">
        <f t="shared" ca="1" si="70"/>
        <v>#N/A</v>
      </c>
    </row>
    <row r="42" spans="1:39" x14ac:dyDescent="0.25">
      <c r="A42" s="34">
        <f t="shared" si="1"/>
        <v>36</v>
      </c>
      <c r="B42" s="28" t="e">
        <f t="shared" ca="1" si="2"/>
        <v>#N/A</v>
      </c>
      <c r="C42" s="28" t="e">
        <f t="shared" ca="1" si="72"/>
        <v>#N/A</v>
      </c>
      <c r="D42" s="22" t="e">
        <f t="shared" ca="1" si="41"/>
        <v>#N/A</v>
      </c>
      <c r="E42" s="54" t="e">
        <f t="shared" ca="1" si="42"/>
        <v>#N/A</v>
      </c>
      <c r="F42" s="38" t="e">
        <f t="shared" ca="1" si="73"/>
        <v>#N/A</v>
      </c>
      <c r="G42" s="38" t="e">
        <f t="shared" ca="1" si="73"/>
        <v>#N/A</v>
      </c>
      <c r="H42" s="34" t="e">
        <f t="shared" ca="1" si="73"/>
        <v>#N/A</v>
      </c>
      <c r="I42" s="38" t="e">
        <f t="shared" ca="1" si="73"/>
        <v>#N/A</v>
      </c>
      <c r="J42" s="34" t="e">
        <f t="shared" ca="1" si="73"/>
        <v>#N/A</v>
      </c>
      <c r="K42" s="38" t="e">
        <f t="shared" ca="1" si="73"/>
        <v>#N/A</v>
      </c>
      <c r="L42" s="34" t="e">
        <f t="shared" ca="1" si="74"/>
        <v>#N/A</v>
      </c>
      <c r="M42" s="34" t="e">
        <f t="shared" ca="1" si="74"/>
        <v>#N/A</v>
      </c>
      <c r="N42" s="38" t="e">
        <f t="shared" ca="1" si="45"/>
        <v>#N/A</v>
      </c>
      <c r="O42" s="38" t="e">
        <f t="shared" ca="1" si="46"/>
        <v>#N/A</v>
      </c>
      <c r="P42" s="34" t="e">
        <f t="shared" ca="1" si="47"/>
        <v>#N/A</v>
      </c>
      <c r="Q42" s="38" t="str">
        <f t="shared" ca="1" si="48"/>
        <v/>
      </c>
      <c r="R42" s="34" t="e">
        <f t="shared" ca="1" si="49"/>
        <v>#N/A</v>
      </c>
      <c r="S42" s="34" t="str">
        <f t="shared" ca="1" si="50"/>
        <v/>
      </c>
      <c r="T42" s="34" t="e">
        <f t="shared" ca="1" si="51"/>
        <v>#N/A</v>
      </c>
      <c r="U42" s="38" t="e">
        <f t="shared" ca="1" si="52"/>
        <v>#N/A</v>
      </c>
      <c r="V42" s="34" t="e">
        <f t="shared" ca="1" si="53"/>
        <v>#N/A</v>
      </c>
      <c r="W42" s="55" t="e">
        <f t="shared" ca="1" si="54"/>
        <v>#N/A</v>
      </c>
      <c r="X42" s="34" t="e">
        <f t="shared" ca="1" si="55"/>
        <v>#N/A</v>
      </c>
      <c r="Y42" s="38" t="e">
        <f t="shared" ca="1" si="56"/>
        <v>#N/A</v>
      </c>
      <c r="Z42" s="34" t="e">
        <f t="shared" ca="1" si="57"/>
        <v>#N/A</v>
      </c>
      <c r="AA42" s="34" t="str">
        <f t="shared" ca="1" si="58"/>
        <v/>
      </c>
      <c r="AB42" s="34" t="e">
        <f t="shared" ca="1" si="59"/>
        <v>#N/A</v>
      </c>
      <c r="AC42" s="38" t="e">
        <f t="shared" ca="1" si="60"/>
        <v>#N/A</v>
      </c>
      <c r="AD42" s="34" t="e">
        <f t="shared" ca="1" si="61"/>
        <v>#N/A</v>
      </c>
      <c r="AE42" s="34" t="e">
        <f t="shared" ca="1" si="62"/>
        <v>#N/A</v>
      </c>
      <c r="AF42" s="38" t="e">
        <f t="shared" ca="1" si="63"/>
        <v>#N/A</v>
      </c>
      <c r="AG42" s="34" t="e">
        <f t="shared" ca="1" si="64"/>
        <v>#N/A</v>
      </c>
      <c r="AH42" s="38" t="e">
        <f t="shared" ca="1" si="65"/>
        <v>#N/A</v>
      </c>
      <c r="AI42" s="34" t="e">
        <f t="shared" ca="1" si="66"/>
        <v>#N/A</v>
      </c>
      <c r="AJ42" s="34" t="str">
        <f t="shared" ca="1" si="67"/>
        <v/>
      </c>
      <c r="AK42" s="34" t="e">
        <f t="shared" ca="1" si="68"/>
        <v>#N/A</v>
      </c>
      <c r="AL42" s="34" t="str">
        <f t="shared" ca="1" si="69"/>
        <v/>
      </c>
      <c r="AM42" s="34" t="e">
        <f t="shared" ca="1" si="70"/>
        <v>#N/A</v>
      </c>
    </row>
    <row r="43" spans="1:39" x14ac:dyDescent="0.25">
      <c r="A43" s="34">
        <f t="shared" si="1"/>
        <v>37</v>
      </c>
      <c r="B43" s="28" t="e">
        <f t="shared" ca="1" si="2"/>
        <v>#N/A</v>
      </c>
      <c r="C43" s="28" t="e">
        <f t="shared" ca="1" si="72"/>
        <v>#N/A</v>
      </c>
      <c r="D43" s="22" t="e">
        <f t="shared" ca="1" si="41"/>
        <v>#N/A</v>
      </c>
      <c r="E43" s="54" t="e">
        <f t="shared" ca="1" si="42"/>
        <v>#N/A</v>
      </c>
      <c r="F43" s="38" t="e">
        <f t="shared" ca="1" si="73"/>
        <v>#N/A</v>
      </c>
      <c r="G43" s="38" t="e">
        <f t="shared" ca="1" si="73"/>
        <v>#N/A</v>
      </c>
      <c r="H43" s="34" t="e">
        <f t="shared" ca="1" si="73"/>
        <v>#N/A</v>
      </c>
      <c r="I43" s="38" t="e">
        <f t="shared" ca="1" si="73"/>
        <v>#N/A</v>
      </c>
      <c r="J43" s="34" t="e">
        <f t="shared" ca="1" si="73"/>
        <v>#N/A</v>
      </c>
      <c r="K43" s="38" t="e">
        <f t="shared" ca="1" si="73"/>
        <v>#N/A</v>
      </c>
      <c r="L43" s="34" t="e">
        <f t="shared" ca="1" si="74"/>
        <v>#N/A</v>
      </c>
      <c r="M43" s="34" t="e">
        <f t="shared" ca="1" si="74"/>
        <v>#N/A</v>
      </c>
      <c r="N43" s="38" t="e">
        <f t="shared" ca="1" si="45"/>
        <v>#N/A</v>
      </c>
      <c r="O43" s="38" t="e">
        <f t="shared" ca="1" si="46"/>
        <v>#N/A</v>
      </c>
      <c r="P43" s="34" t="e">
        <f t="shared" ca="1" si="47"/>
        <v>#N/A</v>
      </c>
      <c r="Q43" s="38" t="str">
        <f t="shared" ca="1" si="48"/>
        <v/>
      </c>
      <c r="R43" s="34" t="e">
        <f t="shared" ca="1" si="49"/>
        <v>#N/A</v>
      </c>
      <c r="S43" s="34" t="str">
        <f t="shared" ca="1" si="50"/>
        <v/>
      </c>
      <c r="T43" s="34" t="e">
        <f t="shared" ca="1" si="51"/>
        <v>#N/A</v>
      </c>
      <c r="U43" s="38" t="e">
        <f t="shared" ca="1" si="52"/>
        <v>#N/A</v>
      </c>
      <c r="V43" s="34" t="e">
        <f t="shared" ca="1" si="53"/>
        <v>#N/A</v>
      </c>
      <c r="W43" s="55" t="e">
        <f t="shared" ca="1" si="54"/>
        <v>#N/A</v>
      </c>
      <c r="X43" s="34" t="e">
        <f t="shared" ca="1" si="55"/>
        <v>#N/A</v>
      </c>
      <c r="Y43" s="38" t="e">
        <f t="shared" ca="1" si="56"/>
        <v>#N/A</v>
      </c>
      <c r="Z43" s="34" t="e">
        <f t="shared" ca="1" si="57"/>
        <v>#N/A</v>
      </c>
      <c r="AA43" s="34" t="str">
        <f t="shared" ca="1" si="58"/>
        <v/>
      </c>
      <c r="AB43" s="34" t="e">
        <f t="shared" ca="1" si="59"/>
        <v>#N/A</v>
      </c>
      <c r="AC43" s="38" t="e">
        <f t="shared" ca="1" si="60"/>
        <v>#N/A</v>
      </c>
      <c r="AD43" s="34" t="e">
        <f t="shared" ca="1" si="61"/>
        <v>#N/A</v>
      </c>
      <c r="AE43" s="34" t="e">
        <f t="shared" ca="1" si="62"/>
        <v>#N/A</v>
      </c>
      <c r="AF43" s="38" t="e">
        <f t="shared" ca="1" si="63"/>
        <v>#N/A</v>
      </c>
      <c r="AG43" s="34" t="e">
        <f t="shared" ca="1" si="64"/>
        <v>#N/A</v>
      </c>
      <c r="AH43" s="38" t="e">
        <f t="shared" ca="1" si="65"/>
        <v>#N/A</v>
      </c>
      <c r="AI43" s="34" t="e">
        <f t="shared" ca="1" si="66"/>
        <v>#N/A</v>
      </c>
      <c r="AJ43" s="34" t="str">
        <f t="shared" ca="1" si="67"/>
        <v/>
      </c>
      <c r="AK43" s="34" t="e">
        <f t="shared" ca="1" si="68"/>
        <v>#N/A</v>
      </c>
      <c r="AL43" s="34" t="str">
        <f t="shared" ca="1" si="69"/>
        <v/>
      </c>
      <c r="AM43" s="34" t="e">
        <f t="shared" ca="1" si="70"/>
        <v>#N/A</v>
      </c>
    </row>
    <row r="44" spans="1:39" x14ac:dyDescent="0.25">
      <c r="A44" s="34">
        <f t="shared" si="1"/>
        <v>38</v>
      </c>
      <c r="B44" s="28" t="e">
        <f t="shared" ca="1" si="2"/>
        <v>#N/A</v>
      </c>
      <c r="C44" s="28" t="e">
        <f t="shared" ca="1" si="72"/>
        <v>#N/A</v>
      </c>
      <c r="D44" s="22" t="e">
        <f t="shared" ca="1" si="41"/>
        <v>#N/A</v>
      </c>
      <c r="E44" s="54" t="e">
        <f t="shared" ca="1" si="42"/>
        <v>#N/A</v>
      </c>
      <c r="F44" s="38" t="e">
        <f t="shared" ca="1" si="73"/>
        <v>#N/A</v>
      </c>
      <c r="G44" s="38" t="e">
        <f t="shared" ca="1" si="73"/>
        <v>#N/A</v>
      </c>
      <c r="H44" s="34" t="e">
        <f t="shared" ca="1" si="73"/>
        <v>#N/A</v>
      </c>
      <c r="I44" s="38" t="e">
        <f t="shared" ca="1" si="73"/>
        <v>#N/A</v>
      </c>
      <c r="J44" s="34" t="e">
        <f t="shared" ca="1" si="73"/>
        <v>#N/A</v>
      </c>
      <c r="K44" s="38" t="e">
        <f t="shared" ca="1" si="73"/>
        <v>#N/A</v>
      </c>
      <c r="L44" s="34" t="e">
        <f t="shared" ca="1" si="74"/>
        <v>#N/A</v>
      </c>
      <c r="M44" s="34" t="e">
        <f t="shared" ca="1" si="74"/>
        <v>#N/A</v>
      </c>
      <c r="N44" s="38" t="e">
        <f t="shared" ca="1" si="45"/>
        <v>#N/A</v>
      </c>
      <c r="O44" s="38" t="e">
        <f t="shared" ca="1" si="46"/>
        <v>#N/A</v>
      </c>
      <c r="P44" s="34" t="e">
        <f t="shared" ca="1" si="47"/>
        <v>#N/A</v>
      </c>
      <c r="Q44" s="38" t="str">
        <f t="shared" ca="1" si="48"/>
        <v/>
      </c>
      <c r="R44" s="34" t="e">
        <f t="shared" ca="1" si="49"/>
        <v>#N/A</v>
      </c>
      <c r="S44" s="34" t="str">
        <f t="shared" ca="1" si="50"/>
        <v/>
      </c>
      <c r="T44" s="34" t="e">
        <f t="shared" ca="1" si="51"/>
        <v>#N/A</v>
      </c>
      <c r="U44" s="38" t="e">
        <f t="shared" ca="1" si="52"/>
        <v>#N/A</v>
      </c>
      <c r="V44" s="34" t="e">
        <f t="shared" ca="1" si="53"/>
        <v>#N/A</v>
      </c>
      <c r="W44" s="55" t="e">
        <f t="shared" ca="1" si="54"/>
        <v>#N/A</v>
      </c>
      <c r="X44" s="34" t="e">
        <f t="shared" ca="1" si="55"/>
        <v>#N/A</v>
      </c>
      <c r="Y44" s="38" t="e">
        <f t="shared" ca="1" si="56"/>
        <v>#N/A</v>
      </c>
      <c r="Z44" s="34" t="e">
        <f t="shared" ca="1" si="57"/>
        <v>#N/A</v>
      </c>
      <c r="AA44" s="34" t="str">
        <f t="shared" ca="1" si="58"/>
        <v/>
      </c>
      <c r="AB44" s="34" t="e">
        <f t="shared" ca="1" si="59"/>
        <v>#N/A</v>
      </c>
      <c r="AC44" s="38" t="e">
        <f t="shared" ca="1" si="60"/>
        <v>#N/A</v>
      </c>
      <c r="AD44" s="34" t="e">
        <f t="shared" ca="1" si="61"/>
        <v>#N/A</v>
      </c>
      <c r="AE44" s="34" t="e">
        <f t="shared" ca="1" si="62"/>
        <v>#N/A</v>
      </c>
      <c r="AF44" s="38" t="e">
        <f t="shared" ca="1" si="63"/>
        <v>#N/A</v>
      </c>
      <c r="AG44" s="34" t="e">
        <f t="shared" ca="1" si="64"/>
        <v>#N/A</v>
      </c>
      <c r="AH44" s="38" t="e">
        <f t="shared" ca="1" si="65"/>
        <v>#N/A</v>
      </c>
      <c r="AI44" s="34" t="e">
        <f t="shared" ca="1" si="66"/>
        <v>#N/A</v>
      </c>
      <c r="AJ44" s="34" t="str">
        <f t="shared" ca="1" si="67"/>
        <v/>
      </c>
      <c r="AK44" s="34" t="e">
        <f t="shared" ca="1" si="68"/>
        <v>#N/A</v>
      </c>
      <c r="AL44" s="34" t="str">
        <f t="shared" ca="1" si="69"/>
        <v/>
      </c>
      <c r="AM44" s="34" t="e">
        <f t="shared" ca="1" si="70"/>
        <v>#N/A</v>
      </c>
    </row>
    <row r="45" spans="1:39" x14ac:dyDescent="0.25">
      <c r="A45" s="34">
        <f t="shared" si="1"/>
        <v>39</v>
      </c>
      <c r="B45" s="28" t="e">
        <f t="shared" ca="1" si="2"/>
        <v>#N/A</v>
      </c>
      <c r="C45" s="28" t="e">
        <f t="shared" ca="1" si="72"/>
        <v>#N/A</v>
      </c>
      <c r="D45" s="22" t="e">
        <f t="shared" ca="1" si="41"/>
        <v>#N/A</v>
      </c>
      <c r="E45" s="54" t="e">
        <f t="shared" ca="1" si="42"/>
        <v>#N/A</v>
      </c>
      <c r="F45" s="38" t="e">
        <f t="shared" ca="1" si="73"/>
        <v>#N/A</v>
      </c>
      <c r="G45" s="38" t="e">
        <f t="shared" ca="1" si="73"/>
        <v>#N/A</v>
      </c>
      <c r="H45" s="34" t="e">
        <f t="shared" ca="1" si="73"/>
        <v>#N/A</v>
      </c>
      <c r="I45" s="38" t="e">
        <f t="shared" ca="1" si="73"/>
        <v>#N/A</v>
      </c>
      <c r="J45" s="34" t="e">
        <f t="shared" ca="1" si="73"/>
        <v>#N/A</v>
      </c>
      <c r="K45" s="38" t="e">
        <f t="shared" ca="1" si="73"/>
        <v>#N/A</v>
      </c>
      <c r="L45" s="34" t="e">
        <f t="shared" ca="1" si="74"/>
        <v>#N/A</v>
      </c>
      <c r="M45" s="34" t="e">
        <f t="shared" ca="1" si="74"/>
        <v>#N/A</v>
      </c>
      <c r="N45" s="38" t="e">
        <f t="shared" ca="1" si="45"/>
        <v>#N/A</v>
      </c>
      <c r="O45" s="38" t="e">
        <f t="shared" ca="1" si="46"/>
        <v>#N/A</v>
      </c>
      <c r="P45" s="34" t="e">
        <f t="shared" ca="1" si="47"/>
        <v>#N/A</v>
      </c>
      <c r="Q45" s="38" t="str">
        <f t="shared" ca="1" si="48"/>
        <v/>
      </c>
      <c r="R45" s="34" t="e">
        <f t="shared" ca="1" si="49"/>
        <v>#N/A</v>
      </c>
      <c r="S45" s="34" t="str">
        <f t="shared" ca="1" si="50"/>
        <v/>
      </c>
      <c r="T45" s="34" t="e">
        <f t="shared" ca="1" si="51"/>
        <v>#N/A</v>
      </c>
      <c r="U45" s="38" t="e">
        <f t="shared" ca="1" si="52"/>
        <v>#N/A</v>
      </c>
      <c r="V45" s="34" t="e">
        <f t="shared" ca="1" si="53"/>
        <v>#N/A</v>
      </c>
      <c r="W45" s="55" t="e">
        <f t="shared" ca="1" si="54"/>
        <v>#N/A</v>
      </c>
      <c r="X45" s="34" t="e">
        <f t="shared" ca="1" si="55"/>
        <v>#N/A</v>
      </c>
      <c r="Y45" s="38" t="e">
        <f t="shared" ca="1" si="56"/>
        <v>#N/A</v>
      </c>
      <c r="Z45" s="34" t="e">
        <f t="shared" ca="1" si="57"/>
        <v>#N/A</v>
      </c>
      <c r="AA45" s="34" t="str">
        <f t="shared" ca="1" si="58"/>
        <v/>
      </c>
      <c r="AB45" s="34" t="e">
        <f t="shared" ca="1" si="59"/>
        <v>#N/A</v>
      </c>
      <c r="AC45" s="38" t="e">
        <f t="shared" ca="1" si="60"/>
        <v>#N/A</v>
      </c>
      <c r="AD45" s="34" t="e">
        <f t="shared" ca="1" si="61"/>
        <v>#N/A</v>
      </c>
      <c r="AE45" s="34" t="e">
        <f t="shared" ca="1" si="62"/>
        <v>#N/A</v>
      </c>
      <c r="AF45" s="38" t="e">
        <f t="shared" ca="1" si="63"/>
        <v>#N/A</v>
      </c>
      <c r="AG45" s="34" t="e">
        <f t="shared" ca="1" si="64"/>
        <v>#N/A</v>
      </c>
      <c r="AH45" s="38" t="e">
        <f t="shared" ca="1" si="65"/>
        <v>#N/A</v>
      </c>
      <c r="AI45" s="34" t="e">
        <f t="shared" ca="1" si="66"/>
        <v>#N/A</v>
      </c>
      <c r="AJ45" s="34" t="str">
        <f t="shared" ca="1" si="67"/>
        <v/>
      </c>
      <c r="AK45" s="34" t="e">
        <f t="shared" ca="1" si="68"/>
        <v>#N/A</v>
      </c>
      <c r="AL45" s="34" t="str">
        <f t="shared" ca="1" si="69"/>
        <v/>
      </c>
      <c r="AM45" s="34" t="e">
        <f t="shared" ca="1" si="70"/>
        <v>#N/A</v>
      </c>
    </row>
    <row r="46" spans="1:39" x14ac:dyDescent="0.25">
      <c r="A46" s="34">
        <f t="shared" si="1"/>
        <v>40</v>
      </c>
      <c r="B46" s="28" t="e">
        <f t="shared" ca="1" si="2"/>
        <v>#N/A</v>
      </c>
      <c r="C46" s="28" t="e">
        <f t="shared" ca="1" si="72"/>
        <v>#N/A</v>
      </c>
      <c r="D46" s="22" t="e">
        <f t="shared" ca="1" si="41"/>
        <v>#N/A</v>
      </c>
      <c r="E46" s="54" t="e">
        <f t="shared" ca="1" si="42"/>
        <v>#N/A</v>
      </c>
      <c r="F46" s="38" t="e">
        <f t="shared" ca="1" si="73"/>
        <v>#N/A</v>
      </c>
      <c r="G46" s="38" t="e">
        <f t="shared" ca="1" si="73"/>
        <v>#N/A</v>
      </c>
      <c r="H46" s="34" t="e">
        <f t="shared" ca="1" si="73"/>
        <v>#N/A</v>
      </c>
      <c r="I46" s="38" t="e">
        <f t="shared" ca="1" si="73"/>
        <v>#N/A</v>
      </c>
      <c r="J46" s="34" t="e">
        <f t="shared" ca="1" si="73"/>
        <v>#N/A</v>
      </c>
      <c r="K46" s="38" t="e">
        <f t="shared" ca="1" si="73"/>
        <v>#N/A</v>
      </c>
      <c r="L46" s="34" t="e">
        <f t="shared" ca="1" si="74"/>
        <v>#N/A</v>
      </c>
      <c r="M46" s="34" t="e">
        <f t="shared" ca="1" si="74"/>
        <v>#N/A</v>
      </c>
      <c r="N46" s="38" t="e">
        <f t="shared" ca="1" si="45"/>
        <v>#N/A</v>
      </c>
      <c r="O46" s="38" t="e">
        <f t="shared" ca="1" si="46"/>
        <v>#N/A</v>
      </c>
      <c r="P46" s="34" t="e">
        <f t="shared" ca="1" si="47"/>
        <v>#N/A</v>
      </c>
      <c r="Q46" s="38" t="str">
        <f t="shared" ca="1" si="48"/>
        <v/>
      </c>
      <c r="R46" s="34" t="e">
        <f t="shared" ca="1" si="49"/>
        <v>#N/A</v>
      </c>
      <c r="S46" s="34" t="str">
        <f t="shared" ca="1" si="50"/>
        <v/>
      </c>
      <c r="T46" s="34" t="e">
        <f t="shared" ca="1" si="51"/>
        <v>#N/A</v>
      </c>
      <c r="U46" s="38" t="e">
        <f t="shared" ca="1" si="52"/>
        <v>#N/A</v>
      </c>
      <c r="V46" s="34" t="e">
        <f t="shared" ca="1" si="53"/>
        <v>#N/A</v>
      </c>
      <c r="W46" s="55" t="e">
        <f t="shared" ca="1" si="54"/>
        <v>#N/A</v>
      </c>
      <c r="X46" s="34" t="e">
        <f t="shared" ca="1" si="55"/>
        <v>#N/A</v>
      </c>
      <c r="Y46" s="38" t="e">
        <f t="shared" ca="1" si="56"/>
        <v>#N/A</v>
      </c>
      <c r="Z46" s="34" t="e">
        <f t="shared" ca="1" si="57"/>
        <v>#N/A</v>
      </c>
      <c r="AA46" s="34" t="str">
        <f t="shared" ca="1" si="58"/>
        <v/>
      </c>
      <c r="AB46" s="34" t="e">
        <f t="shared" ca="1" si="59"/>
        <v>#N/A</v>
      </c>
      <c r="AC46" s="38" t="e">
        <f t="shared" ca="1" si="60"/>
        <v>#N/A</v>
      </c>
      <c r="AD46" s="34" t="e">
        <f t="shared" ca="1" si="61"/>
        <v>#N/A</v>
      </c>
      <c r="AE46" s="34" t="e">
        <f t="shared" ca="1" si="62"/>
        <v>#N/A</v>
      </c>
      <c r="AF46" s="38" t="e">
        <f t="shared" ca="1" si="63"/>
        <v>#N/A</v>
      </c>
      <c r="AG46" s="34" t="e">
        <f t="shared" ca="1" si="64"/>
        <v>#N/A</v>
      </c>
      <c r="AH46" s="38" t="e">
        <f t="shared" ca="1" si="65"/>
        <v>#N/A</v>
      </c>
      <c r="AI46" s="34" t="e">
        <f t="shared" ca="1" si="66"/>
        <v>#N/A</v>
      </c>
      <c r="AJ46" s="34" t="str">
        <f t="shared" ca="1" si="67"/>
        <v/>
      </c>
      <c r="AK46" s="34" t="e">
        <f t="shared" ca="1" si="68"/>
        <v>#N/A</v>
      </c>
      <c r="AL46" s="34" t="str">
        <f t="shared" ca="1" si="69"/>
        <v/>
      </c>
      <c r="AM46" s="34" t="e">
        <f t="shared" ca="1" si="70"/>
        <v>#N/A</v>
      </c>
    </row>
    <row r="47" spans="1:39" s="17" customFormat="1" x14ac:dyDescent="0.25">
      <c r="A47" s="34">
        <f t="shared" si="1"/>
        <v>41</v>
      </c>
      <c r="B47" s="28" t="e">
        <f t="shared" ca="1" si="2"/>
        <v>#N/A</v>
      </c>
      <c r="C47" s="28" t="e">
        <f t="shared" ca="1" si="72"/>
        <v>#N/A</v>
      </c>
      <c r="D47" s="22" t="e">
        <f t="shared" ca="1" si="41"/>
        <v>#N/A</v>
      </c>
      <c r="E47" s="54" t="e">
        <f t="shared" ca="1" si="42"/>
        <v>#N/A</v>
      </c>
      <c r="F47" s="38" t="e">
        <f t="shared" ca="1" si="73"/>
        <v>#N/A</v>
      </c>
      <c r="G47" s="38" t="e">
        <f t="shared" ca="1" si="73"/>
        <v>#N/A</v>
      </c>
      <c r="H47" s="34" t="e">
        <f t="shared" ca="1" si="73"/>
        <v>#N/A</v>
      </c>
      <c r="I47" s="38" t="e">
        <f t="shared" ca="1" si="73"/>
        <v>#N/A</v>
      </c>
      <c r="J47" s="34" t="e">
        <f t="shared" ca="1" si="73"/>
        <v>#N/A</v>
      </c>
      <c r="K47" s="38" t="e">
        <f t="shared" ca="1" si="73"/>
        <v>#N/A</v>
      </c>
      <c r="L47" s="34" t="e">
        <f t="shared" ca="1" si="74"/>
        <v>#N/A</v>
      </c>
      <c r="M47" s="34" t="e">
        <f t="shared" ca="1" si="74"/>
        <v>#N/A</v>
      </c>
      <c r="N47" s="38" t="e">
        <f t="shared" ca="1" si="45"/>
        <v>#N/A</v>
      </c>
      <c r="O47" s="38" t="e">
        <f t="shared" ca="1" si="46"/>
        <v>#N/A</v>
      </c>
      <c r="P47" s="34" t="e">
        <f t="shared" ca="1" si="47"/>
        <v>#N/A</v>
      </c>
      <c r="Q47" s="38" t="str">
        <f t="shared" ca="1" si="48"/>
        <v/>
      </c>
      <c r="R47" s="34" t="e">
        <f t="shared" ca="1" si="49"/>
        <v>#N/A</v>
      </c>
      <c r="S47" s="34" t="str">
        <f t="shared" ca="1" si="50"/>
        <v/>
      </c>
      <c r="T47" s="34" t="e">
        <f t="shared" ca="1" si="51"/>
        <v>#N/A</v>
      </c>
      <c r="U47" s="38" t="e">
        <f t="shared" ca="1" si="52"/>
        <v>#N/A</v>
      </c>
      <c r="V47" s="34" t="e">
        <f t="shared" ca="1" si="53"/>
        <v>#N/A</v>
      </c>
      <c r="W47" s="55" t="e">
        <f t="shared" ca="1" si="54"/>
        <v>#N/A</v>
      </c>
      <c r="X47" s="34" t="e">
        <f t="shared" ca="1" si="55"/>
        <v>#N/A</v>
      </c>
      <c r="Y47" s="38" t="e">
        <f t="shared" ca="1" si="56"/>
        <v>#N/A</v>
      </c>
      <c r="Z47" s="34" t="e">
        <f t="shared" ca="1" si="57"/>
        <v>#N/A</v>
      </c>
      <c r="AA47" s="34" t="str">
        <f t="shared" ca="1" si="58"/>
        <v/>
      </c>
      <c r="AB47" s="34" t="e">
        <f t="shared" ca="1" si="59"/>
        <v>#N/A</v>
      </c>
      <c r="AC47" s="38" t="e">
        <f t="shared" ca="1" si="60"/>
        <v>#N/A</v>
      </c>
      <c r="AD47" s="34" t="e">
        <f t="shared" ca="1" si="61"/>
        <v>#N/A</v>
      </c>
      <c r="AE47" s="34" t="e">
        <f t="shared" ca="1" si="62"/>
        <v>#N/A</v>
      </c>
      <c r="AF47" s="38" t="e">
        <f t="shared" ca="1" si="63"/>
        <v>#N/A</v>
      </c>
      <c r="AG47" s="34" t="e">
        <f t="shared" ca="1" si="64"/>
        <v>#N/A</v>
      </c>
      <c r="AH47" s="38" t="e">
        <f t="shared" ca="1" si="65"/>
        <v>#N/A</v>
      </c>
      <c r="AI47" s="34" t="e">
        <f t="shared" ca="1" si="66"/>
        <v>#N/A</v>
      </c>
      <c r="AJ47" s="34" t="str">
        <f t="shared" ca="1" si="67"/>
        <v/>
      </c>
      <c r="AK47" s="34" t="e">
        <f t="shared" ca="1" si="68"/>
        <v>#N/A</v>
      </c>
      <c r="AL47" s="34" t="str">
        <f t="shared" ca="1" si="69"/>
        <v/>
      </c>
      <c r="AM47" s="34" t="e">
        <f t="shared" ca="1" si="70"/>
        <v>#N/A</v>
      </c>
    </row>
    <row r="48" spans="1:39" x14ac:dyDescent="0.25">
      <c r="A48" s="34">
        <f t="shared" si="1"/>
        <v>42</v>
      </c>
      <c r="B48" s="28" t="e">
        <f t="shared" ca="1" si="2"/>
        <v>#N/A</v>
      </c>
      <c r="C48" s="28" t="e">
        <f t="shared" ca="1" si="72"/>
        <v>#N/A</v>
      </c>
      <c r="D48" s="22" t="e">
        <f t="shared" ca="1" si="41"/>
        <v>#N/A</v>
      </c>
      <c r="E48" s="54" t="e">
        <f t="shared" ca="1" si="42"/>
        <v>#N/A</v>
      </c>
      <c r="F48" s="38" t="e">
        <f t="shared" ca="1" si="73"/>
        <v>#N/A</v>
      </c>
      <c r="G48" s="38" t="e">
        <f t="shared" ca="1" si="73"/>
        <v>#N/A</v>
      </c>
      <c r="H48" s="34" t="e">
        <f t="shared" ca="1" si="73"/>
        <v>#N/A</v>
      </c>
      <c r="I48" s="38" t="e">
        <f t="shared" ca="1" si="73"/>
        <v>#N/A</v>
      </c>
      <c r="J48" s="34" t="e">
        <f t="shared" ca="1" si="73"/>
        <v>#N/A</v>
      </c>
      <c r="K48" s="38" t="e">
        <f t="shared" ca="1" si="73"/>
        <v>#N/A</v>
      </c>
      <c r="L48" s="34" t="e">
        <f t="shared" ca="1" si="74"/>
        <v>#N/A</v>
      </c>
      <c r="M48" s="34" t="e">
        <f t="shared" ca="1" si="74"/>
        <v>#N/A</v>
      </c>
      <c r="N48" s="38" t="e">
        <f t="shared" ca="1" si="45"/>
        <v>#N/A</v>
      </c>
      <c r="O48" s="38" t="e">
        <f t="shared" ca="1" si="46"/>
        <v>#N/A</v>
      </c>
      <c r="P48" s="34" t="e">
        <f t="shared" ca="1" si="47"/>
        <v>#N/A</v>
      </c>
      <c r="Q48" s="38" t="str">
        <f t="shared" ca="1" si="48"/>
        <v/>
      </c>
      <c r="R48" s="34" t="e">
        <f t="shared" ca="1" si="49"/>
        <v>#N/A</v>
      </c>
      <c r="S48" s="34" t="str">
        <f t="shared" ca="1" si="50"/>
        <v/>
      </c>
      <c r="T48" s="34" t="e">
        <f t="shared" ca="1" si="51"/>
        <v>#N/A</v>
      </c>
      <c r="U48" s="38" t="e">
        <f t="shared" ca="1" si="52"/>
        <v>#N/A</v>
      </c>
      <c r="V48" s="34" t="e">
        <f t="shared" ca="1" si="53"/>
        <v>#N/A</v>
      </c>
      <c r="W48" s="55" t="e">
        <f t="shared" ca="1" si="54"/>
        <v>#N/A</v>
      </c>
      <c r="X48" s="34" t="e">
        <f t="shared" ca="1" si="55"/>
        <v>#N/A</v>
      </c>
      <c r="Y48" s="38" t="e">
        <f t="shared" ca="1" si="56"/>
        <v>#N/A</v>
      </c>
      <c r="Z48" s="34" t="e">
        <f t="shared" ca="1" si="57"/>
        <v>#N/A</v>
      </c>
      <c r="AA48" s="34" t="str">
        <f t="shared" ca="1" si="58"/>
        <v/>
      </c>
      <c r="AB48" s="34" t="e">
        <f t="shared" ca="1" si="59"/>
        <v>#N/A</v>
      </c>
      <c r="AC48" s="38" t="e">
        <f t="shared" ca="1" si="60"/>
        <v>#N/A</v>
      </c>
      <c r="AD48" s="34" t="e">
        <f t="shared" ca="1" si="61"/>
        <v>#N/A</v>
      </c>
      <c r="AE48" s="34" t="e">
        <f t="shared" ca="1" si="62"/>
        <v>#N/A</v>
      </c>
      <c r="AF48" s="38" t="e">
        <f t="shared" ca="1" si="63"/>
        <v>#N/A</v>
      </c>
      <c r="AG48" s="34" t="e">
        <f t="shared" ca="1" si="64"/>
        <v>#N/A</v>
      </c>
      <c r="AH48" s="38" t="e">
        <f t="shared" ca="1" si="65"/>
        <v>#N/A</v>
      </c>
      <c r="AI48" s="34" t="e">
        <f t="shared" ca="1" si="66"/>
        <v>#N/A</v>
      </c>
      <c r="AJ48" s="34" t="str">
        <f t="shared" ca="1" si="67"/>
        <v/>
      </c>
      <c r="AK48" s="34" t="e">
        <f t="shared" ca="1" si="68"/>
        <v>#N/A</v>
      </c>
      <c r="AL48" s="34" t="str">
        <f t="shared" ca="1" si="69"/>
        <v/>
      </c>
      <c r="AM48" s="34" t="e">
        <f t="shared" ca="1" si="70"/>
        <v>#N/A</v>
      </c>
    </row>
    <row r="49" spans="1:39" x14ac:dyDescent="0.25">
      <c r="A49" s="34">
        <f t="shared" si="1"/>
        <v>43</v>
      </c>
      <c r="B49" s="28" t="e">
        <f t="shared" ca="1" si="2"/>
        <v>#N/A</v>
      </c>
      <c r="C49" s="28" t="e">
        <f t="shared" ca="1" si="72"/>
        <v>#N/A</v>
      </c>
      <c r="D49" s="22" t="e">
        <f t="shared" ca="1" si="41"/>
        <v>#N/A</v>
      </c>
      <c r="E49" s="54" t="e">
        <f t="shared" ca="1" si="42"/>
        <v>#N/A</v>
      </c>
      <c r="F49" s="38" t="e">
        <f t="shared" ca="1" si="73"/>
        <v>#N/A</v>
      </c>
      <c r="G49" s="38" t="e">
        <f t="shared" ca="1" si="73"/>
        <v>#N/A</v>
      </c>
      <c r="H49" s="34" t="e">
        <f t="shared" ca="1" si="73"/>
        <v>#N/A</v>
      </c>
      <c r="I49" s="38" t="e">
        <f t="shared" ca="1" si="73"/>
        <v>#N/A</v>
      </c>
      <c r="J49" s="34" t="e">
        <f t="shared" ca="1" si="73"/>
        <v>#N/A</v>
      </c>
      <c r="K49" s="38" t="e">
        <f t="shared" ca="1" si="73"/>
        <v>#N/A</v>
      </c>
      <c r="L49" s="34" t="e">
        <f t="shared" ca="1" si="74"/>
        <v>#N/A</v>
      </c>
      <c r="M49" s="34" t="e">
        <f t="shared" ca="1" si="74"/>
        <v>#N/A</v>
      </c>
      <c r="N49" s="38" t="e">
        <f t="shared" ca="1" si="45"/>
        <v>#N/A</v>
      </c>
      <c r="O49" s="38" t="e">
        <f t="shared" ca="1" si="46"/>
        <v>#N/A</v>
      </c>
      <c r="P49" s="34" t="e">
        <f t="shared" ca="1" si="47"/>
        <v>#N/A</v>
      </c>
      <c r="Q49" s="38" t="str">
        <f t="shared" ca="1" si="48"/>
        <v/>
      </c>
      <c r="R49" s="34" t="e">
        <f t="shared" ca="1" si="49"/>
        <v>#N/A</v>
      </c>
      <c r="S49" s="34" t="str">
        <f t="shared" ca="1" si="50"/>
        <v/>
      </c>
      <c r="T49" s="34" t="e">
        <f t="shared" ca="1" si="51"/>
        <v>#N/A</v>
      </c>
      <c r="U49" s="38" t="e">
        <f t="shared" ca="1" si="52"/>
        <v>#N/A</v>
      </c>
      <c r="V49" s="34" t="e">
        <f t="shared" ca="1" si="53"/>
        <v>#N/A</v>
      </c>
      <c r="W49" s="55" t="e">
        <f t="shared" ca="1" si="54"/>
        <v>#N/A</v>
      </c>
      <c r="X49" s="34" t="e">
        <f t="shared" ca="1" si="55"/>
        <v>#N/A</v>
      </c>
      <c r="Y49" s="38" t="e">
        <f t="shared" ca="1" si="56"/>
        <v>#N/A</v>
      </c>
      <c r="Z49" s="34" t="e">
        <f t="shared" ca="1" si="57"/>
        <v>#N/A</v>
      </c>
      <c r="AA49" s="34" t="str">
        <f t="shared" ca="1" si="58"/>
        <v/>
      </c>
      <c r="AB49" s="34" t="e">
        <f t="shared" ca="1" si="59"/>
        <v>#N/A</v>
      </c>
      <c r="AC49" s="38" t="e">
        <f t="shared" ca="1" si="60"/>
        <v>#N/A</v>
      </c>
      <c r="AD49" s="34" t="e">
        <f t="shared" ca="1" si="61"/>
        <v>#N/A</v>
      </c>
      <c r="AE49" s="34" t="e">
        <f t="shared" ca="1" si="62"/>
        <v>#N/A</v>
      </c>
      <c r="AF49" s="38" t="e">
        <f t="shared" ca="1" si="63"/>
        <v>#N/A</v>
      </c>
      <c r="AG49" s="34" t="e">
        <f t="shared" ca="1" si="64"/>
        <v>#N/A</v>
      </c>
      <c r="AH49" s="38" t="e">
        <f t="shared" ca="1" si="65"/>
        <v>#N/A</v>
      </c>
      <c r="AI49" s="34" t="e">
        <f t="shared" ca="1" si="66"/>
        <v>#N/A</v>
      </c>
      <c r="AJ49" s="34" t="str">
        <f t="shared" ca="1" si="67"/>
        <v/>
      </c>
      <c r="AK49" s="34" t="e">
        <f t="shared" ca="1" si="68"/>
        <v>#N/A</v>
      </c>
      <c r="AL49" s="34" t="str">
        <f t="shared" ca="1" si="69"/>
        <v/>
      </c>
      <c r="AM49" s="34" t="e">
        <f t="shared" ca="1" si="70"/>
        <v>#N/A</v>
      </c>
    </row>
    <row r="50" spans="1:39" x14ac:dyDescent="0.25">
      <c r="A50" s="34">
        <f t="shared" si="1"/>
        <v>44</v>
      </c>
      <c r="B50" s="28" t="e">
        <f t="shared" ca="1" si="2"/>
        <v>#N/A</v>
      </c>
      <c r="C50" s="28" t="e">
        <f t="shared" ca="1" si="72"/>
        <v>#N/A</v>
      </c>
      <c r="D50" s="22" t="e">
        <f t="shared" ca="1" si="41"/>
        <v>#N/A</v>
      </c>
      <c r="E50" s="54" t="e">
        <f t="shared" ca="1" si="42"/>
        <v>#N/A</v>
      </c>
      <c r="F50" s="38" t="e">
        <f t="shared" ref="F50:K63" ca="1" si="75">INDEX(INDIRECT(F$4),$B50)</f>
        <v>#N/A</v>
      </c>
      <c r="G50" s="38" t="e">
        <f t="shared" ca="1" si="75"/>
        <v>#N/A</v>
      </c>
      <c r="H50" s="34" t="e">
        <f t="shared" ca="1" si="75"/>
        <v>#N/A</v>
      </c>
      <c r="I50" s="38" t="e">
        <f t="shared" ca="1" si="75"/>
        <v>#N/A</v>
      </c>
      <c r="J50" s="34" t="e">
        <f t="shared" ca="1" si="75"/>
        <v>#N/A</v>
      </c>
      <c r="K50" s="38" t="e">
        <f t="shared" ca="1" si="75"/>
        <v>#N/A</v>
      </c>
      <c r="L50" s="34" t="e">
        <f t="shared" ca="1" si="74"/>
        <v>#N/A</v>
      </c>
      <c r="M50" s="34" t="e">
        <f t="shared" ca="1" si="74"/>
        <v>#N/A</v>
      </c>
      <c r="N50" s="38" t="e">
        <f t="shared" ca="1" si="45"/>
        <v>#N/A</v>
      </c>
      <c r="O50" s="38" t="e">
        <f t="shared" ca="1" si="46"/>
        <v>#N/A</v>
      </c>
      <c r="P50" s="34" t="e">
        <f t="shared" ca="1" si="47"/>
        <v>#N/A</v>
      </c>
      <c r="Q50" s="38" t="str">
        <f t="shared" ca="1" si="48"/>
        <v/>
      </c>
      <c r="R50" s="34" t="e">
        <f t="shared" ca="1" si="49"/>
        <v>#N/A</v>
      </c>
      <c r="S50" s="34" t="str">
        <f t="shared" ca="1" si="50"/>
        <v/>
      </c>
      <c r="T50" s="34" t="e">
        <f t="shared" ca="1" si="51"/>
        <v>#N/A</v>
      </c>
      <c r="U50" s="38" t="e">
        <f t="shared" ca="1" si="52"/>
        <v>#N/A</v>
      </c>
      <c r="V50" s="34" t="e">
        <f t="shared" ca="1" si="53"/>
        <v>#N/A</v>
      </c>
      <c r="W50" s="55" t="e">
        <f t="shared" ca="1" si="54"/>
        <v>#N/A</v>
      </c>
      <c r="X50" s="34" t="e">
        <f t="shared" ca="1" si="55"/>
        <v>#N/A</v>
      </c>
      <c r="Y50" s="38" t="e">
        <f t="shared" ca="1" si="56"/>
        <v>#N/A</v>
      </c>
      <c r="Z50" s="34" t="e">
        <f t="shared" ca="1" si="57"/>
        <v>#N/A</v>
      </c>
      <c r="AA50" s="34" t="str">
        <f t="shared" ca="1" si="58"/>
        <v/>
      </c>
      <c r="AB50" s="34" t="e">
        <f t="shared" ca="1" si="59"/>
        <v>#N/A</v>
      </c>
      <c r="AC50" s="38" t="e">
        <f t="shared" ca="1" si="60"/>
        <v>#N/A</v>
      </c>
      <c r="AD50" s="34" t="e">
        <f t="shared" ca="1" si="61"/>
        <v>#N/A</v>
      </c>
      <c r="AE50" s="34" t="e">
        <f t="shared" ca="1" si="62"/>
        <v>#N/A</v>
      </c>
      <c r="AF50" s="38" t="e">
        <f t="shared" ca="1" si="63"/>
        <v>#N/A</v>
      </c>
      <c r="AG50" s="34" t="e">
        <f t="shared" ca="1" si="64"/>
        <v>#N/A</v>
      </c>
      <c r="AH50" s="38" t="e">
        <f t="shared" ca="1" si="65"/>
        <v>#N/A</v>
      </c>
      <c r="AI50" s="34" t="e">
        <f t="shared" ca="1" si="66"/>
        <v>#N/A</v>
      </c>
      <c r="AJ50" s="34" t="str">
        <f t="shared" ca="1" si="67"/>
        <v/>
      </c>
      <c r="AK50" s="34" t="e">
        <f t="shared" ca="1" si="68"/>
        <v>#N/A</v>
      </c>
      <c r="AL50" s="34" t="str">
        <f t="shared" ca="1" si="69"/>
        <v/>
      </c>
      <c r="AM50" s="34" t="e">
        <f t="shared" ca="1" si="70"/>
        <v>#N/A</v>
      </c>
    </row>
    <row r="51" spans="1:39" x14ac:dyDescent="0.25">
      <c r="A51" s="34">
        <f t="shared" si="1"/>
        <v>45</v>
      </c>
      <c r="B51" s="28" t="e">
        <f t="shared" ca="1" si="2"/>
        <v>#N/A</v>
      </c>
      <c r="C51" s="28" t="e">
        <f t="shared" ca="1" si="72"/>
        <v>#N/A</v>
      </c>
      <c r="D51" s="22" t="e">
        <f t="shared" ca="1" si="41"/>
        <v>#N/A</v>
      </c>
      <c r="E51" s="54" t="e">
        <f t="shared" ca="1" si="42"/>
        <v>#N/A</v>
      </c>
      <c r="F51" s="38" t="e">
        <f t="shared" ca="1" si="75"/>
        <v>#N/A</v>
      </c>
      <c r="G51" s="38" t="e">
        <f t="shared" ca="1" si="75"/>
        <v>#N/A</v>
      </c>
      <c r="H51" s="34" t="e">
        <f t="shared" ca="1" si="75"/>
        <v>#N/A</v>
      </c>
      <c r="I51" s="38" t="e">
        <f t="shared" ca="1" si="75"/>
        <v>#N/A</v>
      </c>
      <c r="J51" s="34" t="e">
        <f t="shared" ca="1" si="75"/>
        <v>#N/A</v>
      </c>
      <c r="K51" s="38" t="e">
        <f t="shared" ca="1" si="75"/>
        <v>#N/A</v>
      </c>
      <c r="L51" s="34" t="e">
        <f t="shared" ca="1" si="74"/>
        <v>#N/A</v>
      </c>
      <c r="M51" s="34" t="e">
        <f t="shared" ca="1" si="74"/>
        <v>#N/A</v>
      </c>
      <c r="N51" s="38" t="e">
        <f t="shared" ca="1" si="45"/>
        <v>#N/A</v>
      </c>
      <c r="O51" s="38" t="e">
        <f t="shared" ca="1" si="46"/>
        <v>#N/A</v>
      </c>
      <c r="P51" s="34" t="e">
        <f t="shared" ca="1" si="47"/>
        <v>#N/A</v>
      </c>
      <c r="Q51" s="38" t="str">
        <f t="shared" ca="1" si="48"/>
        <v/>
      </c>
      <c r="R51" s="34" t="e">
        <f t="shared" ca="1" si="49"/>
        <v>#N/A</v>
      </c>
      <c r="S51" s="34" t="str">
        <f t="shared" ca="1" si="50"/>
        <v/>
      </c>
      <c r="T51" s="34" t="e">
        <f t="shared" ca="1" si="51"/>
        <v>#N/A</v>
      </c>
      <c r="U51" s="38" t="e">
        <f t="shared" ca="1" si="52"/>
        <v>#N/A</v>
      </c>
      <c r="V51" s="34" t="e">
        <f t="shared" ca="1" si="53"/>
        <v>#N/A</v>
      </c>
      <c r="W51" s="55" t="e">
        <f t="shared" ca="1" si="54"/>
        <v>#N/A</v>
      </c>
      <c r="X51" s="34" t="e">
        <f t="shared" ca="1" si="55"/>
        <v>#N/A</v>
      </c>
      <c r="Y51" s="38" t="e">
        <f t="shared" ca="1" si="56"/>
        <v>#N/A</v>
      </c>
      <c r="Z51" s="34" t="e">
        <f t="shared" ca="1" si="57"/>
        <v>#N/A</v>
      </c>
      <c r="AA51" s="34" t="str">
        <f t="shared" ca="1" si="58"/>
        <v/>
      </c>
      <c r="AB51" s="34" t="e">
        <f t="shared" ca="1" si="59"/>
        <v>#N/A</v>
      </c>
      <c r="AC51" s="38" t="e">
        <f t="shared" ca="1" si="60"/>
        <v>#N/A</v>
      </c>
      <c r="AD51" s="34" t="e">
        <f t="shared" ca="1" si="61"/>
        <v>#N/A</v>
      </c>
      <c r="AE51" s="34" t="e">
        <f t="shared" ca="1" si="62"/>
        <v>#N/A</v>
      </c>
      <c r="AF51" s="38" t="e">
        <f t="shared" ca="1" si="63"/>
        <v>#N/A</v>
      </c>
      <c r="AG51" s="34" t="e">
        <f t="shared" ca="1" si="64"/>
        <v>#N/A</v>
      </c>
      <c r="AH51" s="38" t="e">
        <f t="shared" ca="1" si="65"/>
        <v>#N/A</v>
      </c>
      <c r="AI51" s="34" t="e">
        <f t="shared" ca="1" si="66"/>
        <v>#N/A</v>
      </c>
      <c r="AJ51" s="34" t="str">
        <f t="shared" ca="1" si="67"/>
        <v/>
      </c>
      <c r="AK51" s="34" t="e">
        <f t="shared" ca="1" si="68"/>
        <v>#N/A</v>
      </c>
      <c r="AL51" s="34" t="str">
        <f t="shared" ca="1" si="69"/>
        <v/>
      </c>
      <c r="AM51" s="34" t="e">
        <f t="shared" ca="1" si="70"/>
        <v>#N/A</v>
      </c>
    </row>
    <row r="52" spans="1:39" x14ac:dyDescent="0.25">
      <c r="A52" s="34">
        <f t="shared" si="1"/>
        <v>46</v>
      </c>
      <c r="B52" s="28" t="e">
        <f t="shared" ca="1" si="2"/>
        <v>#N/A</v>
      </c>
      <c r="C52" s="28" t="e">
        <f t="shared" ca="1" si="72"/>
        <v>#N/A</v>
      </c>
      <c r="D52" s="22" t="e">
        <f t="shared" ca="1" si="41"/>
        <v>#N/A</v>
      </c>
      <c r="E52" s="54" t="e">
        <f t="shared" ca="1" si="42"/>
        <v>#N/A</v>
      </c>
      <c r="F52" s="38" t="e">
        <f t="shared" ca="1" si="75"/>
        <v>#N/A</v>
      </c>
      <c r="G52" s="38" t="e">
        <f t="shared" ca="1" si="75"/>
        <v>#N/A</v>
      </c>
      <c r="H52" s="34" t="e">
        <f t="shared" ca="1" si="75"/>
        <v>#N/A</v>
      </c>
      <c r="I52" s="38" t="e">
        <f t="shared" ca="1" si="75"/>
        <v>#N/A</v>
      </c>
      <c r="J52" s="34" t="e">
        <f t="shared" ca="1" si="75"/>
        <v>#N/A</v>
      </c>
      <c r="K52" s="38" t="e">
        <f t="shared" ca="1" si="75"/>
        <v>#N/A</v>
      </c>
      <c r="L52" s="34" t="e">
        <f t="shared" ca="1" si="74"/>
        <v>#N/A</v>
      </c>
      <c r="M52" s="34" t="e">
        <f t="shared" ca="1" si="74"/>
        <v>#N/A</v>
      </c>
      <c r="N52" s="38" t="e">
        <f t="shared" ca="1" si="45"/>
        <v>#N/A</v>
      </c>
      <c r="O52" s="38" t="e">
        <f t="shared" ca="1" si="46"/>
        <v>#N/A</v>
      </c>
      <c r="P52" s="34" t="e">
        <f t="shared" ca="1" si="47"/>
        <v>#N/A</v>
      </c>
      <c r="Q52" s="38" t="str">
        <f t="shared" ca="1" si="48"/>
        <v/>
      </c>
      <c r="R52" s="34" t="e">
        <f t="shared" ca="1" si="49"/>
        <v>#N/A</v>
      </c>
      <c r="S52" s="34" t="str">
        <f t="shared" ca="1" si="50"/>
        <v/>
      </c>
      <c r="T52" s="34" t="e">
        <f t="shared" ca="1" si="51"/>
        <v>#N/A</v>
      </c>
      <c r="U52" s="38" t="e">
        <f t="shared" ca="1" si="52"/>
        <v>#N/A</v>
      </c>
      <c r="V52" s="34" t="e">
        <f t="shared" ca="1" si="53"/>
        <v>#N/A</v>
      </c>
      <c r="W52" s="55" t="e">
        <f t="shared" ca="1" si="54"/>
        <v>#N/A</v>
      </c>
      <c r="X52" s="34" t="e">
        <f t="shared" ca="1" si="55"/>
        <v>#N/A</v>
      </c>
      <c r="Y52" s="38" t="e">
        <f t="shared" ca="1" si="56"/>
        <v>#N/A</v>
      </c>
      <c r="Z52" s="34" t="e">
        <f t="shared" ca="1" si="57"/>
        <v>#N/A</v>
      </c>
      <c r="AA52" s="34" t="str">
        <f t="shared" ca="1" si="58"/>
        <v/>
      </c>
      <c r="AB52" s="34" t="e">
        <f t="shared" ca="1" si="59"/>
        <v>#N/A</v>
      </c>
      <c r="AC52" s="38" t="e">
        <f t="shared" ca="1" si="60"/>
        <v>#N/A</v>
      </c>
      <c r="AD52" s="34" t="e">
        <f t="shared" ca="1" si="61"/>
        <v>#N/A</v>
      </c>
      <c r="AE52" s="34" t="e">
        <f t="shared" ca="1" si="62"/>
        <v>#N/A</v>
      </c>
      <c r="AF52" s="38" t="e">
        <f t="shared" ca="1" si="63"/>
        <v>#N/A</v>
      </c>
      <c r="AG52" s="34" t="e">
        <f t="shared" ca="1" si="64"/>
        <v>#N/A</v>
      </c>
      <c r="AH52" s="38" t="e">
        <f t="shared" ca="1" si="65"/>
        <v>#N/A</v>
      </c>
      <c r="AI52" s="34" t="e">
        <f t="shared" ca="1" si="66"/>
        <v>#N/A</v>
      </c>
      <c r="AJ52" s="34" t="str">
        <f t="shared" ca="1" si="67"/>
        <v/>
      </c>
      <c r="AK52" s="34" t="e">
        <f t="shared" ca="1" si="68"/>
        <v>#N/A</v>
      </c>
      <c r="AL52" s="34" t="str">
        <f t="shared" ca="1" si="69"/>
        <v/>
      </c>
      <c r="AM52" s="34" t="e">
        <f t="shared" ca="1" si="70"/>
        <v>#N/A</v>
      </c>
    </row>
    <row r="53" spans="1:39" x14ac:dyDescent="0.25">
      <c r="A53" s="34">
        <f t="shared" si="1"/>
        <v>47</v>
      </c>
      <c r="B53" s="28" t="e">
        <f t="shared" ca="1" si="2"/>
        <v>#N/A</v>
      </c>
      <c r="C53" s="28" t="e">
        <f t="shared" ca="1" si="72"/>
        <v>#N/A</v>
      </c>
      <c r="D53" s="22" t="e">
        <f t="shared" ca="1" si="41"/>
        <v>#N/A</v>
      </c>
      <c r="E53" s="54" t="e">
        <f t="shared" ca="1" si="42"/>
        <v>#N/A</v>
      </c>
      <c r="F53" s="38" t="e">
        <f t="shared" ca="1" si="75"/>
        <v>#N/A</v>
      </c>
      <c r="G53" s="38" t="e">
        <f t="shared" ca="1" si="75"/>
        <v>#N/A</v>
      </c>
      <c r="H53" s="34" t="e">
        <f t="shared" ca="1" si="75"/>
        <v>#N/A</v>
      </c>
      <c r="I53" s="38" t="e">
        <f t="shared" ca="1" si="75"/>
        <v>#N/A</v>
      </c>
      <c r="J53" s="34" t="e">
        <f t="shared" ca="1" si="75"/>
        <v>#N/A</v>
      </c>
      <c r="K53" s="38" t="e">
        <f t="shared" ca="1" si="75"/>
        <v>#N/A</v>
      </c>
      <c r="L53" s="34" t="e">
        <f t="shared" ca="1" si="74"/>
        <v>#N/A</v>
      </c>
      <c r="M53" s="34" t="e">
        <f t="shared" ca="1" si="74"/>
        <v>#N/A</v>
      </c>
      <c r="N53" s="38" t="e">
        <f t="shared" ca="1" si="45"/>
        <v>#N/A</v>
      </c>
      <c r="O53" s="38" t="e">
        <f t="shared" ca="1" si="46"/>
        <v>#N/A</v>
      </c>
      <c r="P53" s="34" t="e">
        <f t="shared" ca="1" si="47"/>
        <v>#N/A</v>
      </c>
      <c r="Q53" s="38" t="str">
        <f t="shared" ca="1" si="48"/>
        <v/>
      </c>
      <c r="R53" s="34" t="e">
        <f t="shared" ca="1" si="49"/>
        <v>#N/A</v>
      </c>
      <c r="S53" s="34" t="str">
        <f t="shared" ca="1" si="50"/>
        <v/>
      </c>
      <c r="T53" s="34" t="e">
        <f t="shared" ca="1" si="51"/>
        <v>#N/A</v>
      </c>
      <c r="U53" s="38" t="e">
        <f t="shared" ca="1" si="52"/>
        <v>#N/A</v>
      </c>
      <c r="V53" s="34" t="e">
        <f t="shared" ca="1" si="53"/>
        <v>#N/A</v>
      </c>
      <c r="W53" s="55" t="e">
        <f t="shared" ca="1" si="54"/>
        <v>#N/A</v>
      </c>
      <c r="X53" s="34" t="e">
        <f t="shared" ca="1" si="55"/>
        <v>#N/A</v>
      </c>
      <c r="Y53" s="38" t="e">
        <f t="shared" ca="1" si="56"/>
        <v>#N/A</v>
      </c>
      <c r="Z53" s="34" t="e">
        <f t="shared" ca="1" si="57"/>
        <v>#N/A</v>
      </c>
      <c r="AA53" s="34" t="str">
        <f t="shared" ca="1" si="58"/>
        <v/>
      </c>
      <c r="AB53" s="34" t="e">
        <f t="shared" ca="1" si="59"/>
        <v>#N/A</v>
      </c>
      <c r="AC53" s="38" t="e">
        <f t="shared" ca="1" si="60"/>
        <v>#N/A</v>
      </c>
      <c r="AD53" s="34" t="e">
        <f t="shared" ca="1" si="61"/>
        <v>#N/A</v>
      </c>
      <c r="AE53" s="34" t="e">
        <f t="shared" ca="1" si="62"/>
        <v>#N/A</v>
      </c>
      <c r="AF53" s="38" t="e">
        <f t="shared" ca="1" si="63"/>
        <v>#N/A</v>
      </c>
      <c r="AG53" s="34" t="e">
        <f t="shared" ca="1" si="64"/>
        <v>#N/A</v>
      </c>
      <c r="AH53" s="38" t="e">
        <f t="shared" ca="1" si="65"/>
        <v>#N/A</v>
      </c>
      <c r="AI53" s="34" t="e">
        <f t="shared" ca="1" si="66"/>
        <v>#N/A</v>
      </c>
      <c r="AJ53" s="34" t="str">
        <f t="shared" ca="1" si="67"/>
        <v/>
      </c>
      <c r="AK53" s="34" t="e">
        <f t="shared" ca="1" si="68"/>
        <v>#N/A</v>
      </c>
      <c r="AL53" s="34" t="str">
        <f t="shared" ca="1" si="69"/>
        <v/>
      </c>
      <c r="AM53" s="34" t="e">
        <f t="shared" ca="1" si="70"/>
        <v>#N/A</v>
      </c>
    </row>
    <row r="54" spans="1:39" x14ac:dyDescent="0.25">
      <c r="A54" s="34">
        <f t="shared" si="1"/>
        <v>48</v>
      </c>
      <c r="B54" s="28" t="e">
        <f t="shared" ca="1" si="2"/>
        <v>#N/A</v>
      </c>
      <c r="C54" s="28" t="e">
        <f t="shared" ca="1" si="72"/>
        <v>#N/A</v>
      </c>
      <c r="D54" s="22" t="e">
        <f t="shared" ca="1" si="41"/>
        <v>#N/A</v>
      </c>
      <c r="E54" s="54" t="e">
        <f t="shared" ca="1" si="42"/>
        <v>#N/A</v>
      </c>
      <c r="F54" s="38" t="e">
        <f t="shared" ca="1" si="75"/>
        <v>#N/A</v>
      </c>
      <c r="G54" s="38" t="e">
        <f t="shared" ca="1" si="75"/>
        <v>#N/A</v>
      </c>
      <c r="H54" s="34" t="e">
        <f t="shared" ca="1" si="75"/>
        <v>#N/A</v>
      </c>
      <c r="I54" s="38" t="e">
        <f t="shared" ca="1" si="75"/>
        <v>#N/A</v>
      </c>
      <c r="J54" s="34" t="e">
        <f t="shared" ca="1" si="75"/>
        <v>#N/A</v>
      </c>
      <c r="K54" s="38" t="e">
        <f t="shared" ca="1" si="75"/>
        <v>#N/A</v>
      </c>
      <c r="L54" s="34" t="e">
        <f t="shared" ca="1" si="74"/>
        <v>#N/A</v>
      </c>
      <c r="M54" s="34" t="e">
        <f t="shared" ca="1" si="74"/>
        <v>#N/A</v>
      </c>
      <c r="N54" s="38" t="e">
        <f t="shared" ca="1" si="45"/>
        <v>#N/A</v>
      </c>
      <c r="O54" s="38" t="e">
        <f t="shared" ca="1" si="46"/>
        <v>#N/A</v>
      </c>
      <c r="P54" s="34" t="e">
        <f t="shared" ca="1" si="47"/>
        <v>#N/A</v>
      </c>
      <c r="Q54" s="38" t="str">
        <f t="shared" ca="1" si="48"/>
        <v/>
      </c>
      <c r="R54" s="34" t="e">
        <f t="shared" ca="1" si="49"/>
        <v>#N/A</v>
      </c>
      <c r="S54" s="34" t="str">
        <f t="shared" ca="1" si="50"/>
        <v/>
      </c>
      <c r="T54" s="34" t="e">
        <f t="shared" ca="1" si="51"/>
        <v>#N/A</v>
      </c>
      <c r="U54" s="38" t="e">
        <f t="shared" ca="1" si="52"/>
        <v>#N/A</v>
      </c>
      <c r="V54" s="34" t="e">
        <f t="shared" ca="1" si="53"/>
        <v>#N/A</v>
      </c>
      <c r="W54" s="55" t="e">
        <f t="shared" ca="1" si="54"/>
        <v>#N/A</v>
      </c>
      <c r="X54" s="34" t="e">
        <f t="shared" ca="1" si="55"/>
        <v>#N/A</v>
      </c>
      <c r="Y54" s="38" t="e">
        <f t="shared" ca="1" si="56"/>
        <v>#N/A</v>
      </c>
      <c r="Z54" s="34" t="e">
        <f t="shared" ca="1" si="57"/>
        <v>#N/A</v>
      </c>
      <c r="AA54" s="34" t="str">
        <f t="shared" ca="1" si="58"/>
        <v/>
      </c>
      <c r="AB54" s="34" t="e">
        <f t="shared" ca="1" si="59"/>
        <v>#N/A</v>
      </c>
      <c r="AC54" s="38" t="e">
        <f t="shared" ca="1" si="60"/>
        <v>#N/A</v>
      </c>
      <c r="AD54" s="34" t="e">
        <f t="shared" ca="1" si="61"/>
        <v>#N/A</v>
      </c>
      <c r="AE54" s="34" t="e">
        <f t="shared" ca="1" si="62"/>
        <v>#N/A</v>
      </c>
      <c r="AF54" s="38" t="e">
        <f t="shared" ca="1" si="63"/>
        <v>#N/A</v>
      </c>
      <c r="AG54" s="34" t="e">
        <f t="shared" ca="1" si="64"/>
        <v>#N/A</v>
      </c>
      <c r="AH54" s="38" t="e">
        <f t="shared" ca="1" si="65"/>
        <v>#N/A</v>
      </c>
      <c r="AI54" s="34" t="e">
        <f t="shared" ca="1" si="66"/>
        <v>#N/A</v>
      </c>
      <c r="AJ54" s="34" t="str">
        <f t="shared" ca="1" si="67"/>
        <v/>
      </c>
      <c r="AK54" s="34" t="e">
        <f t="shared" ca="1" si="68"/>
        <v>#N/A</v>
      </c>
      <c r="AL54" s="34" t="str">
        <f t="shared" ca="1" si="69"/>
        <v/>
      </c>
      <c r="AM54" s="34" t="e">
        <f t="shared" ca="1" si="70"/>
        <v>#N/A</v>
      </c>
    </row>
    <row r="55" spans="1:39" x14ac:dyDescent="0.25">
      <c r="A55" s="34">
        <f t="shared" si="1"/>
        <v>49</v>
      </c>
      <c r="B55" s="28" t="e">
        <f t="shared" ca="1" si="2"/>
        <v>#N/A</v>
      </c>
      <c r="C55" s="28" t="e">
        <f t="shared" ca="1" si="72"/>
        <v>#N/A</v>
      </c>
      <c r="D55" s="22" t="e">
        <f t="shared" ca="1" si="41"/>
        <v>#N/A</v>
      </c>
      <c r="E55" s="54" t="e">
        <f t="shared" ca="1" si="42"/>
        <v>#N/A</v>
      </c>
      <c r="F55" s="38" t="e">
        <f t="shared" ca="1" si="75"/>
        <v>#N/A</v>
      </c>
      <c r="G55" s="38" t="e">
        <f t="shared" ca="1" si="75"/>
        <v>#N/A</v>
      </c>
      <c r="H55" s="34" t="e">
        <f t="shared" ca="1" si="75"/>
        <v>#N/A</v>
      </c>
      <c r="I55" s="38" t="e">
        <f t="shared" ca="1" si="75"/>
        <v>#N/A</v>
      </c>
      <c r="J55" s="34" t="e">
        <f t="shared" ca="1" si="75"/>
        <v>#N/A</v>
      </c>
      <c r="K55" s="38" t="e">
        <f t="shared" ca="1" si="75"/>
        <v>#N/A</v>
      </c>
      <c r="L55" s="34" t="e">
        <f t="shared" ca="1" si="74"/>
        <v>#N/A</v>
      </c>
      <c r="M55" s="34" t="e">
        <f t="shared" ca="1" si="74"/>
        <v>#N/A</v>
      </c>
      <c r="N55" s="38" t="e">
        <f t="shared" ca="1" si="45"/>
        <v>#N/A</v>
      </c>
      <c r="O55" s="38" t="e">
        <f t="shared" ca="1" si="46"/>
        <v>#N/A</v>
      </c>
      <c r="P55" s="34" t="e">
        <f t="shared" ca="1" si="47"/>
        <v>#N/A</v>
      </c>
      <c r="Q55" s="38" t="str">
        <f t="shared" ca="1" si="48"/>
        <v/>
      </c>
      <c r="R55" s="34" t="e">
        <f t="shared" ca="1" si="49"/>
        <v>#N/A</v>
      </c>
      <c r="S55" s="34" t="str">
        <f t="shared" ca="1" si="50"/>
        <v/>
      </c>
      <c r="T55" s="34" t="e">
        <f t="shared" ca="1" si="51"/>
        <v>#N/A</v>
      </c>
      <c r="U55" s="38" t="e">
        <f t="shared" ca="1" si="52"/>
        <v>#N/A</v>
      </c>
      <c r="V55" s="34" t="e">
        <f t="shared" ca="1" si="53"/>
        <v>#N/A</v>
      </c>
      <c r="W55" s="55" t="e">
        <f t="shared" ca="1" si="54"/>
        <v>#N/A</v>
      </c>
      <c r="X55" s="34" t="e">
        <f t="shared" ca="1" si="55"/>
        <v>#N/A</v>
      </c>
      <c r="Y55" s="38" t="e">
        <f t="shared" ca="1" si="56"/>
        <v>#N/A</v>
      </c>
      <c r="Z55" s="34" t="e">
        <f t="shared" ca="1" si="57"/>
        <v>#N/A</v>
      </c>
      <c r="AA55" s="34" t="str">
        <f t="shared" ca="1" si="58"/>
        <v/>
      </c>
      <c r="AB55" s="34" t="e">
        <f t="shared" ca="1" si="59"/>
        <v>#N/A</v>
      </c>
      <c r="AC55" s="38" t="e">
        <f t="shared" ca="1" si="60"/>
        <v>#N/A</v>
      </c>
      <c r="AD55" s="34" t="e">
        <f t="shared" ca="1" si="61"/>
        <v>#N/A</v>
      </c>
      <c r="AE55" s="34" t="e">
        <f t="shared" ca="1" si="62"/>
        <v>#N/A</v>
      </c>
      <c r="AF55" s="38" t="e">
        <f t="shared" ca="1" si="63"/>
        <v>#N/A</v>
      </c>
      <c r="AG55" s="34" t="e">
        <f t="shared" ca="1" si="64"/>
        <v>#N/A</v>
      </c>
      <c r="AH55" s="38" t="e">
        <f t="shared" ca="1" si="65"/>
        <v>#N/A</v>
      </c>
      <c r="AI55" s="34" t="e">
        <f t="shared" ca="1" si="66"/>
        <v>#N/A</v>
      </c>
      <c r="AJ55" s="34" t="str">
        <f t="shared" ca="1" si="67"/>
        <v/>
      </c>
      <c r="AK55" s="34" t="e">
        <f t="shared" ca="1" si="68"/>
        <v>#N/A</v>
      </c>
      <c r="AL55" s="34" t="str">
        <f t="shared" ca="1" si="69"/>
        <v/>
      </c>
      <c r="AM55" s="34" t="e">
        <f t="shared" ca="1" si="70"/>
        <v>#N/A</v>
      </c>
    </row>
    <row r="56" spans="1:39" x14ac:dyDescent="0.25">
      <c r="A56" s="34">
        <f t="shared" si="1"/>
        <v>50</v>
      </c>
      <c r="B56" s="28" t="e">
        <f t="shared" ca="1" si="2"/>
        <v>#N/A</v>
      </c>
      <c r="C56" s="28" t="e">
        <f t="shared" ca="1" si="72"/>
        <v>#N/A</v>
      </c>
      <c r="D56" s="22" t="e">
        <f t="shared" ca="1" si="41"/>
        <v>#N/A</v>
      </c>
      <c r="E56" s="54" t="e">
        <f t="shared" ca="1" si="42"/>
        <v>#N/A</v>
      </c>
      <c r="F56" s="38" t="e">
        <f t="shared" ca="1" si="75"/>
        <v>#N/A</v>
      </c>
      <c r="G56" s="38" t="e">
        <f t="shared" ca="1" si="75"/>
        <v>#N/A</v>
      </c>
      <c r="H56" s="34" t="e">
        <f t="shared" ca="1" si="75"/>
        <v>#N/A</v>
      </c>
      <c r="I56" s="38" t="e">
        <f t="shared" ca="1" si="75"/>
        <v>#N/A</v>
      </c>
      <c r="J56" s="34" t="e">
        <f t="shared" ca="1" si="75"/>
        <v>#N/A</v>
      </c>
      <c r="K56" s="38" t="e">
        <f t="shared" ca="1" si="75"/>
        <v>#N/A</v>
      </c>
      <c r="L56" s="34" t="e">
        <f t="shared" ca="1" si="74"/>
        <v>#N/A</v>
      </c>
      <c r="M56" s="34" t="e">
        <f t="shared" ca="1" si="74"/>
        <v>#N/A</v>
      </c>
      <c r="N56" s="38" t="e">
        <f t="shared" ca="1" si="45"/>
        <v>#N/A</v>
      </c>
      <c r="O56" s="38" t="e">
        <f t="shared" ca="1" si="46"/>
        <v>#N/A</v>
      </c>
      <c r="P56" s="34" t="e">
        <f t="shared" ca="1" si="47"/>
        <v>#N/A</v>
      </c>
      <c r="Q56" s="38" t="str">
        <f t="shared" ca="1" si="48"/>
        <v/>
      </c>
      <c r="R56" s="34" t="e">
        <f t="shared" ca="1" si="49"/>
        <v>#N/A</v>
      </c>
      <c r="S56" s="34" t="str">
        <f t="shared" ca="1" si="50"/>
        <v/>
      </c>
      <c r="T56" s="34" t="e">
        <f t="shared" ca="1" si="51"/>
        <v>#N/A</v>
      </c>
      <c r="U56" s="38" t="e">
        <f t="shared" ca="1" si="52"/>
        <v>#N/A</v>
      </c>
      <c r="V56" s="34" t="e">
        <f t="shared" ca="1" si="53"/>
        <v>#N/A</v>
      </c>
      <c r="W56" s="55" t="e">
        <f t="shared" ca="1" si="54"/>
        <v>#N/A</v>
      </c>
      <c r="X56" s="34" t="e">
        <f t="shared" ca="1" si="55"/>
        <v>#N/A</v>
      </c>
      <c r="Y56" s="38" t="e">
        <f t="shared" ca="1" si="56"/>
        <v>#N/A</v>
      </c>
      <c r="Z56" s="34" t="e">
        <f t="shared" ca="1" si="57"/>
        <v>#N/A</v>
      </c>
      <c r="AA56" s="34" t="str">
        <f t="shared" ca="1" si="58"/>
        <v/>
      </c>
      <c r="AB56" s="34" t="e">
        <f t="shared" ca="1" si="59"/>
        <v>#N/A</v>
      </c>
      <c r="AC56" s="38" t="e">
        <f t="shared" ca="1" si="60"/>
        <v>#N/A</v>
      </c>
      <c r="AD56" s="34" t="e">
        <f t="shared" ca="1" si="61"/>
        <v>#N/A</v>
      </c>
      <c r="AE56" s="34" t="e">
        <f t="shared" ca="1" si="62"/>
        <v>#N/A</v>
      </c>
      <c r="AF56" s="38" t="e">
        <f t="shared" ca="1" si="63"/>
        <v>#N/A</v>
      </c>
      <c r="AG56" s="34" t="e">
        <f t="shared" ca="1" si="64"/>
        <v>#N/A</v>
      </c>
      <c r="AH56" s="38" t="e">
        <f t="shared" ca="1" si="65"/>
        <v>#N/A</v>
      </c>
      <c r="AI56" s="34" t="e">
        <f t="shared" ca="1" si="66"/>
        <v>#N/A</v>
      </c>
      <c r="AJ56" s="34" t="str">
        <f t="shared" ca="1" si="67"/>
        <v/>
      </c>
      <c r="AK56" s="34" t="e">
        <f t="shared" ca="1" si="68"/>
        <v>#N/A</v>
      </c>
      <c r="AL56" s="34" t="str">
        <f t="shared" ca="1" si="69"/>
        <v/>
      </c>
      <c r="AM56" s="34" t="e">
        <f t="shared" ca="1" si="70"/>
        <v>#N/A</v>
      </c>
    </row>
    <row r="57" spans="1:39" x14ac:dyDescent="0.25">
      <c r="A57" s="34">
        <f t="shared" si="1"/>
        <v>51</v>
      </c>
      <c r="B57" s="28" t="e">
        <f t="shared" ca="1" si="2"/>
        <v>#N/A</v>
      </c>
      <c r="C57" s="28" t="e">
        <f t="shared" ca="1" si="72"/>
        <v>#N/A</v>
      </c>
      <c r="D57" s="22" t="e">
        <f t="shared" ca="1" si="41"/>
        <v>#N/A</v>
      </c>
      <c r="E57" s="54" t="e">
        <f t="shared" ca="1" si="42"/>
        <v>#N/A</v>
      </c>
      <c r="F57" s="38" t="e">
        <f t="shared" ca="1" si="75"/>
        <v>#N/A</v>
      </c>
      <c r="G57" s="38" t="e">
        <f t="shared" ca="1" si="75"/>
        <v>#N/A</v>
      </c>
      <c r="H57" s="34" t="e">
        <f t="shared" ca="1" si="75"/>
        <v>#N/A</v>
      </c>
      <c r="I57" s="38" t="e">
        <f t="shared" ca="1" si="75"/>
        <v>#N/A</v>
      </c>
      <c r="J57" s="34" t="e">
        <f t="shared" ca="1" si="75"/>
        <v>#N/A</v>
      </c>
      <c r="K57" s="38" t="e">
        <f t="shared" ca="1" si="75"/>
        <v>#N/A</v>
      </c>
      <c r="L57" s="34" t="e">
        <f t="shared" ca="1" si="74"/>
        <v>#N/A</v>
      </c>
      <c r="M57" s="34" t="e">
        <f t="shared" ca="1" si="74"/>
        <v>#N/A</v>
      </c>
      <c r="N57" s="38" t="e">
        <f t="shared" ca="1" si="45"/>
        <v>#N/A</v>
      </c>
      <c r="O57" s="38" t="e">
        <f t="shared" ca="1" si="46"/>
        <v>#N/A</v>
      </c>
      <c r="P57" s="34" t="e">
        <f t="shared" ca="1" si="47"/>
        <v>#N/A</v>
      </c>
      <c r="Q57" s="38" t="str">
        <f t="shared" ca="1" si="48"/>
        <v/>
      </c>
      <c r="R57" s="34" t="e">
        <f t="shared" ca="1" si="49"/>
        <v>#N/A</v>
      </c>
      <c r="S57" s="34" t="str">
        <f t="shared" ca="1" si="50"/>
        <v/>
      </c>
      <c r="T57" s="34" t="e">
        <f t="shared" ca="1" si="51"/>
        <v>#N/A</v>
      </c>
      <c r="U57" s="38" t="e">
        <f t="shared" ca="1" si="52"/>
        <v>#N/A</v>
      </c>
      <c r="V57" s="34" t="e">
        <f t="shared" ca="1" si="53"/>
        <v>#N/A</v>
      </c>
      <c r="W57" s="55" t="e">
        <f t="shared" ca="1" si="54"/>
        <v>#N/A</v>
      </c>
      <c r="X57" s="34" t="e">
        <f t="shared" ca="1" si="55"/>
        <v>#N/A</v>
      </c>
      <c r="Y57" s="38" t="e">
        <f t="shared" ca="1" si="56"/>
        <v>#N/A</v>
      </c>
      <c r="Z57" s="34" t="e">
        <f t="shared" ca="1" si="57"/>
        <v>#N/A</v>
      </c>
      <c r="AA57" s="34" t="str">
        <f t="shared" ca="1" si="58"/>
        <v/>
      </c>
      <c r="AB57" s="34" t="e">
        <f t="shared" ca="1" si="59"/>
        <v>#N/A</v>
      </c>
      <c r="AC57" s="38" t="e">
        <f t="shared" ca="1" si="60"/>
        <v>#N/A</v>
      </c>
      <c r="AD57" s="34" t="e">
        <f t="shared" ca="1" si="61"/>
        <v>#N/A</v>
      </c>
      <c r="AE57" s="34" t="e">
        <f t="shared" ca="1" si="62"/>
        <v>#N/A</v>
      </c>
      <c r="AF57" s="38" t="e">
        <f t="shared" ca="1" si="63"/>
        <v>#N/A</v>
      </c>
      <c r="AG57" s="34" t="e">
        <f t="shared" ca="1" si="64"/>
        <v>#N/A</v>
      </c>
      <c r="AH57" s="38" t="e">
        <f t="shared" ca="1" si="65"/>
        <v>#N/A</v>
      </c>
      <c r="AI57" s="34" t="e">
        <f t="shared" ca="1" si="66"/>
        <v>#N/A</v>
      </c>
      <c r="AJ57" s="34" t="str">
        <f t="shared" ca="1" si="67"/>
        <v/>
      </c>
      <c r="AK57" s="34" t="e">
        <f t="shared" ca="1" si="68"/>
        <v>#N/A</v>
      </c>
      <c r="AL57" s="34" t="str">
        <f t="shared" ca="1" si="69"/>
        <v/>
      </c>
      <c r="AM57" s="34" t="e">
        <f t="shared" ca="1" si="70"/>
        <v>#N/A</v>
      </c>
    </row>
    <row r="58" spans="1:39" x14ac:dyDescent="0.25">
      <c r="A58" s="34">
        <f t="shared" si="1"/>
        <v>52</v>
      </c>
      <c r="B58" s="28" t="e">
        <f t="shared" ca="1" si="2"/>
        <v>#N/A</v>
      </c>
      <c r="C58" s="28" t="e">
        <f t="shared" ca="1" si="72"/>
        <v>#N/A</v>
      </c>
      <c r="D58" s="22" t="e">
        <f t="shared" ca="1" si="41"/>
        <v>#N/A</v>
      </c>
      <c r="E58" s="54" t="e">
        <f t="shared" ca="1" si="42"/>
        <v>#N/A</v>
      </c>
      <c r="F58" s="38" t="e">
        <f t="shared" ca="1" si="75"/>
        <v>#N/A</v>
      </c>
      <c r="G58" s="38" t="e">
        <f t="shared" ca="1" si="75"/>
        <v>#N/A</v>
      </c>
      <c r="H58" s="34" t="e">
        <f t="shared" ca="1" si="75"/>
        <v>#N/A</v>
      </c>
      <c r="I58" s="38" t="e">
        <f t="shared" ca="1" si="75"/>
        <v>#N/A</v>
      </c>
      <c r="J58" s="34" t="e">
        <f t="shared" ca="1" si="75"/>
        <v>#N/A</v>
      </c>
      <c r="K58" s="38" t="e">
        <f t="shared" ca="1" si="75"/>
        <v>#N/A</v>
      </c>
      <c r="L58" s="34" t="e">
        <f t="shared" ca="1" si="74"/>
        <v>#N/A</v>
      </c>
      <c r="M58" s="34" t="e">
        <f t="shared" ca="1" si="74"/>
        <v>#N/A</v>
      </c>
      <c r="N58" s="38" t="e">
        <f t="shared" ca="1" si="45"/>
        <v>#N/A</v>
      </c>
      <c r="O58" s="38" t="e">
        <f t="shared" ca="1" si="46"/>
        <v>#N/A</v>
      </c>
      <c r="P58" s="34" t="e">
        <f t="shared" ca="1" si="47"/>
        <v>#N/A</v>
      </c>
      <c r="Q58" s="38" t="str">
        <f t="shared" ca="1" si="48"/>
        <v/>
      </c>
      <c r="R58" s="34" t="e">
        <f t="shared" ca="1" si="49"/>
        <v>#N/A</v>
      </c>
      <c r="S58" s="34" t="str">
        <f t="shared" ca="1" si="50"/>
        <v/>
      </c>
      <c r="T58" s="34" t="e">
        <f t="shared" ca="1" si="51"/>
        <v>#N/A</v>
      </c>
      <c r="U58" s="38" t="e">
        <f t="shared" ca="1" si="52"/>
        <v>#N/A</v>
      </c>
      <c r="V58" s="34" t="e">
        <f t="shared" ca="1" si="53"/>
        <v>#N/A</v>
      </c>
      <c r="W58" s="55" t="e">
        <f t="shared" ca="1" si="54"/>
        <v>#N/A</v>
      </c>
      <c r="X58" s="34" t="e">
        <f t="shared" ca="1" si="55"/>
        <v>#N/A</v>
      </c>
      <c r="Y58" s="38" t="e">
        <f t="shared" ca="1" si="56"/>
        <v>#N/A</v>
      </c>
      <c r="Z58" s="34" t="e">
        <f t="shared" ca="1" si="57"/>
        <v>#N/A</v>
      </c>
      <c r="AA58" s="34" t="str">
        <f t="shared" ca="1" si="58"/>
        <v/>
      </c>
      <c r="AB58" s="34" t="e">
        <f t="shared" ca="1" si="59"/>
        <v>#N/A</v>
      </c>
      <c r="AC58" s="38" t="e">
        <f t="shared" ca="1" si="60"/>
        <v>#N/A</v>
      </c>
      <c r="AD58" s="34" t="e">
        <f t="shared" ca="1" si="61"/>
        <v>#N/A</v>
      </c>
      <c r="AE58" s="34" t="e">
        <f t="shared" ca="1" si="62"/>
        <v>#N/A</v>
      </c>
      <c r="AF58" s="38" t="e">
        <f t="shared" ca="1" si="63"/>
        <v>#N/A</v>
      </c>
      <c r="AG58" s="34" t="e">
        <f t="shared" ca="1" si="64"/>
        <v>#N/A</v>
      </c>
      <c r="AH58" s="38" t="e">
        <f t="shared" ca="1" si="65"/>
        <v>#N/A</v>
      </c>
      <c r="AI58" s="34" t="e">
        <f t="shared" ca="1" si="66"/>
        <v>#N/A</v>
      </c>
      <c r="AJ58" s="34" t="str">
        <f t="shared" ca="1" si="67"/>
        <v/>
      </c>
      <c r="AK58" s="34" t="e">
        <f t="shared" ca="1" si="68"/>
        <v>#N/A</v>
      </c>
      <c r="AL58" s="34" t="str">
        <f t="shared" ca="1" si="69"/>
        <v/>
      </c>
      <c r="AM58" s="34" t="e">
        <f t="shared" ca="1" si="70"/>
        <v>#N/A</v>
      </c>
    </row>
    <row r="59" spans="1:39" x14ac:dyDescent="0.25">
      <c r="A59" s="34">
        <f t="shared" si="1"/>
        <v>53</v>
      </c>
      <c r="B59" s="28" t="e">
        <f t="shared" ca="1" si="2"/>
        <v>#N/A</v>
      </c>
      <c r="C59" s="28" t="e">
        <f t="shared" ca="1" si="72"/>
        <v>#N/A</v>
      </c>
      <c r="D59" s="22" t="e">
        <f t="shared" ca="1" si="41"/>
        <v>#N/A</v>
      </c>
      <c r="E59" s="54" t="e">
        <f t="shared" ca="1" si="42"/>
        <v>#N/A</v>
      </c>
      <c r="F59" s="38" t="e">
        <f t="shared" ca="1" si="75"/>
        <v>#N/A</v>
      </c>
      <c r="G59" s="38" t="e">
        <f t="shared" ca="1" si="75"/>
        <v>#N/A</v>
      </c>
      <c r="H59" s="34" t="e">
        <f t="shared" ca="1" si="75"/>
        <v>#N/A</v>
      </c>
      <c r="I59" s="38" t="e">
        <f t="shared" ca="1" si="75"/>
        <v>#N/A</v>
      </c>
      <c r="J59" s="34" t="e">
        <f t="shared" ca="1" si="75"/>
        <v>#N/A</v>
      </c>
      <c r="K59" s="38" t="e">
        <f t="shared" ca="1" si="75"/>
        <v>#N/A</v>
      </c>
      <c r="L59" s="34" t="e">
        <f t="shared" ca="1" si="74"/>
        <v>#N/A</v>
      </c>
      <c r="M59" s="34" t="e">
        <f t="shared" ca="1" si="74"/>
        <v>#N/A</v>
      </c>
      <c r="N59" s="38" t="e">
        <f t="shared" ca="1" si="45"/>
        <v>#N/A</v>
      </c>
      <c r="O59" s="38" t="e">
        <f t="shared" ca="1" si="46"/>
        <v>#N/A</v>
      </c>
      <c r="P59" s="34" t="e">
        <f t="shared" ca="1" si="47"/>
        <v>#N/A</v>
      </c>
      <c r="Q59" s="38" t="str">
        <f t="shared" ca="1" si="48"/>
        <v/>
      </c>
      <c r="R59" s="34" t="e">
        <f t="shared" ca="1" si="49"/>
        <v>#N/A</v>
      </c>
      <c r="S59" s="34" t="str">
        <f t="shared" ca="1" si="50"/>
        <v/>
      </c>
      <c r="T59" s="34" t="e">
        <f t="shared" ca="1" si="51"/>
        <v>#N/A</v>
      </c>
      <c r="U59" s="38" t="e">
        <f t="shared" ca="1" si="52"/>
        <v>#N/A</v>
      </c>
      <c r="V59" s="34" t="e">
        <f t="shared" ca="1" si="53"/>
        <v>#N/A</v>
      </c>
      <c r="W59" s="55" t="e">
        <f t="shared" ca="1" si="54"/>
        <v>#N/A</v>
      </c>
      <c r="X59" s="34" t="e">
        <f t="shared" ca="1" si="55"/>
        <v>#N/A</v>
      </c>
      <c r="Y59" s="38" t="e">
        <f t="shared" ca="1" si="56"/>
        <v>#N/A</v>
      </c>
      <c r="Z59" s="34" t="e">
        <f t="shared" ca="1" si="57"/>
        <v>#N/A</v>
      </c>
      <c r="AA59" s="34" t="str">
        <f t="shared" ca="1" si="58"/>
        <v/>
      </c>
      <c r="AB59" s="34" t="e">
        <f t="shared" ca="1" si="59"/>
        <v>#N/A</v>
      </c>
      <c r="AC59" s="38" t="e">
        <f t="shared" ca="1" si="60"/>
        <v>#N/A</v>
      </c>
      <c r="AD59" s="34" t="e">
        <f t="shared" ca="1" si="61"/>
        <v>#N/A</v>
      </c>
      <c r="AE59" s="34" t="e">
        <f t="shared" ca="1" si="62"/>
        <v>#N/A</v>
      </c>
      <c r="AF59" s="38" t="e">
        <f t="shared" ca="1" si="63"/>
        <v>#N/A</v>
      </c>
      <c r="AG59" s="34" t="e">
        <f t="shared" ca="1" si="64"/>
        <v>#N/A</v>
      </c>
      <c r="AH59" s="38" t="e">
        <f t="shared" ca="1" si="65"/>
        <v>#N/A</v>
      </c>
      <c r="AI59" s="34" t="e">
        <f t="shared" ca="1" si="66"/>
        <v>#N/A</v>
      </c>
      <c r="AJ59" s="34" t="str">
        <f t="shared" ca="1" si="67"/>
        <v/>
      </c>
      <c r="AK59" s="34" t="e">
        <f t="shared" ca="1" si="68"/>
        <v>#N/A</v>
      </c>
      <c r="AL59" s="34" t="str">
        <f t="shared" ca="1" si="69"/>
        <v/>
      </c>
      <c r="AM59" s="34" t="e">
        <f t="shared" ca="1" si="70"/>
        <v>#N/A</v>
      </c>
    </row>
    <row r="60" spans="1:39" x14ac:dyDescent="0.25">
      <c r="A60" s="34">
        <f t="shared" si="1"/>
        <v>54</v>
      </c>
      <c r="B60" s="28" t="e">
        <f t="shared" ca="1" si="2"/>
        <v>#N/A</v>
      </c>
      <c r="C60" s="28" t="e">
        <f t="shared" ca="1" si="72"/>
        <v>#N/A</v>
      </c>
      <c r="D60" s="22" t="e">
        <f t="shared" ca="1" si="41"/>
        <v>#N/A</v>
      </c>
      <c r="E60" s="54" t="e">
        <f t="shared" ca="1" si="42"/>
        <v>#N/A</v>
      </c>
      <c r="F60" s="38" t="e">
        <f t="shared" ca="1" si="75"/>
        <v>#N/A</v>
      </c>
      <c r="G60" s="38" t="e">
        <f t="shared" ca="1" si="75"/>
        <v>#N/A</v>
      </c>
      <c r="H60" s="34" t="e">
        <f t="shared" ca="1" si="75"/>
        <v>#N/A</v>
      </c>
      <c r="I60" s="38" t="e">
        <f t="shared" ca="1" si="75"/>
        <v>#N/A</v>
      </c>
      <c r="J60" s="34" t="e">
        <f t="shared" ca="1" si="75"/>
        <v>#N/A</v>
      </c>
      <c r="K60" s="38" t="e">
        <f t="shared" ca="1" si="75"/>
        <v>#N/A</v>
      </c>
      <c r="L60" s="34" t="e">
        <f t="shared" ca="1" si="74"/>
        <v>#N/A</v>
      </c>
      <c r="M60" s="34" t="e">
        <f t="shared" ca="1" si="74"/>
        <v>#N/A</v>
      </c>
      <c r="N60" s="38" t="e">
        <f t="shared" ca="1" si="45"/>
        <v>#N/A</v>
      </c>
      <c r="O60" s="38" t="e">
        <f t="shared" ca="1" si="46"/>
        <v>#N/A</v>
      </c>
      <c r="P60" s="34" t="e">
        <f t="shared" ca="1" si="47"/>
        <v>#N/A</v>
      </c>
      <c r="Q60" s="38" t="str">
        <f t="shared" ca="1" si="48"/>
        <v/>
      </c>
      <c r="R60" s="34" t="e">
        <f t="shared" ca="1" si="49"/>
        <v>#N/A</v>
      </c>
      <c r="S60" s="34" t="str">
        <f t="shared" ca="1" si="50"/>
        <v/>
      </c>
      <c r="T60" s="34" t="e">
        <f t="shared" ca="1" si="51"/>
        <v>#N/A</v>
      </c>
      <c r="U60" s="38" t="e">
        <f t="shared" ca="1" si="52"/>
        <v>#N/A</v>
      </c>
      <c r="V60" s="34" t="e">
        <f t="shared" ca="1" si="53"/>
        <v>#N/A</v>
      </c>
      <c r="W60" s="55" t="e">
        <f t="shared" ca="1" si="54"/>
        <v>#N/A</v>
      </c>
      <c r="X60" s="34" t="e">
        <f t="shared" ca="1" si="55"/>
        <v>#N/A</v>
      </c>
      <c r="Y60" s="38" t="e">
        <f t="shared" ca="1" si="56"/>
        <v>#N/A</v>
      </c>
      <c r="Z60" s="34" t="e">
        <f t="shared" ca="1" si="57"/>
        <v>#N/A</v>
      </c>
      <c r="AA60" s="34" t="str">
        <f t="shared" ca="1" si="58"/>
        <v/>
      </c>
      <c r="AB60" s="34" t="e">
        <f t="shared" ca="1" si="59"/>
        <v>#N/A</v>
      </c>
      <c r="AC60" s="38" t="e">
        <f t="shared" ca="1" si="60"/>
        <v>#N/A</v>
      </c>
      <c r="AD60" s="34" t="e">
        <f t="shared" ca="1" si="61"/>
        <v>#N/A</v>
      </c>
      <c r="AE60" s="34" t="e">
        <f t="shared" ca="1" si="62"/>
        <v>#N/A</v>
      </c>
      <c r="AF60" s="38" t="e">
        <f t="shared" ca="1" si="63"/>
        <v>#N/A</v>
      </c>
      <c r="AG60" s="34" t="e">
        <f t="shared" ca="1" si="64"/>
        <v>#N/A</v>
      </c>
      <c r="AH60" s="38" t="e">
        <f t="shared" ca="1" si="65"/>
        <v>#N/A</v>
      </c>
      <c r="AI60" s="34" t="e">
        <f t="shared" ca="1" si="66"/>
        <v>#N/A</v>
      </c>
      <c r="AJ60" s="34" t="str">
        <f t="shared" ca="1" si="67"/>
        <v/>
      </c>
      <c r="AK60" s="34" t="e">
        <f t="shared" ca="1" si="68"/>
        <v>#N/A</v>
      </c>
      <c r="AL60" s="34" t="str">
        <f t="shared" ca="1" si="69"/>
        <v/>
      </c>
      <c r="AM60" s="34" t="e">
        <f t="shared" ca="1" si="70"/>
        <v>#N/A</v>
      </c>
    </row>
    <row r="61" spans="1:39" x14ac:dyDescent="0.25">
      <c r="A61" s="34">
        <f t="shared" si="1"/>
        <v>55</v>
      </c>
      <c r="B61" s="28" t="e">
        <f t="shared" ca="1" si="2"/>
        <v>#N/A</v>
      </c>
      <c r="C61" s="28" t="e">
        <f t="shared" ca="1" si="72"/>
        <v>#N/A</v>
      </c>
      <c r="D61" s="22" t="e">
        <f t="shared" ca="1" si="41"/>
        <v>#N/A</v>
      </c>
      <c r="E61" s="54" t="e">
        <f t="shared" ca="1" si="42"/>
        <v>#N/A</v>
      </c>
      <c r="F61" s="38" t="e">
        <f t="shared" ca="1" si="75"/>
        <v>#N/A</v>
      </c>
      <c r="G61" s="38" t="e">
        <f t="shared" ca="1" si="75"/>
        <v>#N/A</v>
      </c>
      <c r="H61" s="34" t="e">
        <f t="shared" ca="1" si="75"/>
        <v>#N/A</v>
      </c>
      <c r="I61" s="38" t="e">
        <f t="shared" ca="1" si="75"/>
        <v>#N/A</v>
      </c>
      <c r="J61" s="34" t="e">
        <f t="shared" ca="1" si="75"/>
        <v>#N/A</v>
      </c>
      <c r="K61" s="38" t="e">
        <f t="shared" ca="1" si="75"/>
        <v>#N/A</v>
      </c>
      <c r="L61" s="34" t="e">
        <f t="shared" ca="1" si="74"/>
        <v>#N/A</v>
      </c>
      <c r="M61" s="34" t="e">
        <f t="shared" ca="1" si="74"/>
        <v>#N/A</v>
      </c>
      <c r="N61" s="38" t="e">
        <f t="shared" ca="1" si="45"/>
        <v>#N/A</v>
      </c>
      <c r="O61" s="38" t="e">
        <f t="shared" ca="1" si="46"/>
        <v>#N/A</v>
      </c>
      <c r="P61" s="34" t="e">
        <f t="shared" ca="1" si="47"/>
        <v>#N/A</v>
      </c>
      <c r="Q61" s="38" t="str">
        <f t="shared" ca="1" si="48"/>
        <v/>
      </c>
      <c r="R61" s="34" t="e">
        <f t="shared" ca="1" si="49"/>
        <v>#N/A</v>
      </c>
      <c r="S61" s="34" t="str">
        <f t="shared" ca="1" si="50"/>
        <v/>
      </c>
      <c r="T61" s="34" t="e">
        <f t="shared" ca="1" si="51"/>
        <v>#N/A</v>
      </c>
      <c r="U61" s="38" t="e">
        <f t="shared" ca="1" si="52"/>
        <v>#N/A</v>
      </c>
      <c r="V61" s="34" t="e">
        <f t="shared" ca="1" si="53"/>
        <v>#N/A</v>
      </c>
      <c r="W61" s="55" t="e">
        <f t="shared" ca="1" si="54"/>
        <v>#N/A</v>
      </c>
      <c r="X61" s="34" t="e">
        <f t="shared" ca="1" si="55"/>
        <v>#N/A</v>
      </c>
      <c r="Y61" s="38" t="e">
        <f t="shared" ca="1" si="56"/>
        <v>#N/A</v>
      </c>
      <c r="Z61" s="34" t="e">
        <f t="shared" ca="1" si="57"/>
        <v>#N/A</v>
      </c>
      <c r="AA61" s="34" t="str">
        <f t="shared" ca="1" si="58"/>
        <v/>
      </c>
      <c r="AB61" s="34" t="e">
        <f t="shared" ca="1" si="59"/>
        <v>#N/A</v>
      </c>
      <c r="AC61" s="38" t="e">
        <f t="shared" ca="1" si="60"/>
        <v>#N/A</v>
      </c>
      <c r="AD61" s="34" t="e">
        <f t="shared" ca="1" si="61"/>
        <v>#N/A</v>
      </c>
      <c r="AE61" s="34" t="e">
        <f t="shared" ca="1" si="62"/>
        <v>#N/A</v>
      </c>
      <c r="AF61" s="38" t="e">
        <f t="shared" ca="1" si="63"/>
        <v>#N/A</v>
      </c>
      <c r="AG61" s="34" t="e">
        <f t="shared" ca="1" si="64"/>
        <v>#N/A</v>
      </c>
      <c r="AH61" s="38" t="e">
        <f t="shared" ca="1" si="65"/>
        <v>#N/A</v>
      </c>
      <c r="AI61" s="34" t="e">
        <f t="shared" ca="1" si="66"/>
        <v>#N/A</v>
      </c>
      <c r="AJ61" s="34" t="str">
        <f t="shared" ca="1" si="67"/>
        <v/>
      </c>
      <c r="AK61" s="34" t="e">
        <f t="shared" ca="1" si="68"/>
        <v>#N/A</v>
      </c>
      <c r="AL61" s="34" t="str">
        <f t="shared" ca="1" si="69"/>
        <v/>
      </c>
      <c r="AM61" s="34" t="e">
        <f t="shared" ca="1" si="70"/>
        <v>#N/A</v>
      </c>
    </row>
    <row r="62" spans="1:39" x14ac:dyDescent="0.25">
      <c r="A62" s="34">
        <f t="shared" si="1"/>
        <v>56</v>
      </c>
      <c r="B62" s="28" t="e">
        <f t="shared" ca="1" si="2"/>
        <v>#N/A</v>
      </c>
      <c r="C62" s="28" t="e">
        <f t="shared" ca="1" si="72"/>
        <v>#N/A</v>
      </c>
      <c r="D62" s="22" t="e">
        <f t="shared" ca="1" si="41"/>
        <v>#N/A</v>
      </c>
      <c r="E62" s="54" t="e">
        <f t="shared" ca="1" si="42"/>
        <v>#N/A</v>
      </c>
      <c r="F62" s="38" t="e">
        <f t="shared" ca="1" si="75"/>
        <v>#N/A</v>
      </c>
      <c r="G62" s="38" t="e">
        <f t="shared" ca="1" si="75"/>
        <v>#N/A</v>
      </c>
      <c r="H62" s="34" t="e">
        <f t="shared" ca="1" si="75"/>
        <v>#N/A</v>
      </c>
      <c r="I62" s="38" t="e">
        <f t="shared" ca="1" si="75"/>
        <v>#N/A</v>
      </c>
      <c r="J62" s="34" t="e">
        <f t="shared" ca="1" si="75"/>
        <v>#N/A</v>
      </c>
      <c r="K62" s="38" t="e">
        <f t="shared" ca="1" si="75"/>
        <v>#N/A</v>
      </c>
      <c r="L62" s="34" t="e">
        <f t="shared" ca="1" si="74"/>
        <v>#N/A</v>
      </c>
      <c r="M62" s="34" t="e">
        <f t="shared" ca="1" si="74"/>
        <v>#N/A</v>
      </c>
      <c r="N62" s="38" t="e">
        <f t="shared" ca="1" si="45"/>
        <v>#N/A</v>
      </c>
      <c r="O62" s="38" t="e">
        <f t="shared" ca="1" si="46"/>
        <v>#N/A</v>
      </c>
      <c r="P62" s="34" t="e">
        <f t="shared" ca="1" si="47"/>
        <v>#N/A</v>
      </c>
      <c r="Q62" s="38" t="str">
        <f t="shared" ca="1" si="48"/>
        <v/>
      </c>
      <c r="R62" s="34" t="e">
        <f t="shared" ca="1" si="49"/>
        <v>#N/A</v>
      </c>
      <c r="S62" s="34" t="str">
        <f t="shared" ca="1" si="50"/>
        <v/>
      </c>
      <c r="T62" s="34" t="e">
        <f t="shared" ca="1" si="51"/>
        <v>#N/A</v>
      </c>
      <c r="U62" s="38" t="e">
        <f t="shared" ca="1" si="52"/>
        <v>#N/A</v>
      </c>
      <c r="V62" s="34" t="e">
        <f t="shared" ca="1" si="53"/>
        <v>#N/A</v>
      </c>
      <c r="W62" s="55" t="e">
        <f t="shared" ca="1" si="54"/>
        <v>#N/A</v>
      </c>
      <c r="X62" s="34" t="e">
        <f t="shared" ca="1" si="55"/>
        <v>#N/A</v>
      </c>
      <c r="Y62" s="38" t="e">
        <f t="shared" ca="1" si="56"/>
        <v>#N/A</v>
      </c>
      <c r="Z62" s="34" t="e">
        <f t="shared" ca="1" si="57"/>
        <v>#N/A</v>
      </c>
      <c r="AA62" s="34" t="str">
        <f t="shared" ca="1" si="58"/>
        <v/>
      </c>
      <c r="AB62" s="34" t="e">
        <f t="shared" ca="1" si="59"/>
        <v>#N/A</v>
      </c>
      <c r="AC62" s="38" t="e">
        <f t="shared" ca="1" si="60"/>
        <v>#N/A</v>
      </c>
      <c r="AD62" s="34" t="e">
        <f t="shared" ca="1" si="61"/>
        <v>#N/A</v>
      </c>
      <c r="AE62" s="34" t="e">
        <f t="shared" ca="1" si="62"/>
        <v>#N/A</v>
      </c>
      <c r="AF62" s="38" t="e">
        <f t="shared" ca="1" si="63"/>
        <v>#N/A</v>
      </c>
      <c r="AG62" s="34" t="e">
        <f t="shared" ca="1" si="64"/>
        <v>#N/A</v>
      </c>
      <c r="AH62" s="38" t="e">
        <f t="shared" ca="1" si="65"/>
        <v>#N/A</v>
      </c>
      <c r="AI62" s="34" t="e">
        <f t="shared" ca="1" si="66"/>
        <v>#N/A</v>
      </c>
      <c r="AJ62" s="34" t="str">
        <f t="shared" ca="1" si="67"/>
        <v/>
      </c>
      <c r="AK62" s="34" t="e">
        <f t="shared" ca="1" si="68"/>
        <v>#N/A</v>
      </c>
      <c r="AL62" s="34" t="str">
        <f t="shared" ca="1" si="69"/>
        <v/>
      </c>
      <c r="AM62" s="34" t="e">
        <f t="shared" ca="1" si="70"/>
        <v>#N/A</v>
      </c>
    </row>
    <row r="63" spans="1:39" x14ac:dyDescent="0.25">
      <c r="A63" s="34">
        <f t="shared" si="1"/>
        <v>57</v>
      </c>
      <c r="B63" s="28" t="e">
        <f t="shared" ca="1" si="2"/>
        <v>#N/A</v>
      </c>
      <c r="C63" s="28" t="e">
        <f t="shared" ref="C63" ca="1" si="76">INDEX(INDIRECT(C$4),$B63)</f>
        <v>#N/A</v>
      </c>
      <c r="D63" s="22" t="e">
        <f t="shared" ca="1" si="41"/>
        <v>#N/A</v>
      </c>
      <c r="E63" s="54" t="e">
        <f t="shared" ca="1" si="42"/>
        <v>#N/A</v>
      </c>
      <c r="F63" s="38" t="e">
        <f t="shared" ca="1" si="75"/>
        <v>#N/A</v>
      </c>
      <c r="G63" s="38" t="e">
        <f t="shared" ca="1" si="75"/>
        <v>#N/A</v>
      </c>
      <c r="H63" s="34" t="e">
        <f t="shared" ca="1" si="75"/>
        <v>#N/A</v>
      </c>
      <c r="I63" s="38" t="e">
        <f t="shared" ca="1" si="75"/>
        <v>#N/A</v>
      </c>
      <c r="J63" s="34" t="e">
        <f t="shared" ca="1" si="75"/>
        <v>#N/A</v>
      </c>
      <c r="K63" s="38" t="e">
        <f t="shared" ca="1" si="75"/>
        <v>#N/A</v>
      </c>
      <c r="L63" s="34" t="e">
        <f t="shared" ca="1" si="74"/>
        <v>#N/A</v>
      </c>
      <c r="M63" s="34" t="e">
        <f t="shared" ca="1" si="74"/>
        <v>#N/A</v>
      </c>
      <c r="N63" s="38" t="e">
        <f t="shared" ca="1" si="45"/>
        <v>#N/A</v>
      </c>
      <c r="O63" s="38" t="e">
        <f t="shared" ca="1" si="46"/>
        <v>#N/A</v>
      </c>
      <c r="P63" s="34" t="e">
        <f t="shared" ca="1" si="47"/>
        <v>#N/A</v>
      </c>
      <c r="Q63" s="38" t="str">
        <f t="shared" ca="1" si="48"/>
        <v/>
      </c>
      <c r="R63" s="34" t="e">
        <f t="shared" ca="1" si="49"/>
        <v>#N/A</v>
      </c>
      <c r="S63" s="34" t="str">
        <f t="shared" ca="1" si="50"/>
        <v/>
      </c>
      <c r="T63" s="34" t="e">
        <f t="shared" ca="1" si="51"/>
        <v>#N/A</v>
      </c>
      <c r="U63" s="38" t="e">
        <f t="shared" ca="1" si="52"/>
        <v>#N/A</v>
      </c>
      <c r="V63" s="34" t="e">
        <f t="shared" ca="1" si="53"/>
        <v>#N/A</v>
      </c>
      <c r="W63" s="55" t="e">
        <f t="shared" ca="1" si="54"/>
        <v>#N/A</v>
      </c>
      <c r="X63" s="34" t="e">
        <f t="shared" ca="1" si="55"/>
        <v>#N/A</v>
      </c>
      <c r="Y63" s="38" t="e">
        <f t="shared" ca="1" si="56"/>
        <v>#N/A</v>
      </c>
      <c r="Z63" s="34" t="e">
        <f t="shared" ca="1" si="57"/>
        <v>#N/A</v>
      </c>
      <c r="AA63" s="34" t="str">
        <f t="shared" ca="1" si="58"/>
        <v/>
      </c>
      <c r="AB63" s="34" t="e">
        <f t="shared" ca="1" si="59"/>
        <v>#N/A</v>
      </c>
      <c r="AC63" s="38" t="e">
        <f t="shared" ca="1" si="60"/>
        <v>#N/A</v>
      </c>
      <c r="AD63" s="34" t="e">
        <f t="shared" ca="1" si="61"/>
        <v>#N/A</v>
      </c>
      <c r="AE63" s="34" t="e">
        <f t="shared" ca="1" si="62"/>
        <v>#N/A</v>
      </c>
      <c r="AF63" s="38" t="e">
        <f t="shared" ca="1" si="63"/>
        <v>#N/A</v>
      </c>
      <c r="AG63" s="34" t="e">
        <f t="shared" ca="1" si="64"/>
        <v>#N/A</v>
      </c>
      <c r="AH63" s="38" t="e">
        <f t="shared" ca="1" si="65"/>
        <v>#N/A</v>
      </c>
      <c r="AI63" s="34" t="e">
        <f t="shared" ca="1" si="66"/>
        <v>#N/A</v>
      </c>
      <c r="AJ63" s="34" t="str">
        <f t="shared" ca="1" si="67"/>
        <v/>
      </c>
      <c r="AK63" s="34" t="e">
        <f t="shared" ca="1" si="68"/>
        <v>#N/A</v>
      </c>
      <c r="AL63" s="34" t="str">
        <f t="shared" ca="1" si="69"/>
        <v/>
      </c>
      <c r="AM63" s="34" t="e">
        <f t="shared" ca="1" si="70"/>
        <v>#N/A</v>
      </c>
    </row>
  </sheetData>
  <mergeCells count="3">
    <mergeCell ref="X5:AD5"/>
    <mergeCell ref="AE5:AM5"/>
    <mergeCell ref="P5:W5"/>
  </mergeCells>
  <conditionalFormatting sqref="A7:H7 G8:G33 J7:P7">
    <cfRule type="expression" dxfId="104" priority="344">
      <formula>ISEVEN($A7)</formula>
    </cfRule>
    <cfRule type="cellIs" dxfId="103" priority="345" operator="equal">
      <formula>ISEVEN($A7)</formula>
    </cfRule>
    <cfRule type="cellIs" dxfId="102" priority="346" operator="equal">
      <formula>ЕЧЁтное($A$7)</formula>
    </cfRule>
  </conditionalFormatting>
  <conditionalFormatting sqref="A8:F8 H8 J8:P8">
    <cfRule type="expression" dxfId="101" priority="334">
      <formula>ISEVEN($A8)</formula>
    </cfRule>
    <cfRule type="cellIs" dxfId="100" priority="335" operator="equal">
      <formula>ISEVEN($A8)</formula>
    </cfRule>
    <cfRule type="cellIs" dxfId="99" priority="336" operator="equal">
      <formula>ЕЧЁтное($A$7)</formula>
    </cfRule>
  </conditionalFormatting>
  <conditionalFormatting sqref="A9:F9 H9 J9:P9">
    <cfRule type="expression" dxfId="98" priority="329">
      <formula>ISEVEN($A9)</formula>
    </cfRule>
    <cfRule type="cellIs" dxfId="97" priority="330" operator="equal">
      <formula>ISEVEN($A9)</formula>
    </cfRule>
    <cfRule type="cellIs" dxfId="96" priority="331" operator="equal">
      <formula>ЕЧЁтное($A$7)</formula>
    </cfRule>
  </conditionalFormatting>
  <conditionalFormatting sqref="A10:F10 H10 J10:P10">
    <cfRule type="expression" dxfId="95" priority="324">
      <formula>ISEVEN($A10)</formula>
    </cfRule>
    <cfRule type="cellIs" dxfId="94" priority="325" operator="equal">
      <formula>ISEVEN($A10)</formula>
    </cfRule>
    <cfRule type="cellIs" dxfId="93" priority="326" operator="equal">
      <formula>ЕЧЁтное($A$7)</formula>
    </cfRule>
  </conditionalFormatting>
  <conditionalFormatting sqref="A11:F11 H11 J11:P11">
    <cfRule type="expression" dxfId="92" priority="319">
      <formula>ISEVEN($A11)</formula>
    </cfRule>
    <cfRule type="cellIs" dxfId="91" priority="320" operator="equal">
      <formula>ISEVEN($A11)</formula>
    </cfRule>
    <cfRule type="cellIs" dxfId="90" priority="321" operator="equal">
      <formula>ЕЧЁтное($A$7)</formula>
    </cfRule>
  </conditionalFormatting>
  <conditionalFormatting sqref="A12:F12 H12 J12:P12">
    <cfRule type="expression" dxfId="89" priority="309">
      <formula>ISEVEN($A12)</formula>
    </cfRule>
    <cfRule type="cellIs" dxfId="88" priority="310" operator="equal">
      <formula>ISEVEN($A12)</formula>
    </cfRule>
    <cfRule type="cellIs" dxfId="87" priority="311" operator="equal">
      <formula>ЕЧЁтное($A$7)</formula>
    </cfRule>
  </conditionalFormatting>
  <conditionalFormatting sqref="A13:F13 H13 J13:P13">
    <cfRule type="expression" dxfId="86" priority="304">
      <formula>ISEVEN($A13)</formula>
    </cfRule>
    <cfRule type="cellIs" dxfId="85" priority="305" operator="equal">
      <formula>ISEVEN($A13)</formula>
    </cfRule>
    <cfRule type="cellIs" dxfId="84" priority="306" operator="equal">
      <formula>ЕЧЁтное($A$7)</formula>
    </cfRule>
  </conditionalFormatting>
  <conditionalFormatting sqref="A14:F14 H14 J14:P14">
    <cfRule type="expression" dxfId="83" priority="299">
      <formula>ISEVEN($A14)</formula>
    </cfRule>
    <cfRule type="cellIs" dxfId="82" priority="300" operator="equal">
      <formula>ISEVEN($A14)</formula>
    </cfRule>
    <cfRule type="cellIs" dxfId="81" priority="301" operator="equal">
      <formula>ЕЧЁтное($A$7)</formula>
    </cfRule>
  </conditionalFormatting>
  <conditionalFormatting sqref="A15:F15 H15 J15:P15">
    <cfRule type="expression" dxfId="80" priority="294">
      <formula>ISEVEN($A15)</formula>
    </cfRule>
    <cfRule type="cellIs" dxfId="79" priority="295" operator="equal">
      <formula>ISEVEN($A15)</formula>
    </cfRule>
    <cfRule type="cellIs" dxfId="78" priority="296" operator="equal">
      <formula>ЕЧЁтное($A$7)</formula>
    </cfRule>
  </conditionalFormatting>
  <conditionalFormatting sqref="A16:F16 H16 J16:P16">
    <cfRule type="expression" dxfId="77" priority="289">
      <formula>ISEVEN($A16)</formula>
    </cfRule>
    <cfRule type="cellIs" dxfId="76" priority="290" operator="equal">
      <formula>ISEVEN($A16)</formula>
    </cfRule>
    <cfRule type="cellIs" dxfId="75" priority="291" operator="equal">
      <formula>ЕЧЁтное($A$7)</formula>
    </cfRule>
  </conditionalFormatting>
  <conditionalFormatting sqref="A17:F17 H17 J17:P17">
    <cfRule type="expression" dxfId="74" priority="269">
      <formula>ISEVEN($A17)</formula>
    </cfRule>
    <cfRule type="cellIs" dxfId="73" priority="270" operator="equal">
      <formula>ISEVEN($A17)</formula>
    </cfRule>
    <cfRule type="cellIs" dxfId="72" priority="271" operator="equal">
      <formula>ЕЧЁтное($A$7)</formula>
    </cfRule>
  </conditionalFormatting>
  <conditionalFormatting sqref="A18:F18 H18 J18:P18">
    <cfRule type="expression" dxfId="71" priority="264">
      <formula>ISEVEN($A18)</formula>
    </cfRule>
    <cfRule type="cellIs" dxfId="70" priority="265" operator="equal">
      <formula>ISEVEN($A18)</formula>
    </cfRule>
    <cfRule type="cellIs" dxfId="69" priority="266" operator="equal">
      <formula>ЕЧЁтное($A$7)</formula>
    </cfRule>
  </conditionalFormatting>
  <conditionalFormatting sqref="A19:F19 H19 J19:P19">
    <cfRule type="expression" dxfId="68" priority="259">
      <formula>ISEVEN($A19)</formula>
    </cfRule>
    <cfRule type="cellIs" dxfId="67" priority="260" operator="equal">
      <formula>ISEVEN($A19)</formula>
    </cfRule>
    <cfRule type="cellIs" dxfId="66" priority="261" operator="equal">
      <formula>ЕЧЁтное($A$7)</formula>
    </cfRule>
  </conditionalFormatting>
  <conditionalFormatting sqref="A20:F20 H20 J20:P20">
    <cfRule type="expression" dxfId="65" priority="254">
      <formula>ISEVEN($A20)</formula>
    </cfRule>
    <cfRule type="cellIs" dxfId="64" priority="255" operator="equal">
      <formula>ISEVEN($A20)</formula>
    </cfRule>
    <cfRule type="cellIs" dxfId="63" priority="256" operator="equal">
      <formula>ЕЧЁтное($A$7)</formula>
    </cfRule>
  </conditionalFormatting>
  <conditionalFormatting sqref="A21:F21 H21 J21:P21">
    <cfRule type="expression" dxfId="62" priority="249">
      <formula>ISEVEN($A21)</formula>
    </cfRule>
    <cfRule type="cellIs" dxfId="61" priority="250" operator="equal">
      <formula>ISEVEN($A21)</formula>
    </cfRule>
    <cfRule type="cellIs" dxfId="60" priority="251" operator="equal">
      <formula>ЕЧЁтное($A$7)</formula>
    </cfRule>
  </conditionalFormatting>
  <conditionalFormatting sqref="A22:F22 H22 J22:P22">
    <cfRule type="expression" dxfId="59" priority="244">
      <formula>ISEVEN($A22)</formula>
    </cfRule>
    <cfRule type="cellIs" dxfId="58" priority="245" operator="equal">
      <formula>ISEVEN($A22)</formula>
    </cfRule>
    <cfRule type="cellIs" dxfId="57" priority="246" operator="equal">
      <formula>ЕЧЁтное($A$7)</formula>
    </cfRule>
  </conditionalFormatting>
  <conditionalFormatting sqref="A23:F23 H23 J23:P23">
    <cfRule type="expression" dxfId="56" priority="239">
      <formula>ISEVEN($A23)</formula>
    </cfRule>
    <cfRule type="cellIs" dxfId="55" priority="240" operator="equal">
      <formula>ISEVEN($A23)</formula>
    </cfRule>
    <cfRule type="cellIs" dxfId="54" priority="241" operator="equal">
      <formula>ЕЧЁтное($A$7)</formula>
    </cfRule>
  </conditionalFormatting>
  <conditionalFormatting sqref="A24:F24 H24 J24:P24">
    <cfRule type="expression" dxfId="53" priority="234">
      <formula>ISEVEN($A24)</formula>
    </cfRule>
    <cfRule type="cellIs" dxfId="52" priority="235" operator="equal">
      <formula>ISEVEN($A24)</formula>
    </cfRule>
    <cfRule type="cellIs" dxfId="51" priority="236" operator="equal">
      <formula>ЕЧЁтное($A$7)</formula>
    </cfRule>
  </conditionalFormatting>
  <conditionalFormatting sqref="A25:F25 H25 J25:P25">
    <cfRule type="expression" dxfId="50" priority="229">
      <formula>ISEVEN($A25)</formula>
    </cfRule>
    <cfRule type="cellIs" dxfId="49" priority="230" operator="equal">
      <formula>ISEVEN($A25)</formula>
    </cfRule>
    <cfRule type="cellIs" dxfId="48" priority="231" operator="equal">
      <formula>ЕЧЁтное($A$7)</formula>
    </cfRule>
  </conditionalFormatting>
  <conditionalFormatting sqref="A26:F26 H26 J26:P26">
    <cfRule type="expression" dxfId="47" priority="224">
      <formula>ISEVEN($A26)</formula>
    </cfRule>
    <cfRule type="cellIs" dxfId="46" priority="225" operator="equal">
      <formula>ISEVEN($A26)</formula>
    </cfRule>
    <cfRule type="cellIs" dxfId="45" priority="226" operator="equal">
      <formula>ЕЧЁтное($A$7)</formula>
    </cfRule>
  </conditionalFormatting>
  <conditionalFormatting sqref="A27:F27 H27 J27:P27">
    <cfRule type="expression" dxfId="44" priority="219">
      <formula>ISEVEN($A27)</formula>
    </cfRule>
    <cfRule type="cellIs" dxfId="43" priority="220" operator="equal">
      <formula>ISEVEN($A27)</formula>
    </cfRule>
    <cfRule type="cellIs" dxfId="42" priority="221" operator="equal">
      <formula>ЕЧЁтное($A$7)</formula>
    </cfRule>
  </conditionalFormatting>
  <conditionalFormatting sqref="A28:F28 H28 J28:P28">
    <cfRule type="expression" dxfId="41" priority="214">
      <formula>ISEVEN($A28)</formula>
    </cfRule>
    <cfRule type="cellIs" dxfId="40" priority="215" operator="equal">
      <formula>ISEVEN($A28)</formula>
    </cfRule>
    <cfRule type="cellIs" dxfId="39" priority="216" operator="equal">
      <formula>ЕЧЁтное($A$7)</formula>
    </cfRule>
  </conditionalFormatting>
  <conditionalFormatting sqref="A29:F29 H29 J29:P29">
    <cfRule type="expression" dxfId="38" priority="209">
      <formula>ISEVEN($A29)</formula>
    </cfRule>
    <cfRule type="cellIs" dxfId="37" priority="210" operator="equal">
      <formula>ISEVEN($A29)</formula>
    </cfRule>
    <cfRule type="cellIs" dxfId="36" priority="211" operator="equal">
      <formula>ЕЧЁтное($A$7)</formula>
    </cfRule>
  </conditionalFormatting>
  <conditionalFormatting sqref="A30:F30 H30 J30:P30">
    <cfRule type="expression" dxfId="35" priority="204">
      <formula>ISEVEN($A30)</formula>
    </cfRule>
    <cfRule type="cellIs" dxfId="34" priority="205" operator="equal">
      <formula>ISEVEN($A30)</formula>
    </cfRule>
    <cfRule type="cellIs" dxfId="33" priority="206" operator="equal">
      <formula>ЕЧЁтное($A$7)</formula>
    </cfRule>
  </conditionalFormatting>
  <conditionalFormatting sqref="A31:F31 H31 J31:P31">
    <cfRule type="expression" dxfId="32" priority="199">
      <formula>ISEVEN($A31)</formula>
    </cfRule>
    <cfRule type="cellIs" dxfId="31" priority="200" operator="equal">
      <formula>ISEVEN($A31)</formula>
    </cfRule>
    <cfRule type="cellIs" dxfId="30" priority="201" operator="equal">
      <formula>ЕЧЁтное($A$7)</formula>
    </cfRule>
  </conditionalFormatting>
  <conditionalFormatting sqref="A32:F32 H32 J32:P32">
    <cfRule type="expression" dxfId="29" priority="194">
      <formula>ISEVEN($A32)</formula>
    </cfRule>
    <cfRule type="cellIs" dxfId="28" priority="195" operator="equal">
      <formula>ISEVEN($A32)</formula>
    </cfRule>
    <cfRule type="cellIs" dxfId="27" priority="196" operator="equal">
      <formula>ЕЧЁтное($A$7)</formula>
    </cfRule>
  </conditionalFormatting>
  <conditionalFormatting sqref="A33:F33 H33 J33:P33">
    <cfRule type="expression" dxfId="26" priority="189">
      <formula>ISEVEN($A33)</formula>
    </cfRule>
    <cfRule type="cellIs" dxfId="25" priority="190" operator="equal">
      <formula>ISEVEN($A33)</formula>
    </cfRule>
    <cfRule type="cellIs" dxfId="24" priority="191" operator="equal">
      <formula>ЕЧЁтное($A$7)</formula>
    </cfRule>
  </conditionalFormatting>
  <conditionalFormatting sqref="Q7:AM33">
    <cfRule type="expression" dxfId="23" priority="48">
      <formula>ISEVEN($A7)</formula>
    </cfRule>
  </conditionalFormatting>
  <conditionalFormatting sqref="W7:W33">
    <cfRule type="expression" dxfId="22" priority="47">
      <formula>$W7&gt;$J7</formula>
    </cfRule>
  </conditionalFormatting>
  <conditionalFormatting sqref="I7:I33">
    <cfRule type="expression" dxfId="21" priority="41">
      <formula>EDATE($I7,24)&lt;TODAY()</formula>
    </cfRule>
    <cfRule type="expression" dxfId="20" priority="42">
      <formula>ISEVEN($A7)</formula>
    </cfRule>
  </conditionalFormatting>
  <conditionalFormatting sqref="G34:G61">
    <cfRule type="expression" dxfId="19" priority="18">
      <formula>ISEVEN($A34)</formula>
    </cfRule>
    <cfRule type="cellIs" dxfId="18" priority="19" operator="equal">
      <formula>ISEVEN($A34)</formula>
    </cfRule>
    <cfRule type="cellIs" dxfId="17" priority="20" operator="equal">
      <formula>ЕЧЁтное($A$7)</formula>
    </cfRule>
  </conditionalFormatting>
  <conditionalFormatting sqref="A34:F61 H34:H61 J34:P61">
    <cfRule type="expression" dxfId="16" priority="15">
      <formula>ISEVEN($A34)</formula>
    </cfRule>
    <cfRule type="cellIs" dxfId="15" priority="16" operator="equal">
      <formula>ISEVEN($A34)</formula>
    </cfRule>
    <cfRule type="cellIs" dxfId="14" priority="17" operator="equal">
      <formula>ЕЧЁтное($A$7)</formula>
    </cfRule>
  </conditionalFormatting>
  <conditionalFormatting sqref="Q34:AM61">
    <cfRule type="expression" dxfId="13" priority="14">
      <formula>ISEVEN($A34)</formula>
    </cfRule>
  </conditionalFormatting>
  <conditionalFormatting sqref="W34:W61">
    <cfRule type="expression" dxfId="12" priority="13">
      <formula>$W34&gt;$J34</formula>
    </cfRule>
  </conditionalFormatting>
  <conditionalFormatting sqref="I34:I61">
    <cfRule type="expression" dxfId="11" priority="11">
      <formula>EDATE($I34,24)&lt;TODAY()</formula>
    </cfRule>
    <cfRule type="expression" dxfId="10" priority="12">
      <formula>ISEVEN($A34)</formula>
    </cfRule>
  </conditionalFormatting>
  <conditionalFormatting sqref="G62:G63">
    <cfRule type="expression" dxfId="9" priority="8">
      <formula>ISEVEN($A62)</formula>
    </cfRule>
    <cfRule type="cellIs" dxfId="8" priority="9" operator="equal">
      <formula>ISEVEN($A62)</formula>
    </cfRule>
    <cfRule type="cellIs" dxfId="7" priority="10" operator="equal">
      <formula>ЕЧЁтное($A$7)</formula>
    </cfRule>
  </conditionalFormatting>
  <conditionalFormatting sqref="A62:F63 H62:H63 J62:P63">
    <cfRule type="expression" dxfId="6" priority="5">
      <formula>ISEVEN($A62)</formula>
    </cfRule>
    <cfRule type="cellIs" dxfId="5" priority="6" operator="equal">
      <formula>ISEVEN($A62)</formula>
    </cfRule>
    <cfRule type="cellIs" dxfId="4" priority="7" operator="equal">
      <formula>ЕЧЁтное($A$7)</formula>
    </cfRule>
  </conditionalFormatting>
  <conditionalFormatting sqref="Q62:AM63">
    <cfRule type="expression" dxfId="3" priority="4">
      <formula>ISEVEN($A62)</formula>
    </cfRule>
  </conditionalFormatting>
  <conditionalFormatting sqref="W62:W63">
    <cfRule type="expression" dxfId="2" priority="3">
      <formula>$W62&gt;$J62</formula>
    </cfRule>
  </conditionalFormatting>
  <conditionalFormatting sqref="I62:I63">
    <cfRule type="expression" dxfId="1" priority="1">
      <formula>EDATE($I62,24)&lt;TODAY()</formula>
    </cfRule>
    <cfRule type="expression" dxfId="0" priority="2">
      <formula>ISEVEN($A62)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E2" sqref="E2"/>
    </sheetView>
  </sheetViews>
  <sheetFormatPr defaultRowHeight="15" x14ac:dyDescent="0.25"/>
  <cols>
    <col min="1" max="1" width="10.140625" style="3" bestFit="1" customWidth="1"/>
    <col min="2" max="3" width="9.140625" style="3"/>
    <col min="4" max="4" width="10.42578125" customWidth="1"/>
    <col min="5" max="5" width="12" bestFit="1" customWidth="1"/>
    <col min="6" max="6" width="3" bestFit="1" customWidth="1"/>
  </cols>
  <sheetData>
    <row r="1" spans="1:6" x14ac:dyDescent="0.25">
      <c r="A1" s="1"/>
      <c r="B1" s="1"/>
      <c r="C1" s="1"/>
      <c r="E1" s="2">
        <v>31</v>
      </c>
      <c r="F1">
        <v>1</v>
      </c>
    </row>
    <row r="2" spans="1:6" x14ac:dyDescent="0.25">
      <c r="A2" s="93" t="s">
        <v>0</v>
      </c>
      <c r="B2" s="93"/>
      <c r="C2" s="93"/>
      <c r="E2" s="2">
        <f ca="1">IF(MOD(YEAR(TODAY()),4)=0,29,28)</f>
        <v>28</v>
      </c>
      <c r="F2">
        <v>2</v>
      </c>
    </row>
    <row r="3" spans="1:6" x14ac:dyDescent="0.25">
      <c r="A3" s="94">
        <v>37622</v>
      </c>
      <c r="B3" s="94"/>
      <c r="C3" s="94"/>
      <c r="E3" s="2">
        <v>31</v>
      </c>
      <c r="F3">
        <v>3</v>
      </c>
    </row>
    <row r="4" spans="1:6" x14ac:dyDescent="0.25">
      <c r="A4" s="94">
        <v>37623</v>
      </c>
      <c r="B4" s="94"/>
      <c r="C4" s="94"/>
      <c r="E4" s="2">
        <v>30</v>
      </c>
      <c r="F4">
        <v>4</v>
      </c>
    </row>
    <row r="5" spans="1:6" x14ac:dyDescent="0.25">
      <c r="A5" s="94">
        <v>37624</v>
      </c>
      <c r="B5" s="94"/>
      <c r="C5" s="94"/>
      <c r="E5" s="2">
        <v>31</v>
      </c>
      <c r="F5">
        <v>5</v>
      </c>
    </row>
    <row r="6" spans="1:6" x14ac:dyDescent="0.25">
      <c r="A6" s="94">
        <v>37627</v>
      </c>
      <c r="B6" s="93"/>
      <c r="C6" s="93"/>
      <c r="E6" s="2">
        <v>30</v>
      </c>
      <c r="F6">
        <v>6</v>
      </c>
    </row>
    <row r="7" spans="1:6" x14ac:dyDescent="0.25">
      <c r="A7" s="94">
        <v>37628</v>
      </c>
      <c r="B7" s="93"/>
      <c r="C7" s="93"/>
      <c r="E7" s="2">
        <v>31</v>
      </c>
      <c r="F7">
        <v>7</v>
      </c>
    </row>
    <row r="8" spans="1:6" x14ac:dyDescent="0.25">
      <c r="A8" s="94">
        <v>37675</v>
      </c>
      <c r="B8" s="93"/>
      <c r="C8" s="93"/>
      <c r="E8" s="2">
        <v>31</v>
      </c>
      <c r="F8">
        <v>8</v>
      </c>
    </row>
    <row r="9" spans="1:6" x14ac:dyDescent="0.25">
      <c r="A9" s="94">
        <v>37688</v>
      </c>
      <c r="B9" s="93"/>
      <c r="C9" s="93"/>
      <c r="E9" s="2">
        <v>30</v>
      </c>
      <c r="F9">
        <v>9</v>
      </c>
    </row>
    <row r="10" spans="1:6" x14ac:dyDescent="0.25">
      <c r="A10" s="94">
        <v>37742</v>
      </c>
      <c r="B10" s="93"/>
      <c r="C10" s="93"/>
      <c r="E10" s="2">
        <v>31</v>
      </c>
      <c r="F10">
        <v>10</v>
      </c>
    </row>
    <row r="11" spans="1:6" x14ac:dyDescent="0.25">
      <c r="A11" s="94">
        <v>37743</v>
      </c>
      <c r="B11" s="93"/>
      <c r="C11" s="93"/>
      <c r="E11" s="2">
        <v>30</v>
      </c>
      <c r="F11">
        <v>11</v>
      </c>
    </row>
    <row r="12" spans="1:6" x14ac:dyDescent="0.25">
      <c r="A12" s="94">
        <v>37750</v>
      </c>
      <c r="B12" s="93"/>
      <c r="C12" s="93"/>
      <c r="E12" s="2">
        <v>31</v>
      </c>
      <c r="F12">
        <v>12</v>
      </c>
    </row>
    <row r="13" spans="1:6" x14ac:dyDescent="0.25">
      <c r="A13" s="94">
        <v>37784</v>
      </c>
      <c r="B13" s="93"/>
      <c r="C13" s="93"/>
      <c r="E13" s="2">
        <f ca="1">SUM(E1:E12)/12</f>
        <v>30.416666666666668</v>
      </c>
    </row>
    <row r="14" spans="1:6" x14ac:dyDescent="0.25">
      <c r="A14" s="94">
        <v>37785</v>
      </c>
      <c r="B14" s="93"/>
      <c r="C14" s="93"/>
    </row>
    <row r="15" spans="1:6" x14ac:dyDescent="0.25">
      <c r="A15" s="94">
        <v>37932</v>
      </c>
      <c r="B15" s="93"/>
      <c r="C15" s="93"/>
    </row>
    <row r="16" spans="1:6" x14ac:dyDescent="0.25">
      <c r="A16" s="98">
        <v>37967</v>
      </c>
      <c r="B16" s="96"/>
      <c r="C16" s="97"/>
    </row>
    <row r="17" spans="1:3" x14ac:dyDescent="0.25">
      <c r="A17" s="98">
        <v>37987</v>
      </c>
      <c r="B17" s="96"/>
      <c r="C17" s="97"/>
    </row>
    <row r="18" spans="1:3" x14ac:dyDescent="0.25">
      <c r="A18" s="98">
        <v>37988</v>
      </c>
      <c r="B18" s="96"/>
      <c r="C18" s="97"/>
    </row>
    <row r="19" spans="1:3" x14ac:dyDescent="0.25">
      <c r="A19" s="98">
        <v>37993</v>
      </c>
      <c r="B19" s="96"/>
      <c r="C19" s="97"/>
    </row>
    <row r="20" spans="1:3" x14ac:dyDescent="0.25">
      <c r="A20" s="98">
        <v>38040</v>
      </c>
      <c r="B20" s="96"/>
      <c r="C20" s="97"/>
    </row>
    <row r="21" spans="1:3" x14ac:dyDescent="0.25">
      <c r="A21" s="98">
        <v>38054</v>
      </c>
      <c r="B21" s="96"/>
      <c r="C21" s="97"/>
    </row>
    <row r="22" spans="1:3" x14ac:dyDescent="0.25">
      <c r="A22" s="98">
        <v>38108</v>
      </c>
      <c r="B22" s="96"/>
      <c r="C22" s="97"/>
    </row>
    <row r="23" spans="1:3" x14ac:dyDescent="0.25">
      <c r="A23" s="98">
        <v>38109</v>
      </c>
      <c r="B23" s="96"/>
      <c r="C23" s="97"/>
    </row>
    <row r="24" spans="1:3" x14ac:dyDescent="0.25">
      <c r="A24" s="98">
        <v>38116</v>
      </c>
      <c r="B24" s="96"/>
      <c r="C24" s="97"/>
    </row>
    <row r="25" spans="1:3" x14ac:dyDescent="0.25">
      <c r="A25" s="98">
        <v>38150</v>
      </c>
      <c r="B25" s="96"/>
      <c r="C25" s="97"/>
    </row>
    <row r="26" spans="1:3" x14ac:dyDescent="0.25">
      <c r="A26" s="98">
        <v>38298</v>
      </c>
      <c r="B26" s="96"/>
      <c r="C26" s="97"/>
    </row>
    <row r="27" spans="1:3" x14ac:dyDescent="0.25">
      <c r="A27" s="98">
        <v>38333</v>
      </c>
      <c r="B27" s="96"/>
      <c r="C27" s="97"/>
    </row>
    <row r="28" spans="1:3" x14ac:dyDescent="0.25">
      <c r="A28" s="98">
        <v>38353</v>
      </c>
      <c r="B28" s="96"/>
      <c r="C28" s="97"/>
    </row>
    <row r="29" spans="1:3" x14ac:dyDescent="0.25">
      <c r="A29" s="98">
        <v>38354</v>
      </c>
      <c r="B29" s="96"/>
      <c r="C29" s="97"/>
    </row>
    <row r="30" spans="1:3" x14ac:dyDescent="0.25">
      <c r="A30" s="98">
        <v>38355</v>
      </c>
      <c r="B30" s="96"/>
      <c r="C30" s="97"/>
    </row>
    <row r="31" spans="1:3" x14ac:dyDescent="0.25">
      <c r="A31" s="98">
        <v>38356</v>
      </c>
      <c r="B31" s="96"/>
      <c r="C31" s="97"/>
    </row>
    <row r="32" spans="1:3" x14ac:dyDescent="0.25">
      <c r="A32" s="98">
        <v>38357</v>
      </c>
      <c r="B32" s="96"/>
      <c r="C32" s="97"/>
    </row>
    <row r="33" spans="1:3" x14ac:dyDescent="0.25">
      <c r="A33" s="98">
        <v>38359</v>
      </c>
      <c r="B33" s="96"/>
      <c r="C33" s="97"/>
    </row>
    <row r="34" spans="1:3" x14ac:dyDescent="0.25">
      <c r="A34" s="98">
        <v>38406</v>
      </c>
      <c r="B34" s="96"/>
      <c r="C34" s="97"/>
    </row>
    <row r="35" spans="1:3" x14ac:dyDescent="0.25">
      <c r="A35" s="98">
        <v>38419</v>
      </c>
      <c r="B35" s="96"/>
      <c r="C35" s="97"/>
    </row>
    <row r="36" spans="1:3" x14ac:dyDescent="0.25">
      <c r="A36" s="94">
        <v>38473</v>
      </c>
      <c r="B36" s="93"/>
      <c r="C36" s="93"/>
    </row>
    <row r="37" spans="1:3" x14ac:dyDescent="0.25">
      <c r="A37" s="94">
        <v>38474</v>
      </c>
      <c r="B37" s="93"/>
      <c r="C37" s="93"/>
    </row>
    <row r="38" spans="1:3" x14ac:dyDescent="0.25">
      <c r="A38" s="94">
        <v>38481</v>
      </c>
      <c r="B38" s="93"/>
      <c r="C38" s="93"/>
    </row>
    <row r="39" spans="1:3" x14ac:dyDescent="0.25">
      <c r="A39" s="94">
        <v>38515</v>
      </c>
      <c r="B39" s="93"/>
      <c r="C39" s="93"/>
    </row>
    <row r="40" spans="1:3" x14ac:dyDescent="0.25">
      <c r="A40" s="94">
        <v>38660</v>
      </c>
      <c r="B40" s="93"/>
      <c r="C40" s="93"/>
    </row>
    <row r="41" spans="1:3" x14ac:dyDescent="0.25">
      <c r="A41" s="94">
        <v>38718</v>
      </c>
      <c r="B41" s="93"/>
      <c r="C41" s="93"/>
    </row>
    <row r="42" spans="1:3" x14ac:dyDescent="0.25">
      <c r="A42" s="94">
        <v>38719</v>
      </c>
      <c r="B42" s="93"/>
      <c r="C42" s="93"/>
    </row>
    <row r="43" spans="1:3" x14ac:dyDescent="0.25">
      <c r="A43" s="94">
        <v>38720</v>
      </c>
      <c r="B43" s="93"/>
      <c r="C43" s="93"/>
    </row>
    <row r="44" spans="1:3" x14ac:dyDescent="0.25">
      <c r="A44" s="94">
        <v>38721</v>
      </c>
      <c r="B44" s="93"/>
      <c r="C44" s="93"/>
    </row>
    <row r="45" spans="1:3" x14ac:dyDescent="0.25">
      <c r="A45" s="94">
        <v>38722</v>
      </c>
      <c r="B45" s="93"/>
      <c r="C45" s="93"/>
    </row>
    <row r="46" spans="1:3" x14ac:dyDescent="0.25">
      <c r="A46" s="94">
        <v>38724</v>
      </c>
      <c r="B46" s="93"/>
      <c r="C46" s="93"/>
    </row>
    <row r="47" spans="1:3" x14ac:dyDescent="0.25">
      <c r="A47" s="94">
        <v>38771</v>
      </c>
      <c r="B47" s="93"/>
      <c r="C47" s="93"/>
    </row>
    <row r="48" spans="1:3" x14ac:dyDescent="0.25">
      <c r="A48" s="94">
        <v>38784</v>
      </c>
      <c r="B48" s="93"/>
      <c r="C48" s="93"/>
    </row>
    <row r="49" spans="1:3" x14ac:dyDescent="0.25">
      <c r="A49" s="94">
        <v>38838</v>
      </c>
      <c r="B49" s="93"/>
      <c r="C49" s="93"/>
    </row>
    <row r="50" spans="1:3" x14ac:dyDescent="0.25">
      <c r="A50" s="94">
        <v>38846</v>
      </c>
      <c r="B50" s="93"/>
      <c r="C50" s="93"/>
    </row>
    <row r="51" spans="1:3" x14ac:dyDescent="0.25">
      <c r="A51" s="94">
        <v>38880</v>
      </c>
      <c r="B51" s="93"/>
      <c r="C51" s="93"/>
    </row>
    <row r="52" spans="1:3" x14ac:dyDescent="0.25">
      <c r="A52" s="94">
        <v>39025</v>
      </c>
      <c r="B52" s="93"/>
      <c r="C52" s="93"/>
    </row>
    <row r="53" spans="1:3" x14ac:dyDescent="0.25">
      <c r="A53" s="94">
        <v>39083</v>
      </c>
      <c r="B53" s="93"/>
      <c r="C53" s="93"/>
    </row>
    <row r="54" spans="1:3" x14ac:dyDescent="0.25">
      <c r="A54" s="94">
        <v>39084</v>
      </c>
      <c r="B54" s="93"/>
      <c r="C54" s="93"/>
    </row>
    <row r="55" spans="1:3" x14ac:dyDescent="0.25">
      <c r="A55" s="94">
        <v>39085</v>
      </c>
      <c r="B55" s="93"/>
      <c r="C55" s="93"/>
    </row>
    <row r="56" spans="1:3" x14ac:dyDescent="0.25">
      <c r="A56" s="94">
        <v>39086</v>
      </c>
      <c r="B56" s="93"/>
      <c r="C56" s="93"/>
    </row>
    <row r="57" spans="1:3" x14ac:dyDescent="0.25">
      <c r="A57" s="94">
        <v>39087</v>
      </c>
      <c r="B57" s="93"/>
      <c r="C57" s="93"/>
    </row>
    <row r="58" spans="1:3" x14ac:dyDescent="0.25">
      <c r="A58" s="94">
        <v>39089</v>
      </c>
      <c r="B58" s="93"/>
      <c r="C58" s="93"/>
    </row>
    <row r="59" spans="1:3" x14ac:dyDescent="0.25">
      <c r="A59" s="94">
        <v>39121</v>
      </c>
      <c r="B59" s="93"/>
      <c r="C59" s="93"/>
    </row>
    <row r="60" spans="1:3" x14ac:dyDescent="0.25">
      <c r="A60" s="94">
        <v>39136</v>
      </c>
      <c r="B60" s="93"/>
      <c r="C60" s="93"/>
    </row>
    <row r="61" spans="1:3" x14ac:dyDescent="0.25">
      <c r="A61" s="94">
        <v>39203</v>
      </c>
      <c r="B61" s="93"/>
      <c r="C61" s="93"/>
    </row>
    <row r="62" spans="1:3" x14ac:dyDescent="0.25">
      <c r="A62" s="94">
        <v>39211</v>
      </c>
      <c r="B62" s="93"/>
      <c r="C62" s="93"/>
    </row>
    <row r="63" spans="1:3" x14ac:dyDescent="0.25">
      <c r="A63" s="94">
        <v>39245</v>
      </c>
      <c r="B63" s="93"/>
      <c r="C63" s="93"/>
    </row>
    <row r="64" spans="1:3" x14ac:dyDescent="0.25">
      <c r="A64" s="94">
        <v>39390</v>
      </c>
      <c r="B64" s="93"/>
      <c r="C64" s="93"/>
    </row>
    <row r="65" spans="1:3" x14ac:dyDescent="0.25">
      <c r="A65" s="94">
        <v>39448</v>
      </c>
      <c r="B65" s="93"/>
      <c r="C65" s="93"/>
    </row>
    <row r="66" spans="1:3" x14ac:dyDescent="0.25">
      <c r="A66" s="94">
        <v>39449</v>
      </c>
      <c r="B66" s="93"/>
      <c r="C66" s="93"/>
    </row>
    <row r="67" spans="1:3" x14ac:dyDescent="0.25">
      <c r="A67" s="94">
        <v>39450</v>
      </c>
      <c r="B67" s="93"/>
      <c r="C67" s="93"/>
    </row>
    <row r="68" spans="1:3" x14ac:dyDescent="0.25">
      <c r="A68" s="94">
        <v>39451</v>
      </c>
      <c r="B68" s="93"/>
      <c r="C68" s="93"/>
    </row>
    <row r="69" spans="1:3" x14ac:dyDescent="0.25">
      <c r="A69" s="94">
        <v>39452</v>
      </c>
      <c r="B69" s="93"/>
      <c r="C69" s="93"/>
    </row>
    <row r="70" spans="1:3" x14ac:dyDescent="0.25">
      <c r="A70" s="94">
        <v>39454</v>
      </c>
      <c r="B70" s="93"/>
      <c r="C70" s="93"/>
    </row>
    <row r="71" spans="1:3" x14ac:dyDescent="0.25">
      <c r="A71" s="94">
        <v>39501</v>
      </c>
      <c r="B71" s="93"/>
      <c r="C71" s="93"/>
    </row>
    <row r="72" spans="1:3" x14ac:dyDescent="0.25">
      <c r="A72" s="94">
        <v>39515</v>
      </c>
      <c r="B72" s="93"/>
      <c r="C72" s="93"/>
    </row>
    <row r="73" spans="1:3" x14ac:dyDescent="0.25">
      <c r="A73" s="94">
        <v>39569</v>
      </c>
      <c r="B73" s="93"/>
      <c r="C73" s="93"/>
    </row>
    <row r="74" spans="1:3" x14ac:dyDescent="0.25">
      <c r="A74" s="94">
        <v>39577</v>
      </c>
      <c r="B74" s="93"/>
      <c r="C74" s="93"/>
    </row>
    <row r="75" spans="1:3" x14ac:dyDescent="0.25">
      <c r="A75" s="94">
        <v>39611</v>
      </c>
      <c r="B75" s="93"/>
      <c r="C75" s="93"/>
    </row>
    <row r="76" spans="1:3" x14ac:dyDescent="0.25">
      <c r="A76" s="94">
        <v>39756</v>
      </c>
      <c r="B76" s="93"/>
      <c r="C76" s="93"/>
    </row>
    <row r="77" spans="1:3" x14ac:dyDescent="0.25">
      <c r="A77" s="94">
        <v>39814</v>
      </c>
      <c r="B77" s="93"/>
      <c r="C77" s="93"/>
    </row>
    <row r="78" spans="1:3" x14ac:dyDescent="0.25">
      <c r="A78" s="94">
        <v>39815</v>
      </c>
      <c r="B78" s="93"/>
      <c r="C78" s="93"/>
    </row>
    <row r="79" spans="1:3" x14ac:dyDescent="0.25">
      <c r="A79" s="94">
        <v>39816</v>
      </c>
      <c r="B79" s="93"/>
      <c r="C79" s="93"/>
    </row>
    <row r="80" spans="1:3" x14ac:dyDescent="0.25">
      <c r="A80" s="94">
        <v>39817</v>
      </c>
      <c r="B80" s="93"/>
      <c r="C80" s="93"/>
    </row>
    <row r="81" spans="1:3" x14ac:dyDescent="0.25">
      <c r="A81" s="94">
        <v>39818</v>
      </c>
      <c r="B81" s="93"/>
      <c r="C81" s="93"/>
    </row>
    <row r="82" spans="1:3" x14ac:dyDescent="0.25">
      <c r="A82" s="94">
        <v>39820</v>
      </c>
      <c r="B82" s="93"/>
      <c r="C82" s="93"/>
    </row>
    <row r="83" spans="1:3" x14ac:dyDescent="0.25">
      <c r="A83" s="94">
        <v>39867</v>
      </c>
      <c r="B83" s="93"/>
      <c r="C83" s="93"/>
    </row>
    <row r="84" spans="1:3" x14ac:dyDescent="0.25">
      <c r="A84" s="94">
        <v>39880</v>
      </c>
      <c r="B84" s="93"/>
      <c r="C84" s="93"/>
    </row>
    <row r="85" spans="1:3" x14ac:dyDescent="0.25">
      <c r="A85" s="94">
        <v>39934</v>
      </c>
      <c r="B85" s="93"/>
      <c r="C85" s="93"/>
    </row>
    <row r="86" spans="1:3" x14ac:dyDescent="0.25">
      <c r="A86" s="94">
        <v>39942</v>
      </c>
      <c r="B86" s="93"/>
      <c r="C86" s="93"/>
    </row>
    <row r="87" spans="1:3" x14ac:dyDescent="0.25">
      <c r="A87" s="94">
        <v>39976</v>
      </c>
      <c r="B87" s="93"/>
      <c r="C87" s="93"/>
    </row>
    <row r="88" spans="1:3" x14ac:dyDescent="0.25">
      <c r="A88" s="94">
        <v>40121</v>
      </c>
      <c r="B88" s="93"/>
      <c r="C88" s="93"/>
    </row>
    <row r="89" spans="1:3" x14ac:dyDescent="0.25">
      <c r="A89" s="94">
        <v>40179</v>
      </c>
      <c r="B89" s="93"/>
      <c r="C89" s="93"/>
    </row>
    <row r="90" spans="1:3" x14ac:dyDescent="0.25">
      <c r="A90" s="94">
        <v>40180</v>
      </c>
      <c r="B90" s="93"/>
      <c r="C90" s="93"/>
    </row>
    <row r="91" spans="1:3" x14ac:dyDescent="0.25">
      <c r="A91" s="94">
        <v>40181</v>
      </c>
      <c r="B91" s="93"/>
      <c r="C91" s="93"/>
    </row>
    <row r="92" spans="1:3" x14ac:dyDescent="0.25">
      <c r="A92" s="94">
        <v>40182</v>
      </c>
      <c r="B92" s="93"/>
      <c r="C92" s="93"/>
    </row>
    <row r="93" spans="1:3" x14ac:dyDescent="0.25">
      <c r="A93" s="94">
        <v>40183</v>
      </c>
      <c r="B93" s="93"/>
      <c r="C93" s="93"/>
    </row>
    <row r="94" spans="1:3" x14ac:dyDescent="0.25">
      <c r="A94" s="94">
        <v>40185</v>
      </c>
      <c r="B94" s="93"/>
      <c r="C94" s="93"/>
    </row>
    <row r="95" spans="1:3" x14ac:dyDescent="0.25">
      <c r="A95" s="94">
        <v>40232</v>
      </c>
      <c r="B95" s="93"/>
      <c r="C95" s="93"/>
    </row>
    <row r="96" spans="1:3" x14ac:dyDescent="0.25">
      <c r="A96" s="94">
        <v>40245</v>
      </c>
      <c r="B96" s="93"/>
      <c r="C96" s="93"/>
    </row>
    <row r="97" spans="1:3" x14ac:dyDescent="0.25">
      <c r="A97" s="94">
        <v>40299</v>
      </c>
      <c r="B97" s="93"/>
      <c r="C97" s="93"/>
    </row>
    <row r="98" spans="1:3" x14ac:dyDescent="0.25">
      <c r="A98" s="94">
        <v>40307</v>
      </c>
      <c r="B98" s="93"/>
      <c r="C98" s="93"/>
    </row>
    <row r="99" spans="1:3" x14ac:dyDescent="0.25">
      <c r="A99" s="94">
        <v>40341</v>
      </c>
      <c r="B99" s="93"/>
      <c r="C99" s="93"/>
    </row>
    <row r="100" spans="1:3" x14ac:dyDescent="0.25">
      <c r="A100" s="94">
        <v>40486</v>
      </c>
      <c r="B100" s="93"/>
      <c r="C100" s="93"/>
    </row>
    <row r="101" spans="1:3" x14ac:dyDescent="0.25">
      <c r="A101" s="94">
        <v>40544</v>
      </c>
      <c r="B101" s="93"/>
      <c r="C101" s="93"/>
    </row>
    <row r="102" spans="1:3" x14ac:dyDescent="0.25">
      <c r="A102" s="94">
        <v>40545</v>
      </c>
      <c r="B102" s="93"/>
      <c r="C102" s="93"/>
    </row>
    <row r="103" spans="1:3" x14ac:dyDescent="0.25">
      <c r="A103" s="94">
        <v>40546</v>
      </c>
      <c r="B103" s="93"/>
      <c r="C103" s="93"/>
    </row>
    <row r="104" spans="1:3" x14ac:dyDescent="0.25">
      <c r="A104" s="94">
        <v>40547</v>
      </c>
      <c r="B104" s="93"/>
      <c r="C104" s="93"/>
    </row>
    <row r="105" spans="1:3" x14ac:dyDescent="0.25">
      <c r="A105" s="94">
        <v>40548</v>
      </c>
      <c r="B105" s="93"/>
      <c r="C105" s="93"/>
    </row>
    <row r="106" spans="1:3" x14ac:dyDescent="0.25">
      <c r="A106" s="94">
        <v>40550</v>
      </c>
      <c r="B106" s="93"/>
      <c r="C106" s="93"/>
    </row>
    <row r="107" spans="1:3" x14ac:dyDescent="0.25">
      <c r="A107" s="94">
        <v>40597</v>
      </c>
      <c r="B107" s="93"/>
      <c r="C107" s="93"/>
    </row>
    <row r="108" spans="1:3" x14ac:dyDescent="0.25">
      <c r="A108" s="94">
        <v>40610</v>
      </c>
      <c r="B108" s="93"/>
      <c r="C108" s="93"/>
    </row>
    <row r="109" spans="1:3" x14ac:dyDescent="0.25">
      <c r="A109" s="94">
        <v>40664</v>
      </c>
      <c r="B109" s="93"/>
      <c r="C109" s="93"/>
    </row>
    <row r="110" spans="1:3" x14ac:dyDescent="0.25">
      <c r="A110" s="94">
        <v>40672</v>
      </c>
      <c r="B110" s="93"/>
      <c r="C110" s="93"/>
    </row>
    <row r="111" spans="1:3" x14ac:dyDescent="0.25">
      <c r="A111" s="94">
        <v>40706</v>
      </c>
      <c r="B111" s="93"/>
      <c r="C111" s="93"/>
    </row>
    <row r="112" spans="1:3" x14ac:dyDescent="0.25">
      <c r="A112" s="94">
        <v>40851</v>
      </c>
      <c r="B112" s="93"/>
      <c r="C112" s="93"/>
    </row>
    <row r="113" spans="1:3" x14ac:dyDescent="0.25">
      <c r="A113" s="94">
        <v>40909</v>
      </c>
      <c r="B113" s="93"/>
      <c r="C113" s="93"/>
    </row>
    <row r="114" spans="1:3" x14ac:dyDescent="0.25">
      <c r="A114" s="94">
        <v>40910</v>
      </c>
      <c r="B114" s="93"/>
      <c r="C114" s="93"/>
    </row>
    <row r="115" spans="1:3" x14ac:dyDescent="0.25">
      <c r="A115" s="94">
        <v>40911</v>
      </c>
      <c r="B115" s="93"/>
      <c r="C115" s="93"/>
    </row>
    <row r="116" spans="1:3" x14ac:dyDescent="0.25">
      <c r="A116" s="94">
        <v>40912</v>
      </c>
      <c r="B116" s="93"/>
      <c r="C116" s="93"/>
    </row>
    <row r="117" spans="1:3" x14ac:dyDescent="0.25">
      <c r="A117" s="94">
        <v>40913</v>
      </c>
      <c r="B117" s="93"/>
      <c r="C117" s="93"/>
    </row>
    <row r="118" spans="1:3" x14ac:dyDescent="0.25">
      <c r="A118" s="94">
        <v>40915</v>
      </c>
      <c r="B118" s="93"/>
      <c r="C118" s="93"/>
    </row>
    <row r="119" spans="1:3" x14ac:dyDescent="0.25">
      <c r="A119" s="94">
        <v>40962</v>
      </c>
      <c r="B119" s="93"/>
      <c r="C119" s="93"/>
    </row>
    <row r="120" spans="1:3" x14ac:dyDescent="0.25">
      <c r="A120" s="94">
        <v>40976</v>
      </c>
      <c r="B120" s="93"/>
      <c r="C120" s="93"/>
    </row>
    <row r="121" spans="1:3" x14ac:dyDescent="0.25">
      <c r="A121" s="94">
        <v>41030</v>
      </c>
      <c r="B121" s="93"/>
      <c r="C121" s="93"/>
    </row>
    <row r="122" spans="1:3" x14ac:dyDescent="0.25">
      <c r="A122" s="94">
        <v>41038</v>
      </c>
      <c r="B122" s="93"/>
      <c r="C122" s="93"/>
    </row>
    <row r="123" spans="1:3" x14ac:dyDescent="0.25">
      <c r="A123" s="94">
        <v>41072</v>
      </c>
      <c r="B123" s="93"/>
      <c r="C123" s="93"/>
    </row>
    <row r="124" spans="1:3" x14ac:dyDescent="0.25">
      <c r="A124" s="94">
        <v>41217</v>
      </c>
      <c r="B124" s="93"/>
      <c r="C124" s="93"/>
    </row>
    <row r="125" spans="1:3" x14ac:dyDescent="0.25">
      <c r="A125" s="94">
        <v>41275</v>
      </c>
      <c r="B125" s="94"/>
      <c r="C125" s="94"/>
    </row>
    <row r="126" spans="1:3" x14ac:dyDescent="0.25">
      <c r="A126" s="94">
        <v>41276</v>
      </c>
      <c r="B126" s="94"/>
      <c r="C126" s="94"/>
    </row>
    <row r="127" spans="1:3" x14ac:dyDescent="0.25">
      <c r="A127" s="94">
        <v>41277</v>
      </c>
      <c r="B127" s="94"/>
      <c r="C127" s="94"/>
    </row>
    <row r="128" spans="1:3" x14ac:dyDescent="0.25">
      <c r="A128" s="94">
        <v>41278</v>
      </c>
      <c r="B128" s="94"/>
      <c r="C128" s="94"/>
    </row>
    <row r="129" spans="1:3" x14ac:dyDescent="0.25">
      <c r="A129" s="94">
        <v>41279</v>
      </c>
      <c r="B129" s="94"/>
      <c r="C129" s="94"/>
    </row>
    <row r="130" spans="1:3" x14ac:dyDescent="0.25">
      <c r="A130" s="94">
        <v>41280</v>
      </c>
      <c r="B130" s="94"/>
      <c r="C130" s="94"/>
    </row>
    <row r="131" spans="1:3" x14ac:dyDescent="0.25">
      <c r="A131" s="94">
        <v>41281</v>
      </c>
      <c r="B131" s="94"/>
      <c r="C131" s="94"/>
    </row>
    <row r="132" spans="1:3" x14ac:dyDescent="0.25">
      <c r="A132" s="94">
        <v>41282</v>
      </c>
      <c r="B132" s="94"/>
      <c r="C132" s="94"/>
    </row>
    <row r="133" spans="1:3" x14ac:dyDescent="0.25">
      <c r="A133" s="94">
        <v>41328</v>
      </c>
      <c r="B133" s="94"/>
      <c r="C133" s="94"/>
    </row>
    <row r="134" spans="1:3" x14ac:dyDescent="0.25">
      <c r="A134" s="94">
        <v>41341</v>
      </c>
      <c r="B134" s="94"/>
      <c r="C134" s="94"/>
    </row>
    <row r="135" spans="1:3" x14ac:dyDescent="0.25">
      <c r="A135" s="94">
        <v>41395</v>
      </c>
      <c r="B135" s="94"/>
      <c r="C135" s="94"/>
    </row>
    <row r="136" spans="1:3" x14ac:dyDescent="0.25">
      <c r="A136" s="94">
        <v>41403</v>
      </c>
      <c r="B136" s="94"/>
      <c r="C136" s="94"/>
    </row>
    <row r="137" spans="1:3" x14ac:dyDescent="0.25">
      <c r="A137" s="94">
        <v>41437</v>
      </c>
      <c r="B137" s="94"/>
      <c r="C137" s="94"/>
    </row>
    <row r="138" spans="1:3" x14ac:dyDescent="0.25">
      <c r="A138" s="94">
        <v>41582</v>
      </c>
      <c r="B138" s="94"/>
      <c r="C138" s="94"/>
    </row>
    <row r="139" spans="1:3" x14ac:dyDescent="0.25">
      <c r="A139" s="94">
        <v>41640</v>
      </c>
      <c r="B139" s="94"/>
      <c r="C139" s="94"/>
    </row>
    <row r="140" spans="1:3" x14ac:dyDescent="0.25">
      <c r="A140" s="94">
        <v>41641</v>
      </c>
      <c r="B140" s="94"/>
      <c r="C140" s="94"/>
    </row>
    <row r="141" spans="1:3" x14ac:dyDescent="0.25">
      <c r="A141" s="94">
        <v>41642</v>
      </c>
      <c r="B141" s="94"/>
      <c r="C141" s="94"/>
    </row>
    <row r="142" spans="1:3" x14ac:dyDescent="0.25">
      <c r="A142" s="94">
        <v>41643</v>
      </c>
      <c r="B142" s="94"/>
      <c r="C142" s="94"/>
    </row>
    <row r="143" spans="1:3" x14ac:dyDescent="0.25">
      <c r="A143" s="94">
        <v>41644</v>
      </c>
      <c r="B143" s="94"/>
      <c r="C143" s="94"/>
    </row>
    <row r="144" spans="1:3" x14ac:dyDescent="0.25">
      <c r="A144" s="94">
        <v>41645</v>
      </c>
      <c r="B144" s="94"/>
      <c r="C144" s="94"/>
    </row>
    <row r="145" spans="1:3" x14ac:dyDescent="0.25">
      <c r="A145" s="94">
        <v>41646</v>
      </c>
      <c r="B145" s="94"/>
      <c r="C145" s="94"/>
    </row>
    <row r="146" spans="1:3" x14ac:dyDescent="0.25">
      <c r="A146" s="94">
        <v>41647</v>
      </c>
      <c r="B146" s="94"/>
      <c r="C146" s="94"/>
    </row>
    <row r="147" spans="1:3" x14ac:dyDescent="0.25">
      <c r="A147" s="94">
        <v>41693</v>
      </c>
      <c r="B147" s="94"/>
      <c r="C147" s="94"/>
    </row>
    <row r="148" spans="1:3" x14ac:dyDescent="0.25">
      <c r="A148" s="94">
        <v>41706</v>
      </c>
      <c r="B148" s="94"/>
      <c r="C148" s="94"/>
    </row>
    <row r="149" spans="1:3" x14ac:dyDescent="0.25">
      <c r="A149" s="94">
        <v>41760</v>
      </c>
      <c r="B149" s="94"/>
      <c r="C149" s="94"/>
    </row>
    <row r="150" spans="1:3" x14ac:dyDescent="0.25">
      <c r="A150" s="94">
        <v>41768</v>
      </c>
      <c r="B150" s="94"/>
      <c r="C150" s="94"/>
    </row>
    <row r="151" spans="1:3" x14ac:dyDescent="0.25">
      <c r="A151" s="94">
        <v>41802</v>
      </c>
      <c r="B151" s="94"/>
      <c r="C151" s="94"/>
    </row>
    <row r="152" spans="1:3" x14ac:dyDescent="0.25">
      <c r="A152" s="94">
        <v>41803</v>
      </c>
      <c r="B152" s="94"/>
      <c r="C152" s="94"/>
    </row>
    <row r="153" spans="1:3" x14ac:dyDescent="0.25">
      <c r="A153" s="94">
        <v>41946</v>
      </c>
      <c r="B153" s="94"/>
      <c r="C153" s="94"/>
    </row>
    <row r="154" spans="1:3" x14ac:dyDescent="0.25">
      <c r="A154" s="94">
        <v>41947</v>
      </c>
      <c r="B154" s="94"/>
      <c r="C154" s="94"/>
    </row>
    <row r="155" spans="1:3" x14ac:dyDescent="0.25">
      <c r="A155" s="95"/>
      <c r="B155" s="96"/>
      <c r="C155" s="97"/>
    </row>
    <row r="156" spans="1:3" x14ac:dyDescent="0.25">
      <c r="A156" s="95"/>
      <c r="B156" s="96"/>
      <c r="C156" s="97"/>
    </row>
    <row r="157" spans="1:3" x14ac:dyDescent="0.25">
      <c r="A157" s="95"/>
      <c r="B157" s="96"/>
      <c r="C157" s="97"/>
    </row>
    <row r="158" spans="1:3" x14ac:dyDescent="0.25">
      <c r="A158" s="93"/>
      <c r="B158" s="93"/>
      <c r="C158" s="93"/>
    </row>
    <row r="159" spans="1:3" x14ac:dyDescent="0.25">
      <c r="A159" s="93"/>
      <c r="B159" s="93"/>
      <c r="C159" s="93"/>
    </row>
    <row r="160" spans="1:3" x14ac:dyDescent="0.25">
      <c r="A160" s="93"/>
      <c r="B160" s="93"/>
      <c r="C160" s="93"/>
    </row>
    <row r="161" spans="1:3" x14ac:dyDescent="0.25">
      <c r="A161" s="93"/>
      <c r="B161" s="93"/>
      <c r="C161" s="93"/>
    </row>
    <row r="162" spans="1:3" x14ac:dyDescent="0.25">
      <c r="A162" s="93"/>
      <c r="B162" s="93"/>
      <c r="C162" s="93"/>
    </row>
    <row r="163" spans="1:3" x14ac:dyDescent="0.25">
      <c r="A163" s="93"/>
      <c r="B163" s="93"/>
      <c r="C163" s="93"/>
    </row>
    <row r="164" spans="1:3" x14ac:dyDescent="0.25">
      <c r="A164" s="93"/>
      <c r="B164" s="93"/>
      <c r="C164" s="93"/>
    </row>
    <row r="165" spans="1:3" x14ac:dyDescent="0.25">
      <c r="A165" s="93"/>
      <c r="B165" s="93"/>
      <c r="C165" s="93"/>
    </row>
    <row r="166" spans="1:3" x14ac:dyDescent="0.25">
      <c r="A166" s="93"/>
      <c r="B166" s="93"/>
      <c r="C166" s="93"/>
    </row>
    <row r="167" spans="1:3" x14ac:dyDescent="0.25">
      <c r="A167" s="93"/>
      <c r="B167" s="93"/>
      <c r="C167" s="93"/>
    </row>
    <row r="168" spans="1:3" x14ac:dyDescent="0.25">
      <c r="A168" s="93"/>
      <c r="B168" s="93"/>
      <c r="C168" s="93"/>
    </row>
    <row r="169" spans="1:3" x14ac:dyDescent="0.25">
      <c r="A169" s="93"/>
      <c r="B169" s="93"/>
      <c r="C169" s="93"/>
    </row>
    <row r="170" spans="1:3" x14ac:dyDescent="0.25">
      <c r="A170" s="93"/>
      <c r="B170" s="93"/>
      <c r="C170" s="93"/>
    </row>
    <row r="171" spans="1:3" x14ac:dyDescent="0.25">
      <c r="A171" s="93"/>
      <c r="B171" s="93"/>
      <c r="C171" s="93"/>
    </row>
    <row r="172" spans="1:3" x14ac:dyDescent="0.25">
      <c r="A172" s="93"/>
      <c r="B172" s="93"/>
      <c r="C172" s="93"/>
    </row>
    <row r="173" spans="1:3" x14ac:dyDescent="0.25">
      <c r="A173" s="93"/>
      <c r="B173" s="93"/>
      <c r="C173" s="93"/>
    </row>
    <row r="174" spans="1:3" x14ac:dyDescent="0.25">
      <c r="A174" s="93"/>
      <c r="B174" s="93"/>
      <c r="C174" s="93"/>
    </row>
    <row r="175" spans="1:3" x14ac:dyDescent="0.25">
      <c r="A175" s="93"/>
      <c r="B175" s="93"/>
      <c r="C175" s="93"/>
    </row>
    <row r="176" spans="1:3" x14ac:dyDescent="0.25">
      <c r="A176" s="93"/>
      <c r="B176" s="93"/>
      <c r="C176" s="93"/>
    </row>
    <row r="177" spans="1:3" x14ac:dyDescent="0.25">
      <c r="A177" s="93"/>
      <c r="B177" s="93"/>
      <c r="C177" s="93"/>
    </row>
    <row r="178" spans="1:3" x14ac:dyDescent="0.25">
      <c r="A178" s="93"/>
      <c r="B178" s="93"/>
      <c r="C178" s="93"/>
    </row>
    <row r="179" spans="1:3" x14ac:dyDescent="0.25">
      <c r="A179" s="93"/>
      <c r="B179" s="93"/>
      <c r="C179" s="93"/>
    </row>
    <row r="180" spans="1:3" x14ac:dyDescent="0.25">
      <c r="A180" s="93"/>
      <c r="B180" s="93"/>
      <c r="C180" s="93"/>
    </row>
    <row r="181" spans="1:3" x14ac:dyDescent="0.25">
      <c r="A181" s="93"/>
      <c r="B181" s="93"/>
      <c r="C181" s="93"/>
    </row>
    <row r="182" spans="1:3" x14ac:dyDescent="0.25">
      <c r="A182" s="93"/>
      <c r="B182" s="93"/>
      <c r="C182" s="93"/>
    </row>
    <row r="183" spans="1:3" x14ac:dyDescent="0.25">
      <c r="A183" s="93"/>
      <c r="B183" s="93"/>
      <c r="C183" s="93"/>
    </row>
    <row r="184" spans="1:3" x14ac:dyDescent="0.25">
      <c r="A184" s="93"/>
      <c r="B184" s="93"/>
      <c r="C184" s="93"/>
    </row>
    <row r="185" spans="1:3" x14ac:dyDescent="0.25">
      <c r="A185" s="93"/>
      <c r="B185" s="93"/>
      <c r="C185" s="93"/>
    </row>
    <row r="186" spans="1:3" x14ac:dyDescent="0.25">
      <c r="A186" s="93"/>
      <c r="B186" s="93"/>
      <c r="C186" s="93"/>
    </row>
    <row r="187" spans="1:3" x14ac:dyDescent="0.25">
      <c r="A187" s="93"/>
      <c r="B187" s="93"/>
      <c r="C187" s="93"/>
    </row>
    <row r="188" spans="1:3" x14ac:dyDescent="0.25">
      <c r="A188" s="93"/>
      <c r="B188" s="93"/>
      <c r="C188" s="93"/>
    </row>
    <row r="189" spans="1:3" x14ac:dyDescent="0.25">
      <c r="A189" s="93"/>
      <c r="B189" s="93"/>
      <c r="C189" s="93"/>
    </row>
    <row r="190" spans="1:3" x14ac:dyDescent="0.25">
      <c r="A190" s="93"/>
      <c r="B190" s="93"/>
      <c r="C190" s="93"/>
    </row>
    <row r="191" spans="1:3" x14ac:dyDescent="0.25">
      <c r="A191" s="93"/>
      <c r="B191" s="93"/>
      <c r="C191" s="93"/>
    </row>
    <row r="192" spans="1:3" x14ac:dyDescent="0.25">
      <c r="A192" s="93"/>
      <c r="B192" s="93"/>
      <c r="C192" s="93"/>
    </row>
    <row r="193" spans="1:3" x14ac:dyDescent="0.25">
      <c r="A193" s="93"/>
      <c r="B193" s="93"/>
      <c r="C193" s="93"/>
    </row>
    <row r="194" spans="1:3" x14ac:dyDescent="0.25">
      <c r="A194" s="93"/>
      <c r="B194" s="93"/>
      <c r="C194" s="93"/>
    </row>
    <row r="195" spans="1:3" x14ac:dyDescent="0.25">
      <c r="A195" s="93"/>
      <c r="B195" s="93"/>
      <c r="C195" s="93"/>
    </row>
    <row r="196" spans="1:3" x14ac:dyDescent="0.25">
      <c r="A196" s="93"/>
      <c r="B196" s="93"/>
      <c r="C196" s="93"/>
    </row>
    <row r="197" spans="1:3" x14ac:dyDescent="0.25">
      <c r="A197" s="93"/>
      <c r="B197" s="93"/>
      <c r="C197" s="93"/>
    </row>
    <row r="198" spans="1:3" x14ac:dyDescent="0.25">
      <c r="A198" s="93"/>
      <c r="B198" s="93"/>
      <c r="C198" s="93"/>
    </row>
    <row r="199" spans="1:3" x14ac:dyDescent="0.25">
      <c r="A199" s="93"/>
      <c r="B199" s="93"/>
      <c r="C199" s="93"/>
    </row>
    <row r="200" spans="1:3" x14ac:dyDescent="0.25">
      <c r="A200" s="93"/>
      <c r="B200" s="93"/>
      <c r="C200" s="93"/>
    </row>
    <row r="201" spans="1:3" x14ac:dyDescent="0.25">
      <c r="A201" s="93"/>
      <c r="B201" s="93"/>
      <c r="C201" s="93"/>
    </row>
    <row r="202" spans="1:3" x14ac:dyDescent="0.25">
      <c r="A202" s="93"/>
      <c r="B202" s="93"/>
      <c r="C202" s="93"/>
    </row>
    <row r="203" spans="1:3" x14ac:dyDescent="0.25">
      <c r="A203" s="93"/>
      <c r="B203" s="93"/>
      <c r="C203" s="93"/>
    </row>
    <row r="204" spans="1:3" x14ac:dyDescent="0.25">
      <c r="A204" s="93"/>
      <c r="B204" s="93"/>
      <c r="C204" s="93"/>
    </row>
    <row r="205" spans="1:3" x14ac:dyDescent="0.25">
      <c r="A205" s="93"/>
      <c r="B205" s="93"/>
      <c r="C205" s="93"/>
    </row>
    <row r="206" spans="1:3" x14ac:dyDescent="0.25">
      <c r="A206" s="93"/>
      <c r="B206" s="93"/>
      <c r="C206" s="93"/>
    </row>
    <row r="207" spans="1:3" x14ac:dyDescent="0.25">
      <c r="A207" s="93"/>
      <c r="B207" s="93"/>
      <c r="C207" s="93"/>
    </row>
    <row r="208" spans="1:3" x14ac:dyDescent="0.25">
      <c r="A208" s="93"/>
      <c r="B208" s="93"/>
      <c r="C208" s="93"/>
    </row>
    <row r="209" spans="1:3" x14ac:dyDescent="0.25">
      <c r="A209" s="93"/>
      <c r="B209" s="93"/>
      <c r="C209" s="93"/>
    </row>
    <row r="210" spans="1:3" x14ac:dyDescent="0.25">
      <c r="A210" s="93"/>
      <c r="B210" s="93"/>
      <c r="C210" s="93"/>
    </row>
    <row r="211" spans="1:3" x14ac:dyDescent="0.25">
      <c r="A211" s="93"/>
      <c r="B211" s="93"/>
      <c r="C211" s="93"/>
    </row>
    <row r="212" spans="1:3" x14ac:dyDescent="0.25">
      <c r="A212" s="93"/>
      <c r="B212" s="93"/>
      <c r="C212" s="93"/>
    </row>
    <row r="213" spans="1:3" x14ac:dyDescent="0.25">
      <c r="A213" s="93"/>
      <c r="B213" s="93"/>
      <c r="C213" s="93"/>
    </row>
    <row r="214" spans="1:3" x14ac:dyDescent="0.25">
      <c r="A214" s="93"/>
      <c r="B214" s="93"/>
      <c r="C214" s="93"/>
    </row>
    <row r="215" spans="1:3" x14ac:dyDescent="0.25">
      <c r="A215" s="93"/>
      <c r="B215" s="93"/>
      <c r="C215" s="93"/>
    </row>
    <row r="216" spans="1:3" x14ac:dyDescent="0.25">
      <c r="A216" s="93"/>
      <c r="B216" s="93"/>
      <c r="C216" s="93"/>
    </row>
    <row r="217" spans="1:3" x14ac:dyDescent="0.25">
      <c r="A217" s="93"/>
      <c r="B217" s="93"/>
      <c r="C217" s="93"/>
    </row>
    <row r="218" spans="1:3" x14ac:dyDescent="0.25">
      <c r="A218" s="93"/>
      <c r="B218" s="93"/>
      <c r="C218" s="93"/>
    </row>
    <row r="219" spans="1:3" x14ac:dyDescent="0.25">
      <c r="A219" s="93"/>
      <c r="B219" s="93"/>
      <c r="C219" s="93"/>
    </row>
    <row r="220" spans="1:3" x14ac:dyDescent="0.25">
      <c r="A220" s="93"/>
      <c r="B220" s="93"/>
      <c r="C220" s="93"/>
    </row>
    <row r="221" spans="1:3" x14ac:dyDescent="0.25">
      <c r="A221" s="93"/>
      <c r="B221" s="93"/>
      <c r="C221" s="93"/>
    </row>
    <row r="222" spans="1:3" x14ac:dyDescent="0.25">
      <c r="A222" s="93"/>
      <c r="B222" s="93"/>
      <c r="C222" s="93"/>
    </row>
    <row r="223" spans="1:3" x14ac:dyDescent="0.25">
      <c r="A223" s="93"/>
      <c r="B223" s="93"/>
      <c r="C223" s="93"/>
    </row>
    <row r="224" spans="1:3" x14ac:dyDescent="0.25">
      <c r="A224" s="93"/>
      <c r="B224" s="93"/>
      <c r="C224" s="93"/>
    </row>
    <row r="225" spans="1:3" x14ac:dyDescent="0.25">
      <c r="A225" s="93"/>
      <c r="B225" s="93"/>
      <c r="C225" s="93"/>
    </row>
    <row r="226" spans="1:3" x14ac:dyDescent="0.25">
      <c r="A226" s="93"/>
      <c r="B226" s="93"/>
      <c r="C226" s="93"/>
    </row>
    <row r="227" spans="1:3" x14ac:dyDescent="0.25">
      <c r="A227" s="93"/>
      <c r="B227" s="93"/>
      <c r="C227" s="93"/>
    </row>
    <row r="228" spans="1:3" x14ac:dyDescent="0.25">
      <c r="A228" s="93"/>
      <c r="B228" s="93"/>
      <c r="C228" s="93"/>
    </row>
    <row r="229" spans="1:3" x14ac:dyDescent="0.25">
      <c r="A229" s="93"/>
      <c r="B229" s="93"/>
      <c r="C229" s="93"/>
    </row>
    <row r="230" spans="1:3" x14ac:dyDescent="0.25">
      <c r="A230" s="93"/>
      <c r="B230" s="93"/>
      <c r="C230" s="93"/>
    </row>
    <row r="231" spans="1:3" x14ac:dyDescent="0.25">
      <c r="A231" s="93"/>
      <c r="B231" s="93"/>
      <c r="C231" s="93"/>
    </row>
    <row r="232" spans="1:3" x14ac:dyDescent="0.25">
      <c r="A232" s="93"/>
      <c r="B232" s="93"/>
      <c r="C232" s="93"/>
    </row>
    <row r="233" spans="1:3" x14ac:dyDescent="0.25">
      <c r="A233" s="93"/>
      <c r="B233" s="93"/>
      <c r="C233" s="93"/>
    </row>
    <row r="234" spans="1:3" x14ac:dyDescent="0.25">
      <c r="A234" s="93"/>
      <c r="B234" s="93"/>
      <c r="C234" s="93"/>
    </row>
    <row r="235" spans="1:3" x14ac:dyDescent="0.25">
      <c r="A235" s="93"/>
      <c r="B235" s="93"/>
      <c r="C235" s="93"/>
    </row>
    <row r="236" spans="1:3" x14ac:dyDescent="0.25">
      <c r="A236" s="93"/>
      <c r="B236" s="93"/>
      <c r="C236" s="93"/>
    </row>
    <row r="237" spans="1:3" x14ac:dyDescent="0.25">
      <c r="A237" s="93"/>
      <c r="B237" s="93"/>
      <c r="C237" s="93"/>
    </row>
    <row r="238" spans="1:3" x14ac:dyDescent="0.25">
      <c r="A238" s="93"/>
      <c r="B238" s="93"/>
      <c r="C238" s="93"/>
    </row>
    <row r="239" spans="1:3" x14ac:dyDescent="0.25">
      <c r="A239" s="93"/>
      <c r="B239" s="93"/>
      <c r="C239" s="93"/>
    </row>
    <row r="240" spans="1:3" x14ac:dyDescent="0.25">
      <c r="A240" s="93"/>
      <c r="B240" s="93"/>
      <c r="C240" s="93"/>
    </row>
    <row r="241" spans="1:3" x14ac:dyDescent="0.25">
      <c r="A241" s="93"/>
      <c r="B241" s="93"/>
      <c r="C241" s="93"/>
    </row>
    <row r="242" spans="1:3" x14ac:dyDescent="0.25">
      <c r="A242" s="93"/>
      <c r="B242" s="93"/>
      <c r="C242" s="93"/>
    </row>
    <row r="243" spans="1:3" x14ac:dyDescent="0.25">
      <c r="A243" s="93"/>
      <c r="B243" s="93"/>
      <c r="C243" s="93"/>
    </row>
    <row r="244" spans="1:3" x14ac:dyDescent="0.25">
      <c r="A244" s="93"/>
      <c r="B244" s="93"/>
      <c r="C244" s="93"/>
    </row>
    <row r="245" spans="1:3" x14ac:dyDescent="0.25">
      <c r="A245" s="93"/>
      <c r="B245" s="93"/>
      <c r="C245" s="93"/>
    </row>
    <row r="246" spans="1:3" x14ac:dyDescent="0.25">
      <c r="A246" s="93"/>
      <c r="B246" s="93"/>
      <c r="C246" s="93"/>
    </row>
    <row r="247" spans="1:3" x14ac:dyDescent="0.25">
      <c r="A247" s="93"/>
      <c r="B247" s="93"/>
      <c r="C247" s="93"/>
    </row>
    <row r="248" spans="1:3" x14ac:dyDescent="0.25">
      <c r="A248" s="93"/>
      <c r="B248" s="93"/>
      <c r="C248" s="93"/>
    </row>
    <row r="249" spans="1:3" x14ac:dyDescent="0.25">
      <c r="A249" s="93"/>
      <c r="B249" s="93"/>
      <c r="C249" s="93"/>
    </row>
    <row r="250" spans="1:3" x14ac:dyDescent="0.25">
      <c r="A250" s="93"/>
      <c r="B250" s="93"/>
      <c r="C250" s="93"/>
    </row>
    <row r="251" spans="1:3" x14ac:dyDescent="0.25">
      <c r="A251" s="93"/>
      <c r="B251" s="93"/>
      <c r="C251" s="93"/>
    </row>
    <row r="252" spans="1:3" x14ac:dyDescent="0.25">
      <c r="A252" s="93"/>
      <c r="B252" s="93"/>
      <c r="C252" s="93"/>
    </row>
    <row r="253" spans="1:3" x14ac:dyDescent="0.25">
      <c r="A253" s="93"/>
      <c r="B253" s="93"/>
      <c r="C253" s="93"/>
    </row>
    <row r="254" spans="1:3" x14ac:dyDescent="0.25">
      <c r="A254" s="93"/>
      <c r="B254" s="93"/>
      <c r="C254" s="93"/>
    </row>
    <row r="255" spans="1:3" x14ac:dyDescent="0.25">
      <c r="A255" s="93"/>
      <c r="B255" s="93"/>
      <c r="C255" s="93"/>
    </row>
    <row r="256" spans="1:3" x14ac:dyDescent="0.25">
      <c r="A256" s="93"/>
      <c r="B256" s="93"/>
      <c r="C256" s="93"/>
    </row>
    <row r="257" spans="1:3" x14ac:dyDescent="0.25">
      <c r="A257" s="93"/>
      <c r="B257" s="93"/>
      <c r="C257" s="93"/>
    </row>
    <row r="258" spans="1:3" x14ac:dyDescent="0.25">
      <c r="A258" s="93"/>
      <c r="B258" s="93"/>
      <c r="C258" s="93"/>
    </row>
    <row r="259" spans="1:3" x14ac:dyDescent="0.25">
      <c r="A259" s="93"/>
      <c r="B259" s="93"/>
      <c r="C259" s="93"/>
    </row>
    <row r="260" spans="1:3" x14ac:dyDescent="0.25">
      <c r="A260" s="93"/>
      <c r="B260" s="93"/>
      <c r="C260" s="93"/>
    </row>
    <row r="261" spans="1:3" x14ac:dyDescent="0.25">
      <c r="A261" s="93"/>
      <c r="B261" s="93"/>
      <c r="C261" s="93"/>
    </row>
    <row r="262" spans="1:3" x14ac:dyDescent="0.25">
      <c r="A262" s="93"/>
      <c r="B262" s="93"/>
      <c r="C262" s="93"/>
    </row>
    <row r="263" spans="1:3" x14ac:dyDescent="0.25">
      <c r="A263" s="93"/>
      <c r="B263" s="93"/>
      <c r="C263" s="93"/>
    </row>
    <row r="264" spans="1:3" x14ac:dyDescent="0.25">
      <c r="A264" s="93"/>
      <c r="B264" s="93"/>
      <c r="C264" s="93"/>
    </row>
    <row r="265" spans="1:3" x14ac:dyDescent="0.25">
      <c r="A265" s="93"/>
      <c r="B265" s="93"/>
      <c r="C265" s="93"/>
    </row>
    <row r="266" spans="1:3" x14ac:dyDescent="0.25">
      <c r="A266" s="93"/>
      <c r="B266" s="93"/>
      <c r="C266" s="93"/>
    </row>
    <row r="267" spans="1:3" x14ac:dyDescent="0.25">
      <c r="A267" s="93"/>
      <c r="B267" s="93"/>
      <c r="C267" s="93"/>
    </row>
    <row r="268" spans="1:3" x14ac:dyDescent="0.25">
      <c r="A268" s="93"/>
      <c r="B268" s="93"/>
      <c r="C268" s="93"/>
    </row>
    <row r="269" spans="1:3" x14ac:dyDescent="0.25">
      <c r="A269" s="93"/>
      <c r="B269" s="93"/>
      <c r="C269" s="93"/>
    </row>
    <row r="270" spans="1:3" x14ac:dyDescent="0.25">
      <c r="A270" s="93"/>
      <c r="B270" s="93"/>
      <c r="C270" s="93"/>
    </row>
    <row r="271" spans="1:3" x14ac:dyDescent="0.25">
      <c r="A271" s="93"/>
      <c r="B271" s="93"/>
      <c r="C271" s="93"/>
    </row>
    <row r="272" spans="1:3" x14ac:dyDescent="0.25">
      <c r="A272" s="93"/>
      <c r="B272" s="93"/>
      <c r="C272" s="93"/>
    </row>
    <row r="273" spans="1:3" x14ac:dyDescent="0.25">
      <c r="A273" s="93"/>
      <c r="B273" s="93"/>
      <c r="C273" s="93"/>
    </row>
    <row r="274" spans="1:3" x14ac:dyDescent="0.25">
      <c r="A274" s="93"/>
      <c r="B274" s="93"/>
      <c r="C274" s="93"/>
    </row>
    <row r="275" spans="1:3" x14ac:dyDescent="0.25">
      <c r="A275" s="93"/>
      <c r="B275" s="93"/>
      <c r="C275" s="93"/>
    </row>
    <row r="276" spans="1:3" x14ac:dyDescent="0.25">
      <c r="A276" s="93"/>
      <c r="B276" s="93"/>
      <c r="C276" s="93"/>
    </row>
    <row r="277" spans="1:3" x14ac:dyDescent="0.25">
      <c r="A277" s="93"/>
      <c r="B277" s="93"/>
      <c r="C277" s="93"/>
    </row>
    <row r="278" spans="1:3" x14ac:dyDescent="0.25">
      <c r="A278" s="93"/>
      <c r="B278" s="93"/>
      <c r="C278" s="93"/>
    </row>
    <row r="279" spans="1:3" x14ac:dyDescent="0.25">
      <c r="A279" s="93"/>
      <c r="B279" s="93"/>
      <c r="C279" s="93"/>
    </row>
    <row r="280" spans="1:3" x14ac:dyDescent="0.25">
      <c r="A280" s="93"/>
      <c r="B280" s="93"/>
      <c r="C280" s="93"/>
    </row>
    <row r="281" spans="1:3" x14ac:dyDescent="0.25">
      <c r="A281" s="93"/>
      <c r="B281" s="93"/>
      <c r="C281" s="93"/>
    </row>
    <row r="282" spans="1:3" x14ac:dyDescent="0.25">
      <c r="A282" s="93"/>
      <c r="B282" s="93"/>
      <c r="C282" s="93"/>
    </row>
    <row r="283" spans="1:3" x14ac:dyDescent="0.25">
      <c r="A283" s="93"/>
      <c r="B283" s="93"/>
      <c r="C283" s="93"/>
    </row>
    <row r="284" spans="1:3" x14ac:dyDescent="0.25">
      <c r="A284" s="93"/>
      <c r="B284" s="93"/>
      <c r="C284" s="93"/>
    </row>
    <row r="285" spans="1:3" x14ac:dyDescent="0.25">
      <c r="A285" s="93"/>
      <c r="B285" s="93"/>
      <c r="C285" s="93"/>
    </row>
    <row r="286" spans="1:3" x14ac:dyDescent="0.25">
      <c r="A286" s="93"/>
      <c r="B286" s="93"/>
      <c r="C286" s="93"/>
    </row>
    <row r="287" spans="1:3" x14ac:dyDescent="0.25">
      <c r="A287" s="93"/>
      <c r="B287" s="93"/>
      <c r="C287" s="93"/>
    </row>
    <row r="288" spans="1:3" x14ac:dyDescent="0.25">
      <c r="A288" s="93"/>
      <c r="B288" s="93"/>
      <c r="C288" s="93"/>
    </row>
    <row r="289" spans="1:3" x14ac:dyDescent="0.25">
      <c r="A289" s="93"/>
      <c r="B289" s="93"/>
      <c r="C289" s="93"/>
    </row>
    <row r="290" spans="1:3" x14ac:dyDescent="0.25">
      <c r="A290" s="93"/>
      <c r="B290" s="93"/>
      <c r="C290" s="93"/>
    </row>
    <row r="291" spans="1:3" x14ac:dyDescent="0.25">
      <c r="A291" s="93"/>
      <c r="B291" s="93"/>
      <c r="C291" s="93"/>
    </row>
    <row r="292" spans="1:3" x14ac:dyDescent="0.25">
      <c r="A292" s="93"/>
      <c r="B292" s="93"/>
      <c r="C292" s="93"/>
    </row>
    <row r="293" spans="1:3" x14ac:dyDescent="0.25">
      <c r="A293" s="93"/>
      <c r="B293" s="93"/>
      <c r="C293" s="93"/>
    </row>
    <row r="294" spans="1:3" x14ac:dyDescent="0.25">
      <c r="A294" s="93"/>
      <c r="B294" s="93"/>
      <c r="C294" s="93"/>
    </row>
    <row r="295" spans="1:3" x14ac:dyDescent="0.25">
      <c r="A295" s="93"/>
      <c r="B295" s="93"/>
      <c r="C295" s="93"/>
    </row>
    <row r="296" spans="1:3" x14ac:dyDescent="0.25">
      <c r="A296" s="93"/>
      <c r="B296" s="93"/>
      <c r="C296" s="93"/>
    </row>
    <row r="297" spans="1:3" x14ac:dyDescent="0.25">
      <c r="A297" s="93"/>
      <c r="B297" s="93"/>
      <c r="C297" s="93"/>
    </row>
    <row r="298" spans="1:3" x14ac:dyDescent="0.25">
      <c r="A298" s="93"/>
      <c r="B298" s="93"/>
      <c r="C298" s="93"/>
    </row>
    <row r="299" spans="1:3" x14ac:dyDescent="0.25">
      <c r="A299" s="93"/>
      <c r="B299" s="93"/>
      <c r="C299" s="93"/>
    </row>
    <row r="300" spans="1:3" x14ac:dyDescent="0.25">
      <c r="A300" s="93"/>
      <c r="B300" s="93"/>
      <c r="C300" s="93"/>
    </row>
    <row r="301" spans="1:3" x14ac:dyDescent="0.25">
      <c r="A301" s="93"/>
      <c r="B301" s="93"/>
      <c r="C301" s="93"/>
    </row>
    <row r="302" spans="1:3" x14ac:dyDescent="0.25">
      <c r="A302" s="93"/>
      <c r="B302" s="93"/>
      <c r="C302" s="93"/>
    </row>
    <row r="303" spans="1:3" x14ac:dyDescent="0.25">
      <c r="A303" s="93"/>
      <c r="B303" s="93"/>
      <c r="C303" s="93"/>
    </row>
    <row r="304" spans="1:3" x14ac:dyDescent="0.25">
      <c r="A304" s="93"/>
      <c r="B304" s="93"/>
      <c r="C304" s="93"/>
    </row>
    <row r="305" spans="1:3" x14ac:dyDescent="0.25">
      <c r="A305" s="93"/>
      <c r="B305" s="93"/>
      <c r="C305" s="93"/>
    </row>
    <row r="306" spans="1:3" x14ac:dyDescent="0.25">
      <c r="A306" s="93"/>
      <c r="B306" s="93"/>
      <c r="C306" s="93"/>
    </row>
    <row r="307" spans="1:3" x14ac:dyDescent="0.25">
      <c r="A307" s="93"/>
      <c r="B307" s="93"/>
      <c r="C307" s="93"/>
    </row>
    <row r="308" spans="1:3" x14ac:dyDescent="0.25">
      <c r="A308" s="93"/>
      <c r="B308" s="93"/>
      <c r="C308" s="93"/>
    </row>
    <row r="309" spans="1:3" x14ac:dyDescent="0.25">
      <c r="A309" s="93"/>
      <c r="B309" s="93"/>
      <c r="C309" s="93"/>
    </row>
    <row r="310" spans="1:3" x14ac:dyDescent="0.25">
      <c r="A310" s="93"/>
      <c r="B310" s="93"/>
      <c r="C310" s="93"/>
    </row>
    <row r="311" spans="1:3" x14ac:dyDescent="0.25">
      <c r="A311" s="93"/>
      <c r="B311" s="93"/>
      <c r="C311" s="93"/>
    </row>
    <row r="312" spans="1:3" x14ac:dyDescent="0.25">
      <c r="A312" s="93"/>
      <c r="B312" s="93"/>
      <c r="C312" s="93"/>
    </row>
    <row r="313" spans="1:3" x14ac:dyDescent="0.25">
      <c r="A313" s="93"/>
      <c r="B313" s="93"/>
      <c r="C313" s="93"/>
    </row>
    <row r="314" spans="1:3" x14ac:dyDescent="0.25">
      <c r="A314" s="93"/>
      <c r="B314" s="93"/>
      <c r="C314" s="93"/>
    </row>
    <row r="315" spans="1:3" x14ac:dyDescent="0.25">
      <c r="A315" s="93"/>
      <c r="B315" s="93"/>
      <c r="C315" s="93"/>
    </row>
    <row r="316" spans="1:3" x14ac:dyDescent="0.25">
      <c r="A316" s="93"/>
      <c r="B316" s="93"/>
      <c r="C316" s="93"/>
    </row>
    <row r="317" spans="1:3" x14ac:dyDescent="0.25">
      <c r="A317" s="93"/>
      <c r="B317" s="93"/>
      <c r="C317" s="93"/>
    </row>
    <row r="318" spans="1:3" x14ac:dyDescent="0.25">
      <c r="A318" s="93"/>
      <c r="B318" s="93"/>
      <c r="C318" s="93"/>
    </row>
    <row r="319" spans="1:3" x14ac:dyDescent="0.25">
      <c r="A319" s="93"/>
      <c r="B319" s="93"/>
      <c r="C319" s="93"/>
    </row>
    <row r="320" spans="1:3" x14ac:dyDescent="0.25">
      <c r="A320" s="93"/>
      <c r="B320" s="93"/>
      <c r="C320" s="93"/>
    </row>
    <row r="321" spans="1:3" x14ac:dyDescent="0.25">
      <c r="A321" s="93"/>
      <c r="B321" s="93"/>
      <c r="C321" s="93"/>
    </row>
    <row r="322" spans="1:3" x14ac:dyDescent="0.25">
      <c r="A322" s="93"/>
      <c r="B322" s="93"/>
      <c r="C322" s="93"/>
    </row>
    <row r="323" spans="1:3" x14ac:dyDescent="0.25">
      <c r="A323" s="93"/>
      <c r="B323" s="93"/>
      <c r="C323" s="93"/>
    </row>
    <row r="324" spans="1:3" x14ac:dyDescent="0.25">
      <c r="A324" s="93"/>
      <c r="B324" s="93"/>
      <c r="C324" s="93"/>
    </row>
    <row r="325" spans="1:3" x14ac:dyDescent="0.25">
      <c r="A325" s="93"/>
      <c r="B325" s="93"/>
      <c r="C325" s="93"/>
    </row>
    <row r="326" spans="1:3" x14ac:dyDescent="0.25">
      <c r="A326" s="93"/>
      <c r="B326" s="93"/>
      <c r="C326" s="93"/>
    </row>
    <row r="327" spans="1:3" x14ac:dyDescent="0.25">
      <c r="A327" s="93"/>
      <c r="B327" s="93"/>
      <c r="C327" s="93"/>
    </row>
    <row r="328" spans="1:3" x14ac:dyDescent="0.25">
      <c r="A328" s="93"/>
      <c r="B328" s="93"/>
      <c r="C328" s="93"/>
    </row>
    <row r="329" spans="1:3" x14ac:dyDescent="0.25">
      <c r="A329" s="93"/>
      <c r="B329" s="93"/>
      <c r="C329" s="93"/>
    </row>
    <row r="330" spans="1:3" x14ac:dyDescent="0.25">
      <c r="A330" s="93"/>
      <c r="B330" s="93"/>
      <c r="C330" s="93"/>
    </row>
    <row r="331" spans="1:3" x14ac:dyDescent="0.25">
      <c r="A331" s="93"/>
      <c r="B331" s="93"/>
      <c r="C331" s="93"/>
    </row>
    <row r="332" spans="1:3" x14ac:dyDescent="0.25">
      <c r="A332" s="93"/>
      <c r="B332" s="93"/>
      <c r="C332" s="93"/>
    </row>
    <row r="333" spans="1:3" x14ac:dyDescent="0.25">
      <c r="A333" s="93"/>
      <c r="B333" s="93"/>
      <c r="C333" s="93"/>
    </row>
    <row r="334" spans="1:3" x14ac:dyDescent="0.25">
      <c r="A334" s="93"/>
      <c r="B334" s="93"/>
      <c r="C334" s="93"/>
    </row>
    <row r="335" spans="1:3" x14ac:dyDescent="0.25">
      <c r="A335" s="93"/>
      <c r="B335" s="93"/>
      <c r="C335" s="93"/>
    </row>
    <row r="336" spans="1:3" x14ac:dyDescent="0.25">
      <c r="A336" s="93"/>
      <c r="B336" s="93"/>
      <c r="C336" s="93"/>
    </row>
    <row r="337" spans="1:3" x14ac:dyDescent="0.25">
      <c r="A337" s="93"/>
      <c r="B337" s="93"/>
      <c r="C337" s="93"/>
    </row>
    <row r="338" spans="1:3" x14ac:dyDescent="0.25">
      <c r="A338" s="93"/>
      <c r="B338" s="93"/>
      <c r="C338" s="93"/>
    </row>
    <row r="339" spans="1:3" x14ac:dyDescent="0.25">
      <c r="A339" s="93"/>
      <c r="B339" s="93"/>
      <c r="C339" s="93"/>
    </row>
    <row r="340" spans="1:3" x14ac:dyDescent="0.25">
      <c r="A340" s="93"/>
      <c r="B340" s="93"/>
      <c r="C340" s="93"/>
    </row>
    <row r="341" spans="1:3" x14ac:dyDescent="0.25">
      <c r="A341" s="93"/>
      <c r="B341" s="93"/>
      <c r="C341" s="93"/>
    </row>
    <row r="342" spans="1:3" x14ac:dyDescent="0.25">
      <c r="A342" s="93"/>
      <c r="B342" s="93"/>
      <c r="C342" s="93"/>
    </row>
    <row r="343" spans="1:3" x14ac:dyDescent="0.25">
      <c r="A343" s="93"/>
      <c r="B343" s="93"/>
      <c r="C343" s="93"/>
    </row>
    <row r="344" spans="1:3" x14ac:dyDescent="0.25">
      <c r="A344" s="93"/>
      <c r="B344" s="93"/>
      <c r="C344" s="93"/>
    </row>
    <row r="345" spans="1:3" x14ac:dyDescent="0.25">
      <c r="A345" s="93"/>
      <c r="B345" s="93"/>
      <c r="C345" s="93"/>
    </row>
    <row r="346" spans="1:3" x14ac:dyDescent="0.25">
      <c r="A346" s="93"/>
      <c r="B346" s="93"/>
      <c r="C346" s="93"/>
    </row>
    <row r="347" spans="1:3" x14ac:dyDescent="0.25">
      <c r="A347" s="93"/>
      <c r="B347" s="93"/>
      <c r="C347" s="93"/>
    </row>
    <row r="348" spans="1:3" x14ac:dyDescent="0.25">
      <c r="A348" s="93"/>
      <c r="B348" s="93"/>
      <c r="C348" s="93"/>
    </row>
    <row r="349" spans="1:3" x14ac:dyDescent="0.25">
      <c r="A349" s="93"/>
      <c r="B349" s="93"/>
      <c r="C349" s="93"/>
    </row>
    <row r="350" spans="1:3" x14ac:dyDescent="0.25">
      <c r="A350" s="93"/>
      <c r="B350" s="93"/>
      <c r="C350" s="93"/>
    </row>
    <row r="351" spans="1:3" x14ac:dyDescent="0.25">
      <c r="A351" s="93"/>
      <c r="B351" s="93"/>
      <c r="C351" s="93"/>
    </row>
    <row r="352" spans="1:3" x14ac:dyDescent="0.25">
      <c r="A352" s="93"/>
      <c r="B352" s="93"/>
      <c r="C352" s="93"/>
    </row>
    <row r="353" spans="1:3" x14ac:dyDescent="0.25">
      <c r="A353" s="93"/>
      <c r="B353" s="93"/>
      <c r="C353" s="93"/>
    </row>
    <row r="354" spans="1:3" x14ac:dyDescent="0.25">
      <c r="A354" s="93"/>
      <c r="B354" s="93"/>
      <c r="C354" s="93"/>
    </row>
    <row r="355" spans="1:3" x14ac:dyDescent="0.25">
      <c r="A355" s="93"/>
      <c r="B355" s="93"/>
      <c r="C355" s="93"/>
    </row>
    <row r="356" spans="1:3" x14ac:dyDescent="0.25">
      <c r="A356" s="93"/>
      <c r="B356" s="93"/>
      <c r="C356" s="93"/>
    </row>
    <row r="357" spans="1:3" x14ac:dyDescent="0.25">
      <c r="A357" s="93"/>
      <c r="B357" s="93"/>
      <c r="C357" s="93"/>
    </row>
    <row r="358" spans="1:3" x14ac:dyDescent="0.25">
      <c r="A358" s="93"/>
      <c r="B358" s="93"/>
      <c r="C358" s="93"/>
    </row>
    <row r="359" spans="1:3" x14ac:dyDescent="0.25">
      <c r="A359" s="93"/>
      <c r="B359" s="93"/>
      <c r="C359" s="93"/>
    </row>
    <row r="360" spans="1:3" x14ac:dyDescent="0.25">
      <c r="A360" s="93"/>
      <c r="B360" s="93"/>
      <c r="C360" s="93"/>
    </row>
    <row r="361" spans="1:3" x14ac:dyDescent="0.25">
      <c r="A361" s="93"/>
      <c r="B361" s="93"/>
      <c r="C361" s="93"/>
    </row>
    <row r="362" spans="1:3" x14ac:dyDescent="0.25">
      <c r="A362" s="93"/>
      <c r="B362" s="93"/>
      <c r="C362" s="93"/>
    </row>
    <row r="363" spans="1:3" x14ac:dyDescent="0.25">
      <c r="A363" s="93"/>
      <c r="B363" s="93"/>
      <c r="C363" s="93"/>
    </row>
    <row r="364" spans="1:3" x14ac:dyDescent="0.25">
      <c r="A364" s="93"/>
      <c r="B364" s="93"/>
      <c r="C364" s="93"/>
    </row>
    <row r="365" spans="1:3" x14ac:dyDescent="0.25">
      <c r="A365" s="93"/>
      <c r="B365" s="93"/>
      <c r="C365" s="93"/>
    </row>
    <row r="366" spans="1:3" x14ac:dyDescent="0.25">
      <c r="A366" s="93"/>
      <c r="B366" s="93"/>
      <c r="C366" s="93"/>
    </row>
    <row r="367" spans="1:3" x14ac:dyDescent="0.25">
      <c r="A367" s="93"/>
      <c r="B367" s="93"/>
      <c r="C367" s="93"/>
    </row>
    <row r="368" spans="1:3" x14ac:dyDescent="0.25">
      <c r="A368" s="93"/>
      <c r="B368" s="93"/>
      <c r="C368" s="93"/>
    </row>
    <row r="369" spans="1:3" x14ac:dyDescent="0.25">
      <c r="A369" s="93"/>
      <c r="B369" s="93"/>
      <c r="C369" s="93"/>
    </row>
    <row r="370" spans="1:3" x14ac:dyDescent="0.25">
      <c r="A370" s="93"/>
      <c r="B370" s="93"/>
      <c r="C370" s="93"/>
    </row>
    <row r="371" spans="1:3" x14ac:dyDescent="0.25">
      <c r="A371" s="93"/>
      <c r="B371" s="93"/>
      <c r="C371" s="93"/>
    </row>
    <row r="372" spans="1:3" x14ac:dyDescent="0.25">
      <c r="A372" s="93"/>
      <c r="B372" s="93"/>
      <c r="C372" s="93"/>
    </row>
    <row r="373" spans="1:3" x14ac:dyDescent="0.25">
      <c r="A373" s="93"/>
      <c r="B373" s="93"/>
      <c r="C373" s="93"/>
    </row>
    <row r="374" spans="1:3" x14ac:dyDescent="0.25">
      <c r="A374" s="93"/>
      <c r="B374" s="93"/>
      <c r="C374" s="93"/>
    </row>
    <row r="375" spans="1:3" x14ac:dyDescent="0.25">
      <c r="A375" s="93"/>
      <c r="B375" s="93"/>
      <c r="C375" s="93"/>
    </row>
    <row r="376" spans="1:3" x14ac:dyDescent="0.25">
      <c r="A376" s="93"/>
      <c r="B376" s="93"/>
      <c r="C376" s="93"/>
    </row>
    <row r="377" spans="1:3" x14ac:dyDescent="0.25">
      <c r="A377" s="93"/>
      <c r="B377" s="93"/>
      <c r="C377" s="93"/>
    </row>
    <row r="378" spans="1:3" x14ac:dyDescent="0.25">
      <c r="A378" s="93"/>
      <c r="B378" s="93"/>
      <c r="C378" s="93"/>
    </row>
    <row r="379" spans="1:3" x14ac:dyDescent="0.25">
      <c r="A379" s="93"/>
      <c r="B379" s="93"/>
      <c r="C379" s="93"/>
    </row>
    <row r="380" spans="1:3" x14ac:dyDescent="0.25">
      <c r="A380" s="93"/>
      <c r="B380" s="93"/>
      <c r="C380" s="93"/>
    </row>
    <row r="381" spans="1:3" x14ac:dyDescent="0.25">
      <c r="A381" s="93"/>
      <c r="B381" s="93"/>
      <c r="C381" s="93"/>
    </row>
    <row r="382" spans="1:3" x14ac:dyDescent="0.25">
      <c r="A382" s="93"/>
      <c r="B382" s="93"/>
      <c r="C382" s="93"/>
    </row>
    <row r="383" spans="1:3" x14ac:dyDescent="0.25">
      <c r="A383" s="93"/>
      <c r="B383" s="93"/>
      <c r="C383" s="93"/>
    </row>
    <row r="384" spans="1:3" x14ac:dyDescent="0.25">
      <c r="A384" s="93"/>
      <c r="B384" s="93"/>
      <c r="C384" s="93"/>
    </row>
    <row r="385" spans="1:3" x14ac:dyDescent="0.25">
      <c r="A385" s="93"/>
      <c r="B385" s="93"/>
      <c r="C385" s="93"/>
    </row>
    <row r="386" spans="1:3" x14ac:dyDescent="0.25">
      <c r="A386" s="93"/>
      <c r="B386" s="93"/>
      <c r="C386" s="93"/>
    </row>
    <row r="387" spans="1:3" x14ac:dyDescent="0.25">
      <c r="A387" s="93"/>
      <c r="B387" s="93"/>
      <c r="C387" s="93"/>
    </row>
    <row r="388" spans="1:3" x14ac:dyDescent="0.25">
      <c r="A388" s="93"/>
      <c r="B388" s="93"/>
      <c r="C388" s="93"/>
    </row>
    <row r="389" spans="1:3" x14ac:dyDescent="0.25">
      <c r="A389" s="93"/>
      <c r="B389" s="93"/>
      <c r="C389" s="93"/>
    </row>
    <row r="390" spans="1:3" x14ac:dyDescent="0.25">
      <c r="A390" s="93"/>
      <c r="B390" s="93"/>
      <c r="C390" s="93"/>
    </row>
    <row r="391" spans="1:3" x14ac:dyDescent="0.25">
      <c r="A391" s="93"/>
      <c r="B391" s="93"/>
      <c r="C391" s="93"/>
    </row>
    <row r="392" spans="1:3" x14ac:dyDescent="0.25">
      <c r="A392" s="93"/>
      <c r="B392" s="93"/>
      <c r="C392" s="93"/>
    </row>
    <row r="393" spans="1:3" x14ac:dyDescent="0.25">
      <c r="A393" s="93"/>
      <c r="B393" s="93"/>
      <c r="C393" s="93"/>
    </row>
    <row r="394" spans="1:3" x14ac:dyDescent="0.25">
      <c r="A394" s="93"/>
      <c r="B394" s="93"/>
      <c r="C394" s="93"/>
    </row>
    <row r="395" spans="1:3" x14ac:dyDescent="0.25">
      <c r="A395" s="93"/>
      <c r="B395" s="93"/>
      <c r="C395" s="93"/>
    </row>
    <row r="396" spans="1:3" x14ac:dyDescent="0.25">
      <c r="A396" s="93"/>
      <c r="B396" s="93"/>
      <c r="C396" s="93"/>
    </row>
    <row r="397" spans="1:3" x14ac:dyDescent="0.25">
      <c r="A397" s="93"/>
      <c r="B397" s="93"/>
      <c r="C397" s="93"/>
    </row>
    <row r="398" spans="1:3" x14ac:dyDescent="0.25">
      <c r="A398" s="93"/>
      <c r="B398" s="93"/>
      <c r="C398" s="93"/>
    </row>
    <row r="399" spans="1:3" x14ac:dyDescent="0.25">
      <c r="A399" s="93"/>
      <c r="B399" s="93"/>
      <c r="C399" s="93"/>
    </row>
    <row r="400" spans="1:3" x14ac:dyDescent="0.25">
      <c r="A400" s="93"/>
      <c r="B400" s="93"/>
      <c r="C400" s="93"/>
    </row>
    <row r="401" spans="1:3" x14ac:dyDescent="0.25">
      <c r="A401" s="93"/>
      <c r="B401" s="93"/>
      <c r="C401" s="93"/>
    </row>
    <row r="402" spans="1:3" x14ac:dyDescent="0.25">
      <c r="A402" s="93"/>
      <c r="B402" s="93"/>
      <c r="C402" s="93"/>
    </row>
    <row r="403" spans="1:3" x14ac:dyDescent="0.25">
      <c r="A403" s="93"/>
      <c r="B403" s="93"/>
      <c r="C403" s="93"/>
    </row>
    <row r="404" spans="1:3" x14ac:dyDescent="0.25">
      <c r="A404" s="93"/>
      <c r="B404" s="93"/>
      <c r="C404" s="93"/>
    </row>
    <row r="405" spans="1:3" x14ac:dyDescent="0.25">
      <c r="A405" s="93"/>
      <c r="B405" s="93"/>
      <c r="C405" s="93"/>
    </row>
    <row r="406" spans="1:3" x14ac:dyDescent="0.25">
      <c r="A406" s="93"/>
      <c r="B406" s="93"/>
      <c r="C406" s="93"/>
    </row>
    <row r="407" spans="1:3" x14ac:dyDescent="0.25">
      <c r="A407" s="93"/>
      <c r="B407" s="93"/>
      <c r="C407" s="93"/>
    </row>
    <row r="408" spans="1:3" x14ac:dyDescent="0.25">
      <c r="A408" s="93"/>
      <c r="B408" s="93"/>
      <c r="C408" s="93"/>
    </row>
    <row r="409" spans="1:3" x14ac:dyDescent="0.25">
      <c r="A409" s="93"/>
      <c r="B409" s="93"/>
      <c r="C409" s="93"/>
    </row>
    <row r="410" spans="1:3" x14ac:dyDescent="0.25">
      <c r="A410" s="93"/>
      <c r="B410" s="93"/>
      <c r="C410" s="93"/>
    </row>
    <row r="411" spans="1:3" x14ac:dyDescent="0.25">
      <c r="A411" s="93"/>
      <c r="B411" s="93"/>
      <c r="C411" s="93"/>
    </row>
    <row r="412" spans="1:3" x14ac:dyDescent="0.25">
      <c r="A412" s="93"/>
      <c r="B412" s="93"/>
      <c r="C412" s="93"/>
    </row>
    <row r="413" spans="1:3" x14ac:dyDescent="0.25">
      <c r="A413" s="93"/>
      <c r="B413" s="93"/>
      <c r="C413" s="93"/>
    </row>
    <row r="414" spans="1:3" x14ac:dyDescent="0.25">
      <c r="A414" s="93"/>
      <c r="B414" s="93"/>
      <c r="C414" s="93"/>
    </row>
    <row r="415" spans="1:3" x14ac:dyDescent="0.25">
      <c r="A415" s="93"/>
      <c r="B415" s="93"/>
      <c r="C415" s="93"/>
    </row>
    <row r="416" spans="1:3" x14ac:dyDescent="0.25">
      <c r="A416" s="93"/>
      <c r="B416" s="93"/>
      <c r="C416" s="93"/>
    </row>
    <row r="417" spans="1:3" x14ac:dyDescent="0.25">
      <c r="A417" s="93"/>
      <c r="B417" s="93"/>
      <c r="C417" s="93"/>
    </row>
    <row r="418" spans="1:3" x14ac:dyDescent="0.25">
      <c r="A418" s="93"/>
      <c r="B418" s="93"/>
      <c r="C418" s="93"/>
    </row>
    <row r="419" spans="1:3" x14ac:dyDescent="0.25">
      <c r="A419" s="93"/>
      <c r="B419" s="93"/>
      <c r="C419" s="93"/>
    </row>
    <row r="420" spans="1:3" x14ac:dyDescent="0.25">
      <c r="A420" s="93"/>
      <c r="B420" s="93"/>
      <c r="C420" s="93"/>
    </row>
    <row r="421" spans="1:3" x14ac:dyDescent="0.25">
      <c r="A421" s="93"/>
      <c r="B421" s="93"/>
      <c r="C421" s="93"/>
    </row>
    <row r="422" spans="1:3" x14ac:dyDescent="0.25">
      <c r="A422" s="93"/>
      <c r="B422" s="93"/>
      <c r="C422" s="93"/>
    </row>
    <row r="423" spans="1:3" x14ac:dyDescent="0.25">
      <c r="A423" s="93"/>
      <c r="B423" s="93"/>
      <c r="C423" s="93"/>
    </row>
    <row r="424" spans="1:3" x14ac:dyDescent="0.25">
      <c r="A424" s="93"/>
      <c r="B424" s="93"/>
      <c r="C424" s="93"/>
    </row>
    <row r="425" spans="1:3" x14ac:dyDescent="0.25">
      <c r="A425" s="93"/>
      <c r="B425" s="93"/>
      <c r="C425" s="93"/>
    </row>
    <row r="426" spans="1:3" x14ac:dyDescent="0.25">
      <c r="A426" s="93"/>
      <c r="B426" s="93"/>
      <c r="C426" s="93"/>
    </row>
    <row r="427" spans="1:3" x14ac:dyDescent="0.25">
      <c r="A427" s="93"/>
      <c r="B427" s="93"/>
      <c r="C427" s="93"/>
    </row>
    <row r="428" spans="1:3" x14ac:dyDescent="0.25">
      <c r="A428" s="93"/>
      <c r="B428" s="93"/>
      <c r="C428" s="93"/>
    </row>
    <row r="429" spans="1:3" x14ac:dyDescent="0.25">
      <c r="A429" s="93"/>
      <c r="B429" s="93"/>
      <c r="C429" s="93"/>
    </row>
    <row r="430" spans="1:3" x14ac:dyDescent="0.25">
      <c r="A430" s="93"/>
      <c r="B430" s="93"/>
      <c r="C430" s="93"/>
    </row>
    <row r="431" spans="1:3" x14ac:dyDescent="0.25">
      <c r="A431" s="93"/>
      <c r="B431" s="93"/>
      <c r="C431" s="93"/>
    </row>
    <row r="432" spans="1:3" x14ac:dyDescent="0.25">
      <c r="A432" s="93"/>
      <c r="B432" s="93"/>
      <c r="C432" s="93"/>
    </row>
    <row r="433" spans="1:3" x14ac:dyDescent="0.25">
      <c r="A433" s="93"/>
      <c r="B433" s="93"/>
      <c r="C433" s="93"/>
    </row>
    <row r="434" spans="1:3" x14ac:dyDescent="0.25">
      <c r="A434" s="93"/>
      <c r="B434" s="93"/>
      <c r="C434" s="93"/>
    </row>
    <row r="435" spans="1:3" x14ac:dyDescent="0.25">
      <c r="A435" s="93"/>
      <c r="B435" s="93"/>
      <c r="C435" s="93"/>
    </row>
    <row r="436" spans="1:3" x14ac:dyDescent="0.25">
      <c r="A436" s="93"/>
      <c r="B436" s="93"/>
      <c r="C436" s="93"/>
    </row>
    <row r="437" spans="1:3" x14ac:dyDescent="0.25">
      <c r="A437" s="93"/>
      <c r="B437" s="93"/>
      <c r="C437" s="93"/>
    </row>
    <row r="438" spans="1:3" x14ac:dyDescent="0.25">
      <c r="A438" s="93"/>
      <c r="B438" s="93"/>
      <c r="C438" s="93"/>
    </row>
    <row r="439" spans="1:3" x14ac:dyDescent="0.25">
      <c r="A439" s="93"/>
      <c r="B439" s="93"/>
      <c r="C439" s="93"/>
    </row>
    <row r="440" spans="1:3" x14ac:dyDescent="0.25">
      <c r="A440" s="93"/>
      <c r="B440" s="93"/>
      <c r="C440" s="93"/>
    </row>
    <row r="441" spans="1:3" x14ac:dyDescent="0.25">
      <c r="A441" s="93"/>
      <c r="B441" s="93"/>
      <c r="C441" s="93"/>
    </row>
    <row r="442" spans="1:3" x14ac:dyDescent="0.25">
      <c r="A442" s="93"/>
      <c r="B442" s="93"/>
      <c r="C442" s="93"/>
    </row>
    <row r="443" spans="1:3" x14ac:dyDescent="0.25">
      <c r="A443" s="93"/>
      <c r="B443" s="93"/>
      <c r="C443" s="93"/>
    </row>
    <row r="444" spans="1:3" x14ac:dyDescent="0.25">
      <c r="A444" s="93"/>
      <c r="B444" s="93"/>
      <c r="C444" s="93"/>
    </row>
    <row r="445" spans="1:3" x14ac:dyDescent="0.25">
      <c r="A445" s="93"/>
      <c r="B445" s="93"/>
      <c r="C445" s="93"/>
    </row>
    <row r="446" spans="1:3" x14ac:dyDescent="0.25">
      <c r="A446" s="93"/>
      <c r="B446" s="93"/>
      <c r="C446" s="93"/>
    </row>
    <row r="447" spans="1:3" x14ac:dyDescent="0.25">
      <c r="A447" s="93"/>
      <c r="B447" s="93"/>
      <c r="C447" s="93"/>
    </row>
    <row r="448" spans="1:3" x14ac:dyDescent="0.25">
      <c r="A448" s="93"/>
      <c r="B448" s="93"/>
      <c r="C448" s="93"/>
    </row>
    <row r="449" spans="1:3" x14ac:dyDescent="0.25">
      <c r="A449" s="93"/>
      <c r="B449" s="93"/>
      <c r="C449" s="93"/>
    </row>
    <row r="450" spans="1:3" x14ac:dyDescent="0.25">
      <c r="A450" s="93"/>
      <c r="B450" s="93"/>
      <c r="C450" s="93"/>
    </row>
    <row r="451" spans="1:3" x14ac:dyDescent="0.25">
      <c r="A451" s="93"/>
      <c r="B451" s="93"/>
      <c r="C451" s="93"/>
    </row>
    <row r="452" spans="1:3" x14ac:dyDescent="0.25">
      <c r="A452" s="93"/>
      <c r="B452" s="93"/>
      <c r="C452" s="93"/>
    </row>
    <row r="453" spans="1:3" x14ac:dyDescent="0.25">
      <c r="A453" s="93"/>
      <c r="B453" s="93"/>
      <c r="C453" s="93"/>
    </row>
    <row r="454" spans="1:3" x14ac:dyDescent="0.25">
      <c r="A454" s="93"/>
      <c r="B454" s="93"/>
      <c r="C454" s="93"/>
    </row>
    <row r="455" spans="1:3" x14ac:dyDescent="0.25">
      <c r="A455" s="93"/>
      <c r="B455" s="93"/>
      <c r="C455" s="93"/>
    </row>
    <row r="456" spans="1:3" x14ac:dyDescent="0.25">
      <c r="A456" s="93"/>
      <c r="B456" s="93"/>
      <c r="C456" s="93"/>
    </row>
    <row r="457" spans="1:3" x14ac:dyDescent="0.25">
      <c r="A457" s="93"/>
      <c r="B457" s="93"/>
      <c r="C457" s="93"/>
    </row>
    <row r="458" spans="1:3" x14ac:dyDescent="0.25">
      <c r="A458" s="93"/>
      <c r="B458" s="93"/>
      <c r="C458" s="93"/>
    </row>
    <row r="459" spans="1:3" x14ac:dyDescent="0.25">
      <c r="A459" s="93"/>
      <c r="B459" s="93"/>
      <c r="C459" s="93"/>
    </row>
    <row r="460" spans="1:3" x14ac:dyDescent="0.25">
      <c r="A460" s="93"/>
      <c r="B460" s="93"/>
      <c r="C460" s="93"/>
    </row>
    <row r="461" spans="1:3" x14ac:dyDescent="0.25">
      <c r="A461" s="93"/>
      <c r="B461" s="93"/>
      <c r="C461" s="93"/>
    </row>
    <row r="462" spans="1:3" x14ac:dyDescent="0.25">
      <c r="A462" s="93"/>
      <c r="B462" s="93"/>
      <c r="C462" s="93"/>
    </row>
    <row r="463" spans="1:3" x14ac:dyDescent="0.25">
      <c r="A463" s="93"/>
      <c r="B463" s="93"/>
      <c r="C463" s="93"/>
    </row>
    <row r="464" spans="1:3" x14ac:dyDescent="0.25">
      <c r="A464" s="93"/>
      <c r="B464" s="93"/>
      <c r="C464" s="93"/>
    </row>
    <row r="465" spans="1:3" x14ac:dyDescent="0.25">
      <c r="A465" s="93"/>
      <c r="B465" s="93"/>
      <c r="C465" s="93"/>
    </row>
    <row r="466" spans="1:3" x14ac:dyDescent="0.25">
      <c r="A466" s="93"/>
      <c r="B466" s="93"/>
      <c r="C466" s="93"/>
    </row>
    <row r="467" spans="1:3" x14ac:dyDescent="0.25">
      <c r="A467" s="93"/>
      <c r="B467" s="93"/>
      <c r="C467" s="93"/>
    </row>
    <row r="468" spans="1:3" x14ac:dyDescent="0.25">
      <c r="A468" s="93"/>
      <c r="B468" s="93"/>
      <c r="C468" s="93"/>
    </row>
    <row r="469" spans="1:3" x14ac:dyDescent="0.25">
      <c r="A469" s="93"/>
      <c r="B469" s="93"/>
      <c r="C469" s="93"/>
    </row>
    <row r="470" spans="1:3" x14ac:dyDescent="0.25">
      <c r="A470" s="93"/>
      <c r="B470" s="93"/>
      <c r="C470" s="93"/>
    </row>
    <row r="471" spans="1:3" x14ac:dyDescent="0.25">
      <c r="A471" s="93"/>
      <c r="B471" s="93"/>
      <c r="C471" s="93"/>
    </row>
    <row r="472" spans="1:3" x14ac:dyDescent="0.25">
      <c r="A472" s="93"/>
      <c r="B472" s="93"/>
      <c r="C472" s="93"/>
    </row>
    <row r="473" spans="1:3" x14ac:dyDescent="0.25">
      <c r="A473" s="93"/>
      <c r="B473" s="93"/>
      <c r="C473" s="93"/>
    </row>
    <row r="474" spans="1:3" x14ac:dyDescent="0.25">
      <c r="A474" s="93"/>
      <c r="B474" s="93"/>
      <c r="C474" s="93"/>
    </row>
    <row r="475" spans="1:3" x14ac:dyDescent="0.25">
      <c r="A475" s="93"/>
      <c r="B475" s="93"/>
      <c r="C475" s="93"/>
    </row>
    <row r="476" spans="1:3" x14ac:dyDescent="0.25">
      <c r="A476" s="93"/>
      <c r="B476" s="93"/>
      <c r="C476" s="93"/>
    </row>
    <row r="477" spans="1:3" x14ac:dyDescent="0.25">
      <c r="A477" s="93"/>
      <c r="B477" s="93"/>
      <c r="C477" s="93"/>
    </row>
    <row r="478" spans="1:3" x14ac:dyDescent="0.25">
      <c r="A478" s="93"/>
      <c r="B478" s="93"/>
      <c r="C478" s="93"/>
    </row>
    <row r="479" spans="1:3" x14ac:dyDescent="0.25">
      <c r="A479" s="93"/>
      <c r="B479" s="93"/>
      <c r="C479" s="93"/>
    </row>
    <row r="480" spans="1:3" x14ac:dyDescent="0.25">
      <c r="A480" s="93"/>
      <c r="B480" s="93"/>
      <c r="C480" s="93"/>
    </row>
    <row r="481" spans="1:3" x14ac:dyDescent="0.25">
      <c r="A481" s="93"/>
      <c r="B481" s="93"/>
      <c r="C481" s="93"/>
    </row>
    <row r="482" spans="1:3" x14ac:dyDescent="0.25">
      <c r="A482" s="93"/>
      <c r="B482" s="93"/>
      <c r="C482" s="93"/>
    </row>
    <row r="483" spans="1:3" x14ac:dyDescent="0.25">
      <c r="A483" s="93"/>
      <c r="B483" s="93"/>
      <c r="C483" s="93"/>
    </row>
    <row r="484" spans="1:3" x14ac:dyDescent="0.25">
      <c r="A484" s="93"/>
      <c r="B484" s="93"/>
      <c r="C484" s="93"/>
    </row>
    <row r="485" spans="1:3" x14ac:dyDescent="0.25">
      <c r="A485" s="93"/>
      <c r="B485" s="93"/>
      <c r="C485" s="93"/>
    </row>
    <row r="486" spans="1:3" x14ac:dyDescent="0.25">
      <c r="A486" s="93"/>
      <c r="B486" s="93"/>
      <c r="C486" s="93"/>
    </row>
    <row r="487" spans="1:3" x14ac:dyDescent="0.25">
      <c r="A487" s="93"/>
      <c r="B487" s="93"/>
      <c r="C487" s="93"/>
    </row>
    <row r="488" spans="1:3" x14ac:dyDescent="0.25">
      <c r="A488" s="93"/>
      <c r="B488" s="93"/>
      <c r="C488" s="93"/>
    </row>
    <row r="489" spans="1:3" x14ac:dyDescent="0.25">
      <c r="A489" s="93"/>
      <c r="B489" s="93"/>
      <c r="C489" s="93"/>
    </row>
    <row r="490" spans="1:3" x14ac:dyDescent="0.25">
      <c r="A490" s="93"/>
      <c r="B490" s="93"/>
      <c r="C490" s="93"/>
    </row>
    <row r="491" spans="1:3" x14ac:dyDescent="0.25">
      <c r="A491" s="93"/>
      <c r="B491" s="93"/>
      <c r="C491" s="93"/>
    </row>
    <row r="492" spans="1:3" x14ac:dyDescent="0.25">
      <c r="A492" s="93"/>
      <c r="B492" s="93"/>
      <c r="C492" s="93"/>
    </row>
    <row r="493" spans="1:3" x14ac:dyDescent="0.25">
      <c r="A493" s="93"/>
      <c r="B493" s="93"/>
      <c r="C493" s="93"/>
    </row>
    <row r="494" spans="1:3" x14ac:dyDescent="0.25">
      <c r="A494" s="93"/>
      <c r="B494" s="93"/>
      <c r="C494" s="93"/>
    </row>
    <row r="495" spans="1:3" x14ac:dyDescent="0.25">
      <c r="A495" s="93"/>
      <c r="B495" s="93"/>
      <c r="C495" s="93"/>
    </row>
    <row r="496" spans="1:3" x14ac:dyDescent="0.25">
      <c r="A496" s="93"/>
      <c r="B496" s="93"/>
      <c r="C496" s="93"/>
    </row>
    <row r="497" spans="1:3" x14ac:dyDescent="0.25">
      <c r="A497" s="93"/>
      <c r="B497" s="93"/>
      <c r="C497" s="93"/>
    </row>
    <row r="498" spans="1:3" x14ac:dyDescent="0.25">
      <c r="A498" s="93"/>
      <c r="B498" s="93"/>
      <c r="C498" s="93"/>
    </row>
    <row r="499" spans="1:3" x14ac:dyDescent="0.25">
      <c r="A499" s="93"/>
      <c r="B499" s="93"/>
      <c r="C499" s="93"/>
    </row>
    <row r="500" spans="1:3" x14ac:dyDescent="0.25">
      <c r="A500" s="93"/>
      <c r="B500" s="93"/>
      <c r="C500" s="93"/>
    </row>
    <row r="501" spans="1:3" x14ac:dyDescent="0.25">
      <c r="A501" s="93"/>
      <c r="B501" s="93"/>
      <c r="C501" s="93"/>
    </row>
    <row r="502" spans="1:3" x14ac:dyDescent="0.25">
      <c r="A502" s="93"/>
      <c r="B502" s="93"/>
      <c r="C502" s="93"/>
    </row>
    <row r="503" spans="1:3" x14ac:dyDescent="0.25">
      <c r="A503" s="93"/>
      <c r="B503" s="93"/>
      <c r="C503" s="93"/>
    </row>
    <row r="504" spans="1:3" x14ac:dyDescent="0.25">
      <c r="A504" s="93"/>
      <c r="B504" s="93"/>
      <c r="C504" s="93"/>
    </row>
    <row r="505" spans="1:3" x14ac:dyDescent="0.25">
      <c r="A505" s="93"/>
      <c r="B505" s="93"/>
      <c r="C505" s="93"/>
    </row>
    <row r="506" spans="1:3" x14ac:dyDescent="0.25">
      <c r="A506" s="93"/>
      <c r="B506" s="93"/>
      <c r="C506" s="93"/>
    </row>
    <row r="507" spans="1:3" x14ac:dyDescent="0.25">
      <c r="A507" s="93"/>
      <c r="B507" s="93"/>
      <c r="C507" s="93"/>
    </row>
    <row r="508" spans="1:3" x14ac:dyDescent="0.25">
      <c r="A508" s="93"/>
      <c r="B508" s="93"/>
      <c r="C508" s="93"/>
    </row>
    <row r="509" spans="1:3" x14ac:dyDescent="0.25">
      <c r="A509" s="93"/>
      <c r="B509" s="93"/>
      <c r="C509" s="93"/>
    </row>
    <row r="510" spans="1:3" x14ac:dyDescent="0.25">
      <c r="A510" s="93"/>
      <c r="B510" s="93"/>
      <c r="C510" s="93"/>
    </row>
    <row r="511" spans="1:3" x14ac:dyDescent="0.25">
      <c r="A511" s="93"/>
      <c r="B511" s="93"/>
      <c r="C511" s="93"/>
    </row>
    <row r="512" spans="1:3" x14ac:dyDescent="0.25">
      <c r="A512" s="93"/>
      <c r="B512" s="93"/>
      <c r="C512" s="93"/>
    </row>
    <row r="513" spans="1:3" x14ac:dyDescent="0.25">
      <c r="A513" s="93"/>
      <c r="B513" s="93"/>
      <c r="C513" s="93"/>
    </row>
    <row r="514" spans="1:3" x14ac:dyDescent="0.25">
      <c r="A514" s="93"/>
      <c r="B514" s="93"/>
      <c r="C514" s="93"/>
    </row>
    <row r="515" spans="1:3" x14ac:dyDescent="0.25">
      <c r="A515" s="93"/>
      <c r="B515" s="93"/>
      <c r="C515" s="93"/>
    </row>
    <row r="516" spans="1:3" x14ac:dyDescent="0.25">
      <c r="A516" s="93"/>
      <c r="B516" s="93"/>
      <c r="C516" s="93"/>
    </row>
    <row r="517" spans="1:3" x14ac:dyDescent="0.25">
      <c r="A517" s="93"/>
      <c r="B517" s="93"/>
      <c r="C517" s="93"/>
    </row>
    <row r="518" spans="1:3" x14ac:dyDescent="0.25">
      <c r="A518" s="93"/>
      <c r="B518" s="93"/>
      <c r="C518" s="93"/>
    </row>
    <row r="519" spans="1:3" x14ac:dyDescent="0.25">
      <c r="A519" s="93"/>
      <c r="B519" s="93"/>
      <c r="C519" s="93"/>
    </row>
    <row r="520" spans="1:3" x14ac:dyDescent="0.25">
      <c r="A520" s="93"/>
      <c r="B520" s="93"/>
      <c r="C520" s="93"/>
    </row>
    <row r="521" spans="1:3" x14ac:dyDescent="0.25">
      <c r="A521" s="93"/>
      <c r="B521" s="93"/>
      <c r="C521" s="93"/>
    </row>
    <row r="522" spans="1:3" x14ac:dyDescent="0.25">
      <c r="A522" s="93"/>
      <c r="B522" s="93"/>
      <c r="C522" s="93"/>
    </row>
    <row r="523" spans="1:3" x14ac:dyDescent="0.25">
      <c r="A523" s="93"/>
      <c r="B523" s="93"/>
      <c r="C523" s="93"/>
    </row>
    <row r="524" spans="1:3" x14ac:dyDescent="0.25">
      <c r="A524" s="93"/>
      <c r="B524" s="93"/>
      <c r="C524" s="93"/>
    </row>
    <row r="525" spans="1:3" x14ac:dyDescent="0.25">
      <c r="A525" s="93"/>
      <c r="B525" s="93"/>
      <c r="C525" s="93"/>
    </row>
    <row r="526" spans="1:3" x14ac:dyDescent="0.25">
      <c r="A526" s="93"/>
      <c r="B526" s="93"/>
      <c r="C526" s="93"/>
    </row>
    <row r="527" spans="1:3" x14ac:dyDescent="0.25">
      <c r="A527" s="93"/>
      <c r="B527" s="93"/>
      <c r="C527" s="93"/>
    </row>
    <row r="528" spans="1:3" x14ac:dyDescent="0.25">
      <c r="A528" s="93"/>
      <c r="B528" s="93"/>
      <c r="C528" s="93"/>
    </row>
    <row r="529" spans="1:3" x14ac:dyDescent="0.25">
      <c r="A529" s="93"/>
      <c r="B529" s="93"/>
      <c r="C529" s="93"/>
    </row>
    <row r="530" spans="1:3" x14ac:dyDescent="0.25">
      <c r="A530" s="93"/>
      <c r="B530" s="93"/>
      <c r="C530" s="93"/>
    </row>
    <row r="531" spans="1:3" x14ac:dyDescent="0.25">
      <c r="A531" s="93"/>
      <c r="B531" s="93"/>
      <c r="C531" s="93"/>
    </row>
    <row r="532" spans="1:3" x14ac:dyDescent="0.25">
      <c r="A532" s="93"/>
      <c r="B532" s="93"/>
      <c r="C532" s="93"/>
    </row>
    <row r="533" spans="1:3" x14ac:dyDescent="0.25">
      <c r="A533" s="93"/>
      <c r="B533" s="93"/>
      <c r="C533" s="93"/>
    </row>
    <row r="534" spans="1:3" x14ac:dyDescent="0.25">
      <c r="A534" s="93"/>
      <c r="B534" s="93"/>
      <c r="C534" s="93"/>
    </row>
    <row r="535" spans="1:3" x14ac:dyDescent="0.25">
      <c r="A535" s="93"/>
      <c r="B535" s="93"/>
      <c r="C535" s="93"/>
    </row>
    <row r="536" spans="1:3" x14ac:dyDescent="0.25">
      <c r="A536" s="93"/>
      <c r="B536" s="93"/>
      <c r="C536" s="93"/>
    </row>
    <row r="537" spans="1:3" x14ac:dyDescent="0.25">
      <c r="A537" s="93"/>
      <c r="B537" s="93"/>
      <c r="C537" s="93"/>
    </row>
    <row r="538" spans="1:3" x14ac:dyDescent="0.25">
      <c r="A538" s="93"/>
      <c r="B538" s="93"/>
      <c r="C538" s="93"/>
    </row>
    <row r="539" spans="1:3" x14ac:dyDescent="0.25">
      <c r="A539" s="93"/>
      <c r="B539" s="93"/>
      <c r="C539" s="93"/>
    </row>
    <row r="540" spans="1:3" x14ac:dyDescent="0.25">
      <c r="A540" s="93"/>
      <c r="B540" s="93"/>
      <c r="C540" s="93"/>
    </row>
    <row r="541" spans="1:3" x14ac:dyDescent="0.25">
      <c r="A541" s="93"/>
      <c r="B541" s="93"/>
      <c r="C541" s="93"/>
    </row>
    <row r="542" spans="1:3" x14ac:dyDescent="0.25">
      <c r="A542" s="93"/>
      <c r="B542" s="93"/>
      <c r="C542" s="93"/>
    </row>
    <row r="543" spans="1:3" x14ac:dyDescent="0.25">
      <c r="A543" s="93"/>
      <c r="B543" s="93"/>
      <c r="C543" s="93"/>
    </row>
    <row r="544" spans="1:3" x14ac:dyDescent="0.25">
      <c r="A544" s="93"/>
      <c r="B544" s="93"/>
      <c r="C544" s="93"/>
    </row>
    <row r="545" spans="1:3" x14ac:dyDescent="0.25">
      <c r="A545" s="93"/>
      <c r="B545" s="93"/>
      <c r="C545" s="93"/>
    </row>
    <row r="546" spans="1:3" x14ac:dyDescent="0.25">
      <c r="A546" s="93"/>
      <c r="B546" s="93"/>
      <c r="C546" s="93"/>
    </row>
    <row r="547" spans="1:3" x14ac:dyDescent="0.25">
      <c r="A547" s="93"/>
      <c r="B547" s="93"/>
      <c r="C547" s="93"/>
    </row>
    <row r="548" spans="1:3" x14ac:dyDescent="0.25">
      <c r="A548" s="93"/>
      <c r="B548" s="93"/>
      <c r="C548" s="93"/>
    </row>
    <row r="549" spans="1:3" x14ac:dyDescent="0.25">
      <c r="A549" s="93"/>
      <c r="B549" s="93"/>
      <c r="C549" s="93"/>
    </row>
    <row r="550" spans="1:3" x14ac:dyDescent="0.25">
      <c r="A550" s="93"/>
      <c r="B550" s="93"/>
      <c r="C550" s="93"/>
    </row>
    <row r="551" spans="1:3" x14ac:dyDescent="0.25">
      <c r="A551" s="93"/>
      <c r="B551" s="93"/>
      <c r="C551" s="93"/>
    </row>
    <row r="552" spans="1:3" x14ac:dyDescent="0.25">
      <c r="A552" s="93"/>
      <c r="B552" s="93"/>
      <c r="C552" s="93"/>
    </row>
    <row r="553" spans="1:3" x14ac:dyDescent="0.25">
      <c r="A553" s="93"/>
      <c r="B553" s="93"/>
      <c r="C553" s="93"/>
    </row>
    <row r="554" spans="1:3" x14ac:dyDescent="0.25">
      <c r="A554" s="93"/>
      <c r="B554" s="93"/>
      <c r="C554" s="93"/>
    </row>
    <row r="555" spans="1:3" x14ac:dyDescent="0.25">
      <c r="A555" s="93"/>
      <c r="B555" s="93"/>
      <c r="C555" s="93"/>
    </row>
    <row r="556" spans="1:3" x14ac:dyDescent="0.25">
      <c r="A556" s="93"/>
      <c r="B556" s="93"/>
      <c r="C556" s="93"/>
    </row>
    <row r="557" spans="1:3" x14ac:dyDescent="0.25">
      <c r="A557" s="93"/>
      <c r="B557" s="93"/>
      <c r="C557" s="93"/>
    </row>
    <row r="558" spans="1:3" x14ac:dyDescent="0.25">
      <c r="A558" s="93"/>
      <c r="B558" s="93"/>
      <c r="C558" s="93"/>
    </row>
    <row r="559" spans="1:3" x14ac:dyDescent="0.25">
      <c r="A559" s="93"/>
      <c r="B559" s="93"/>
      <c r="C559" s="93"/>
    </row>
    <row r="560" spans="1:3" x14ac:dyDescent="0.25">
      <c r="A560" s="93"/>
      <c r="B560" s="93"/>
      <c r="C560" s="93"/>
    </row>
    <row r="561" spans="1:3" x14ac:dyDescent="0.25">
      <c r="A561" s="93"/>
      <c r="B561" s="93"/>
      <c r="C561" s="93"/>
    </row>
    <row r="562" spans="1:3" x14ac:dyDescent="0.25">
      <c r="A562" s="93"/>
      <c r="B562" s="93"/>
      <c r="C562" s="93"/>
    </row>
    <row r="563" spans="1:3" x14ac:dyDescent="0.25">
      <c r="A563" s="93"/>
      <c r="B563" s="93"/>
      <c r="C563" s="93"/>
    </row>
    <row r="564" spans="1:3" x14ac:dyDescent="0.25">
      <c r="A564" s="93"/>
      <c r="B564" s="93"/>
      <c r="C564" s="93"/>
    </row>
    <row r="565" spans="1:3" x14ac:dyDescent="0.25">
      <c r="A565" s="93"/>
      <c r="B565" s="93"/>
      <c r="C565" s="93"/>
    </row>
    <row r="566" spans="1:3" x14ac:dyDescent="0.25">
      <c r="A566" s="93"/>
      <c r="B566" s="93"/>
      <c r="C566" s="93"/>
    </row>
    <row r="567" spans="1:3" x14ac:dyDescent="0.25">
      <c r="A567" s="93"/>
      <c r="B567" s="93"/>
      <c r="C567" s="93"/>
    </row>
    <row r="568" spans="1:3" x14ac:dyDescent="0.25">
      <c r="A568" s="93"/>
      <c r="B568" s="93"/>
      <c r="C568" s="93"/>
    </row>
    <row r="569" spans="1:3" x14ac:dyDescent="0.25">
      <c r="A569" s="93"/>
      <c r="B569" s="93"/>
      <c r="C569" s="93"/>
    </row>
    <row r="570" spans="1:3" x14ac:dyDescent="0.25">
      <c r="A570" s="93"/>
      <c r="B570" s="93"/>
      <c r="C570" s="93"/>
    </row>
    <row r="571" spans="1:3" x14ac:dyDescent="0.25">
      <c r="A571" s="93"/>
      <c r="B571" s="93"/>
      <c r="C571" s="93"/>
    </row>
    <row r="572" spans="1:3" x14ac:dyDescent="0.25">
      <c r="A572" s="93"/>
      <c r="B572" s="93"/>
      <c r="C572" s="93"/>
    </row>
    <row r="573" spans="1:3" x14ac:dyDescent="0.25">
      <c r="A573" s="93"/>
      <c r="B573" s="93"/>
      <c r="C573" s="93"/>
    </row>
    <row r="574" spans="1:3" x14ac:dyDescent="0.25">
      <c r="A574" s="93"/>
      <c r="B574" s="93"/>
      <c r="C574" s="93"/>
    </row>
    <row r="575" spans="1:3" x14ac:dyDescent="0.25">
      <c r="A575" s="93"/>
      <c r="B575" s="93"/>
      <c r="C575" s="93"/>
    </row>
    <row r="576" spans="1:3" x14ac:dyDescent="0.25">
      <c r="A576" s="93"/>
      <c r="B576" s="93"/>
      <c r="C576" s="93"/>
    </row>
    <row r="577" spans="1:3" x14ac:dyDescent="0.25">
      <c r="A577" s="93"/>
      <c r="B577" s="93"/>
      <c r="C577" s="93"/>
    </row>
    <row r="578" spans="1:3" x14ac:dyDescent="0.25">
      <c r="A578" s="93"/>
      <c r="B578" s="93"/>
      <c r="C578" s="93"/>
    </row>
    <row r="579" spans="1:3" x14ac:dyDescent="0.25">
      <c r="A579" s="93"/>
      <c r="B579" s="93"/>
      <c r="C579" s="93"/>
    </row>
    <row r="580" spans="1:3" x14ac:dyDescent="0.25">
      <c r="A580" s="93"/>
      <c r="B580" s="93"/>
      <c r="C580" s="93"/>
    </row>
    <row r="581" spans="1:3" x14ac:dyDescent="0.25">
      <c r="A581" s="93"/>
      <c r="B581" s="93"/>
      <c r="C581" s="93"/>
    </row>
    <row r="582" spans="1:3" x14ac:dyDescent="0.25">
      <c r="A582" s="93"/>
      <c r="B582" s="93"/>
      <c r="C582" s="93"/>
    </row>
    <row r="583" spans="1:3" x14ac:dyDescent="0.25">
      <c r="A583" s="93"/>
      <c r="B583" s="93"/>
      <c r="C583" s="93"/>
    </row>
    <row r="584" spans="1:3" x14ac:dyDescent="0.25">
      <c r="A584" s="93"/>
      <c r="B584" s="93"/>
      <c r="C584" s="93"/>
    </row>
    <row r="585" spans="1:3" x14ac:dyDescent="0.25">
      <c r="A585" s="93"/>
      <c r="B585" s="93"/>
      <c r="C585" s="93"/>
    </row>
    <row r="586" spans="1:3" x14ac:dyDescent="0.25">
      <c r="A586" s="93"/>
      <c r="B586" s="93"/>
      <c r="C586" s="93"/>
    </row>
    <row r="587" spans="1:3" x14ac:dyDescent="0.25">
      <c r="A587" s="93"/>
      <c r="B587" s="93"/>
      <c r="C587" s="93"/>
    </row>
    <row r="588" spans="1:3" x14ac:dyDescent="0.25">
      <c r="A588" s="93"/>
      <c r="B588" s="93"/>
      <c r="C588" s="93"/>
    </row>
    <row r="589" spans="1:3" x14ac:dyDescent="0.25">
      <c r="A589" s="93"/>
      <c r="B589" s="93"/>
      <c r="C589" s="93"/>
    </row>
    <row r="590" spans="1:3" x14ac:dyDescent="0.25">
      <c r="A590" s="93"/>
      <c r="B590" s="93"/>
      <c r="C590" s="93"/>
    </row>
    <row r="591" spans="1:3" x14ac:dyDescent="0.25">
      <c r="A591" s="93"/>
      <c r="B591" s="93"/>
      <c r="C591" s="93"/>
    </row>
    <row r="592" spans="1:3" x14ac:dyDescent="0.25">
      <c r="A592" s="93"/>
      <c r="B592" s="93"/>
      <c r="C592" s="93"/>
    </row>
    <row r="593" spans="1:3" x14ac:dyDescent="0.25">
      <c r="A593" s="93"/>
      <c r="B593" s="93"/>
      <c r="C593" s="93"/>
    </row>
    <row r="594" spans="1:3" x14ac:dyDescent="0.25">
      <c r="A594" s="93"/>
      <c r="B594" s="93"/>
      <c r="C594" s="93"/>
    </row>
    <row r="595" spans="1:3" x14ac:dyDescent="0.25">
      <c r="A595" s="93"/>
      <c r="B595" s="93"/>
      <c r="C595" s="93"/>
    </row>
    <row r="596" spans="1:3" x14ac:dyDescent="0.25">
      <c r="A596" s="93"/>
      <c r="B596" s="93"/>
      <c r="C596" s="93"/>
    </row>
    <row r="597" spans="1:3" x14ac:dyDescent="0.25">
      <c r="A597" s="93"/>
      <c r="B597" s="93"/>
      <c r="C597" s="93"/>
    </row>
    <row r="598" spans="1:3" x14ac:dyDescent="0.25">
      <c r="A598" s="93"/>
      <c r="B598" s="93"/>
      <c r="C598" s="93"/>
    </row>
    <row r="599" spans="1:3" x14ac:dyDescent="0.25">
      <c r="A599" s="93"/>
      <c r="B599" s="93"/>
      <c r="C599" s="93"/>
    </row>
    <row r="600" spans="1:3" x14ac:dyDescent="0.25">
      <c r="A600" s="93"/>
      <c r="B600" s="93"/>
      <c r="C600" s="93"/>
    </row>
    <row r="601" spans="1:3" x14ac:dyDescent="0.25">
      <c r="A601" s="93"/>
      <c r="B601" s="93"/>
      <c r="C601" s="93"/>
    </row>
    <row r="602" spans="1:3" x14ac:dyDescent="0.25">
      <c r="A602" s="93"/>
      <c r="B602" s="93"/>
      <c r="C602" s="93"/>
    </row>
    <row r="603" spans="1:3" x14ac:dyDescent="0.25">
      <c r="A603" s="93"/>
      <c r="B603" s="93"/>
      <c r="C603" s="93"/>
    </row>
    <row r="604" spans="1:3" x14ac:dyDescent="0.25">
      <c r="A604" s="93"/>
      <c r="B604" s="93"/>
      <c r="C604" s="93"/>
    </row>
    <row r="605" spans="1:3" x14ac:dyDescent="0.25">
      <c r="A605" s="93"/>
      <c r="B605" s="93"/>
      <c r="C605" s="93"/>
    </row>
    <row r="606" spans="1:3" x14ac:dyDescent="0.25">
      <c r="A606" s="93"/>
      <c r="B606" s="93"/>
      <c r="C606" s="93"/>
    </row>
    <row r="607" spans="1:3" x14ac:dyDescent="0.25">
      <c r="A607" s="93"/>
      <c r="B607" s="93"/>
      <c r="C607" s="93"/>
    </row>
    <row r="608" spans="1:3" x14ac:dyDescent="0.25">
      <c r="A608" s="93"/>
      <c r="B608" s="93"/>
      <c r="C608" s="93"/>
    </row>
    <row r="609" spans="1:3" x14ac:dyDescent="0.25">
      <c r="A609" s="93"/>
      <c r="B609" s="93"/>
      <c r="C609" s="93"/>
    </row>
    <row r="610" spans="1:3" x14ac:dyDescent="0.25">
      <c r="A610" s="93"/>
      <c r="B610" s="93"/>
      <c r="C610" s="93"/>
    </row>
    <row r="611" spans="1:3" x14ac:dyDescent="0.25">
      <c r="A611" s="93"/>
      <c r="B611" s="93"/>
      <c r="C611" s="93"/>
    </row>
    <row r="612" spans="1:3" x14ac:dyDescent="0.25">
      <c r="A612" s="93"/>
      <c r="B612" s="93"/>
      <c r="C612" s="93"/>
    </row>
    <row r="613" spans="1:3" x14ac:dyDescent="0.25">
      <c r="A613" s="93"/>
      <c r="B613" s="93"/>
      <c r="C613" s="93"/>
    </row>
    <row r="614" spans="1:3" x14ac:dyDescent="0.25">
      <c r="A614" s="93"/>
      <c r="B614" s="93"/>
      <c r="C614" s="93"/>
    </row>
    <row r="615" spans="1:3" x14ac:dyDescent="0.25">
      <c r="A615" s="93"/>
      <c r="B615" s="93"/>
      <c r="C615" s="93"/>
    </row>
    <row r="616" spans="1:3" x14ac:dyDescent="0.25">
      <c r="A616" s="93"/>
      <c r="B616" s="93"/>
      <c r="C616" s="93"/>
    </row>
    <row r="617" spans="1:3" x14ac:dyDescent="0.25">
      <c r="A617" s="93"/>
      <c r="B617" s="93"/>
      <c r="C617" s="93"/>
    </row>
    <row r="618" spans="1:3" x14ac:dyDescent="0.25">
      <c r="A618" s="93"/>
      <c r="B618" s="93"/>
      <c r="C618" s="93"/>
    </row>
    <row r="619" spans="1:3" x14ac:dyDescent="0.25">
      <c r="A619" s="93"/>
      <c r="B619" s="93"/>
      <c r="C619" s="93"/>
    </row>
    <row r="620" spans="1:3" x14ac:dyDescent="0.25">
      <c r="A620" s="93"/>
      <c r="B620" s="93"/>
      <c r="C620" s="93"/>
    </row>
    <row r="621" spans="1:3" x14ac:dyDescent="0.25">
      <c r="A621" s="93"/>
      <c r="B621" s="93"/>
      <c r="C621" s="93"/>
    </row>
    <row r="622" spans="1:3" x14ac:dyDescent="0.25">
      <c r="A622" s="93"/>
      <c r="B622" s="93"/>
      <c r="C622" s="93"/>
    </row>
    <row r="623" spans="1:3" x14ac:dyDescent="0.25">
      <c r="A623" s="93"/>
      <c r="B623" s="93"/>
      <c r="C623" s="93"/>
    </row>
    <row r="624" spans="1:3" x14ac:dyDescent="0.25">
      <c r="A624" s="93"/>
      <c r="B624" s="93"/>
      <c r="C624" s="93"/>
    </row>
    <row r="625" spans="1:3" x14ac:dyDescent="0.25">
      <c r="A625" s="93"/>
      <c r="B625" s="93"/>
      <c r="C625" s="93"/>
    </row>
    <row r="626" spans="1:3" x14ac:dyDescent="0.25">
      <c r="A626" s="93"/>
      <c r="B626" s="93"/>
      <c r="C626" s="93"/>
    </row>
    <row r="627" spans="1:3" x14ac:dyDescent="0.25">
      <c r="A627" s="93"/>
      <c r="B627" s="93"/>
      <c r="C627" s="93"/>
    </row>
    <row r="628" spans="1:3" x14ac:dyDescent="0.25">
      <c r="A628" s="93"/>
      <c r="B628" s="93"/>
      <c r="C628" s="93"/>
    </row>
    <row r="629" spans="1:3" x14ac:dyDescent="0.25">
      <c r="A629" s="93"/>
      <c r="B629" s="93"/>
      <c r="C629" s="93"/>
    </row>
    <row r="630" spans="1:3" x14ac:dyDescent="0.25">
      <c r="A630" s="93"/>
      <c r="B630" s="93"/>
      <c r="C630" s="93"/>
    </row>
    <row r="631" spans="1:3" x14ac:dyDescent="0.25">
      <c r="A631" s="93"/>
      <c r="B631" s="93"/>
      <c r="C631" s="93"/>
    </row>
    <row r="632" spans="1:3" x14ac:dyDescent="0.25">
      <c r="A632" s="93"/>
      <c r="B632" s="93"/>
      <c r="C632" s="93"/>
    </row>
    <row r="633" spans="1:3" x14ac:dyDescent="0.25">
      <c r="A633" s="93"/>
      <c r="B633" s="93"/>
      <c r="C633" s="93"/>
    </row>
    <row r="634" spans="1:3" x14ac:dyDescent="0.25">
      <c r="A634" s="93"/>
      <c r="B634" s="93"/>
      <c r="C634" s="93"/>
    </row>
    <row r="635" spans="1:3" x14ac:dyDescent="0.25">
      <c r="A635" s="93"/>
      <c r="B635" s="93"/>
      <c r="C635" s="93"/>
    </row>
    <row r="636" spans="1:3" x14ac:dyDescent="0.25">
      <c r="A636" s="93"/>
      <c r="B636" s="93"/>
      <c r="C636" s="93"/>
    </row>
    <row r="637" spans="1:3" x14ac:dyDescent="0.25">
      <c r="A637" s="93"/>
      <c r="B637" s="93"/>
      <c r="C637" s="93"/>
    </row>
    <row r="638" spans="1:3" x14ac:dyDescent="0.25">
      <c r="A638" s="93"/>
      <c r="B638" s="93"/>
      <c r="C638" s="93"/>
    </row>
    <row r="639" spans="1:3" x14ac:dyDescent="0.25">
      <c r="A639" s="93"/>
      <c r="B639" s="93"/>
      <c r="C639" s="93"/>
    </row>
    <row r="640" spans="1:3" x14ac:dyDescent="0.25">
      <c r="A640" s="93"/>
      <c r="B640" s="93"/>
      <c r="C640" s="93"/>
    </row>
    <row r="641" spans="1:3" x14ac:dyDescent="0.25">
      <c r="A641" s="93"/>
      <c r="B641" s="93"/>
      <c r="C641" s="93"/>
    </row>
    <row r="642" spans="1:3" x14ac:dyDescent="0.25">
      <c r="A642" s="93"/>
      <c r="B642" s="93"/>
      <c r="C642" s="93"/>
    </row>
    <row r="643" spans="1:3" x14ac:dyDescent="0.25">
      <c r="A643" s="93"/>
      <c r="B643" s="93"/>
      <c r="C643" s="93"/>
    </row>
    <row r="644" spans="1:3" x14ac:dyDescent="0.25">
      <c r="A644" s="93"/>
      <c r="B644" s="93"/>
      <c r="C644" s="93"/>
    </row>
    <row r="645" spans="1:3" x14ac:dyDescent="0.25">
      <c r="A645" s="93"/>
      <c r="B645" s="93"/>
      <c r="C645" s="93"/>
    </row>
    <row r="646" spans="1:3" x14ac:dyDescent="0.25">
      <c r="A646" s="93"/>
      <c r="B646" s="93"/>
      <c r="C646" s="93"/>
    </row>
    <row r="647" spans="1:3" x14ac:dyDescent="0.25">
      <c r="A647" s="93"/>
      <c r="B647" s="93"/>
      <c r="C647" s="93"/>
    </row>
    <row r="648" spans="1:3" x14ac:dyDescent="0.25">
      <c r="A648" s="93"/>
      <c r="B648" s="93"/>
      <c r="C648" s="93"/>
    </row>
    <row r="649" spans="1:3" x14ac:dyDescent="0.25">
      <c r="A649" s="93"/>
      <c r="B649" s="93"/>
      <c r="C649" s="93"/>
    </row>
    <row r="650" spans="1:3" x14ac:dyDescent="0.25">
      <c r="A650" s="93"/>
      <c r="B650" s="93"/>
      <c r="C650" s="93"/>
    </row>
    <row r="651" spans="1:3" x14ac:dyDescent="0.25">
      <c r="A651" s="93"/>
      <c r="B651" s="93"/>
      <c r="C651" s="93"/>
    </row>
    <row r="652" spans="1:3" x14ac:dyDescent="0.25">
      <c r="A652" s="93"/>
      <c r="B652" s="93"/>
      <c r="C652" s="93"/>
    </row>
    <row r="653" spans="1:3" x14ac:dyDescent="0.25">
      <c r="A653" s="93"/>
      <c r="B653" s="93"/>
      <c r="C653" s="93"/>
    </row>
    <row r="654" spans="1:3" x14ac:dyDescent="0.25">
      <c r="A654" s="93"/>
      <c r="B654" s="93"/>
      <c r="C654" s="93"/>
    </row>
    <row r="655" spans="1:3" x14ac:dyDescent="0.25">
      <c r="A655" s="93"/>
      <c r="B655" s="93"/>
      <c r="C655" s="93"/>
    </row>
    <row r="656" spans="1:3" x14ac:dyDescent="0.25">
      <c r="A656" s="93"/>
      <c r="B656" s="93"/>
      <c r="C656" s="93"/>
    </row>
    <row r="657" spans="1:3" x14ac:dyDescent="0.25">
      <c r="A657" s="93"/>
      <c r="B657" s="93"/>
      <c r="C657" s="93"/>
    </row>
    <row r="658" spans="1:3" x14ac:dyDescent="0.25">
      <c r="A658" s="93"/>
      <c r="B658" s="93"/>
      <c r="C658" s="93"/>
    </row>
    <row r="659" spans="1:3" x14ac:dyDescent="0.25">
      <c r="A659" s="93"/>
      <c r="B659" s="93"/>
      <c r="C659" s="93"/>
    </row>
    <row r="660" spans="1:3" x14ac:dyDescent="0.25">
      <c r="A660" s="93"/>
      <c r="B660" s="93"/>
      <c r="C660" s="93"/>
    </row>
    <row r="661" spans="1:3" x14ac:dyDescent="0.25">
      <c r="A661" s="93"/>
      <c r="B661" s="93"/>
      <c r="C661" s="93"/>
    </row>
    <row r="662" spans="1:3" x14ac:dyDescent="0.25">
      <c r="A662" s="93"/>
      <c r="B662" s="93"/>
      <c r="C662" s="93"/>
    </row>
    <row r="663" spans="1:3" x14ac:dyDescent="0.25">
      <c r="A663" s="93"/>
      <c r="B663" s="93"/>
      <c r="C663" s="93"/>
    </row>
    <row r="664" spans="1:3" x14ac:dyDescent="0.25">
      <c r="A664" s="93"/>
      <c r="B664" s="93"/>
      <c r="C664" s="93"/>
    </row>
    <row r="665" spans="1:3" x14ac:dyDescent="0.25">
      <c r="A665" s="93"/>
      <c r="B665" s="93"/>
      <c r="C665" s="93"/>
    </row>
    <row r="666" spans="1:3" x14ac:dyDescent="0.25">
      <c r="A666" s="93"/>
      <c r="B666" s="93"/>
      <c r="C666" s="93"/>
    </row>
    <row r="667" spans="1:3" x14ac:dyDescent="0.25">
      <c r="A667" s="93"/>
      <c r="B667" s="93"/>
      <c r="C667" s="93"/>
    </row>
    <row r="668" spans="1:3" x14ac:dyDescent="0.25">
      <c r="A668" s="93"/>
      <c r="B668" s="93"/>
      <c r="C668" s="93"/>
    </row>
    <row r="669" spans="1:3" x14ac:dyDescent="0.25">
      <c r="A669" s="93"/>
      <c r="B669" s="93"/>
      <c r="C669" s="93"/>
    </row>
    <row r="670" spans="1:3" x14ac:dyDescent="0.25">
      <c r="A670" s="93"/>
      <c r="B670" s="93"/>
      <c r="C670" s="93"/>
    </row>
    <row r="671" spans="1:3" x14ac:dyDescent="0.25">
      <c r="A671" s="93"/>
      <c r="B671" s="93"/>
      <c r="C671" s="93"/>
    </row>
    <row r="672" spans="1:3" x14ac:dyDescent="0.25">
      <c r="A672" s="93"/>
      <c r="B672" s="93"/>
      <c r="C672" s="93"/>
    </row>
    <row r="673" spans="1:3" x14ac:dyDescent="0.25">
      <c r="A673" s="93"/>
      <c r="B673" s="93"/>
      <c r="C673" s="93"/>
    </row>
    <row r="674" spans="1:3" x14ac:dyDescent="0.25">
      <c r="A674" s="93"/>
      <c r="B674" s="93"/>
      <c r="C674" s="93"/>
    </row>
    <row r="675" spans="1:3" x14ac:dyDescent="0.25">
      <c r="A675" s="93"/>
      <c r="B675" s="93"/>
      <c r="C675" s="93"/>
    </row>
    <row r="676" spans="1:3" x14ac:dyDescent="0.25">
      <c r="A676" s="93"/>
      <c r="B676" s="93"/>
      <c r="C676" s="93"/>
    </row>
    <row r="677" spans="1:3" x14ac:dyDescent="0.25">
      <c r="A677" s="93"/>
      <c r="B677" s="93"/>
      <c r="C677" s="93"/>
    </row>
    <row r="678" spans="1:3" x14ac:dyDescent="0.25">
      <c r="A678" s="93"/>
      <c r="B678" s="93"/>
      <c r="C678" s="93"/>
    </row>
    <row r="679" spans="1:3" x14ac:dyDescent="0.25">
      <c r="A679" s="93"/>
      <c r="B679" s="93"/>
      <c r="C679" s="93"/>
    </row>
    <row r="680" spans="1:3" x14ac:dyDescent="0.25">
      <c r="A680" s="93"/>
      <c r="B680" s="93"/>
      <c r="C680" s="93"/>
    </row>
    <row r="681" spans="1:3" x14ac:dyDescent="0.25">
      <c r="A681" s="93"/>
      <c r="B681" s="93"/>
      <c r="C681" s="93"/>
    </row>
    <row r="682" spans="1:3" x14ac:dyDescent="0.25">
      <c r="A682" s="93"/>
      <c r="B682" s="93"/>
      <c r="C682" s="93"/>
    </row>
    <row r="683" spans="1:3" x14ac:dyDescent="0.25">
      <c r="A683" s="93"/>
      <c r="B683" s="93"/>
      <c r="C683" s="93"/>
    </row>
    <row r="684" spans="1:3" x14ac:dyDescent="0.25">
      <c r="A684" s="93"/>
      <c r="B684" s="93"/>
      <c r="C684" s="93"/>
    </row>
    <row r="685" spans="1:3" x14ac:dyDescent="0.25">
      <c r="A685" s="93"/>
      <c r="B685" s="93"/>
      <c r="C685" s="93"/>
    </row>
    <row r="686" spans="1:3" x14ac:dyDescent="0.25">
      <c r="A686" s="93"/>
      <c r="B686" s="93"/>
      <c r="C686" s="93"/>
    </row>
    <row r="687" spans="1:3" x14ac:dyDescent="0.25">
      <c r="A687" s="93"/>
      <c r="B687" s="93"/>
      <c r="C687" s="93"/>
    </row>
    <row r="688" spans="1:3" x14ac:dyDescent="0.25">
      <c r="A688" s="93"/>
      <c r="B688" s="93"/>
      <c r="C688" s="93"/>
    </row>
    <row r="689" spans="1:3" x14ac:dyDescent="0.25">
      <c r="A689" s="93"/>
      <c r="B689" s="93"/>
      <c r="C689" s="93"/>
    </row>
    <row r="690" spans="1:3" x14ac:dyDescent="0.25">
      <c r="A690" s="93"/>
      <c r="B690" s="93"/>
      <c r="C690" s="93"/>
    </row>
    <row r="691" spans="1:3" x14ac:dyDescent="0.25">
      <c r="A691" s="93"/>
      <c r="B691" s="93"/>
      <c r="C691" s="93"/>
    </row>
    <row r="692" spans="1:3" x14ac:dyDescent="0.25">
      <c r="A692" s="93"/>
      <c r="B692" s="93"/>
      <c r="C692" s="93"/>
    </row>
    <row r="693" spans="1:3" x14ac:dyDescent="0.25">
      <c r="A693" s="93"/>
      <c r="B693" s="93"/>
      <c r="C693" s="93"/>
    </row>
    <row r="694" spans="1:3" x14ac:dyDescent="0.25">
      <c r="A694" s="93"/>
      <c r="B694" s="93"/>
      <c r="C694" s="93"/>
    </row>
    <row r="695" spans="1:3" x14ac:dyDescent="0.25">
      <c r="A695" s="93"/>
      <c r="B695" s="93"/>
      <c r="C695" s="93"/>
    </row>
    <row r="696" spans="1:3" x14ac:dyDescent="0.25">
      <c r="A696" s="93"/>
      <c r="B696" s="93"/>
      <c r="C696" s="93"/>
    </row>
    <row r="697" spans="1:3" x14ac:dyDescent="0.25">
      <c r="A697" s="93"/>
      <c r="B697" s="93"/>
      <c r="C697" s="93"/>
    </row>
    <row r="698" spans="1:3" x14ac:dyDescent="0.25">
      <c r="A698" s="93"/>
      <c r="B698" s="93"/>
      <c r="C698" s="93"/>
    </row>
    <row r="699" spans="1:3" x14ac:dyDescent="0.25">
      <c r="A699" s="93"/>
      <c r="B699" s="93"/>
      <c r="C699" s="93"/>
    </row>
    <row r="700" spans="1:3" x14ac:dyDescent="0.25">
      <c r="A700" s="93"/>
      <c r="B700" s="93"/>
      <c r="C700" s="93"/>
    </row>
    <row r="701" spans="1:3" x14ac:dyDescent="0.25">
      <c r="A701" s="93"/>
      <c r="B701" s="93"/>
      <c r="C701" s="93"/>
    </row>
    <row r="702" spans="1:3" x14ac:dyDescent="0.25">
      <c r="A702" s="93"/>
      <c r="B702" s="93"/>
      <c r="C702" s="93"/>
    </row>
    <row r="703" spans="1:3" x14ac:dyDescent="0.25">
      <c r="A703" s="93"/>
      <c r="B703" s="93"/>
      <c r="C703" s="93"/>
    </row>
    <row r="704" spans="1:3" x14ac:dyDescent="0.25">
      <c r="A704" s="93"/>
      <c r="B704" s="93"/>
      <c r="C704" s="93"/>
    </row>
    <row r="705" spans="1:3" x14ac:dyDescent="0.25">
      <c r="A705" s="93"/>
      <c r="B705" s="93"/>
      <c r="C705" s="93"/>
    </row>
    <row r="706" spans="1:3" x14ac:dyDescent="0.25">
      <c r="A706" s="93"/>
      <c r="B706" s="93"/>
      <c r="C706" s="93"/>
    </row>
    <row r="707" spans="1:3" x14ac:dyDescent="0.25">
      <c r="A707" s="93"/>
      <c r="B707" s="93"/>
      <c r="C707" s="93"/>
    </row>
    <row r="708" spans="1:3" x14ac:dyDescent="0.25">
      <c r="A708" s="93"/>
      <c r="B708" s="93"/>
      <c r="C708" s="93"/>
    </row>
    <row r="709" spans="1:3" x14ac:dyDescent="0.25">
      <c r="A709" s="93"/>
      <c r="B709" s="93"/>
      <c r="C709" s="93"/>
    </row>
    <row r="710" spans="1:3" x14ac:dyDescent="0.25">
      <c r="A710" s="93"/>
      <c r="B710" s="93"/>
      <c r="C710" s="93"/>
    </row>
    <row r="711" spans="1:3" x14ac:dyDescent="0.25">
      <c r="A711" s="93"/>
      <c r="B711" s="93"/>
      <c r="C711" s="93"/>
    </row>
    <row r="712" spans="1:3" x14ac:dyDescent="0.25">
      <c r="A712" s="93"/>
      <c r="B712" s="93"/>
      <c r="C712" s="93"/>
    </row>
    <row r="713" spans="1:3" x14ac:dyDescent="0.25">
      <c r="A713" s="93"/>
      <c r="B713" s="93"/>
      <c r="C713" s="93"/>
    </row>
    <row r="714" spans="1:3" x14ac:dyDescent="0.25">
      <c r="A714" s="93"/>
      <c r="B714" s="93"/>
      <c r="C714" s="93"/>
    </row>
    <row r="715" spans="1:3" x14ac:dyDescent="0.25">
      <c r="A715" s="93"/>
      <c r="B715" s="93"/>
      <c r="C715" s="93"/>
    </row>
    <row r="716" spans="1:3" x14ac:dyDescent="0.25">
      <c r="A716" s="93"/>
      <c r="B716" s="93"/>
      <c r="C716" s="93"/>
    </row>
    <row r="717" spans="1:3" x14ac:dyDescent="0.25">
      <c r="A717" s="93"/>
      <c r="B717" s="93"/>
      <c r="C717" s="93"/>
    </row>
    <row r="718" spans="1:3" x14ac:dyDescent="0.25">
      <c r="A718" s="93"/>
      <c r="B718" s="93"/>
      <c r="C718" s="93"/>
    </row>
    <row r="719" spans="1:3" x14ac:dyDescent="0.25">
      <c r="A719" s="93"/>
      <c r="B719" s="93"/>
      <c r="C719" s="93"/>
    </row>
    <row r="720" spans="1:3" x14ac:dyDescent="0.25">
      <c r="A720" s="93"/>
      <c r="B720" s="93"/>
      <c r="C720" s="93"/>
    </row>
    <row r="721" spans="1:3" x14ac:dyDescent="0.25">
      <c r="A721" s="93"/>
      <c r="B721" s="93"/>
      <c r="C721" s="93"/>
    </row>
    <row r="722" spans="1:3" x14ac:dyDescent="0.25">
      <c r="A722" s="93"/>
      <c r="B722" s="93"/>
      <c r="C722" s="93"/>
    </row>
    <row r="723" spans="1:3" x14ac:dyDescent="0.25">
      <c r="A723" s="93"/>
      <c r="B723" s="93"/>
      <c r="C723" s="93"/>
    </row>
    <row r="724" spans="1:3" x14ac:dyDescent="0.25">
      <c r="A724" s="93"/>
      <c r="B724" s="93"/>
      <c r="C724" s="93"/>
    </row>
    <row r="725" spans="1:3" x14ac:dyDescent="0.25">
      <c r="A725" s="93"/>
      <c r="B725" s="93"/>
      <c r="C725" s="93"/>
    </row>
    <row r="726" spans="1:3" x14ac:dyDescent="0.25">
      <c r="A726" s="93"/>
      <c r="B726" s="93"/>
      <c r="C726" s="93"/>
    </row>
    <row r="727" spans="1:3" x14ac:dyDescent="0.25">
      <c r="A727" s="93"/>
      <c r="B727" s="93"/>
      <c r="C727" s="93"/>
    </row>
    <row r="728" spans="1:3" x14ac:dyDescent="0.25">
      <c r="A728" s="93"/>
      <c r="B728" s="93"/>
      <c r="C728" s="93"/>
    </row>
    <row r="729" spans="1:3" x14ac:dyDescent="0.25">
      <c r="A729" s="93"/>
      <c r="B729" s="93"/>
      <c r="C729" s="93"/>
    </row>
    <row r="730" spans="1:3" x14ac:dyDescent="0.25">
      <c r="A730" s="93"/>
      <c r="B730" s="93"/>
      <c r="C730" s="93"/>
    </row>
    <row r="731" spans="1:3" x14ac:dyDescent="0.25">
      <c r="A731" s="93"/>
      <c r="B731" s="93"/>
      <c r="C731" s="93"/>
    </row>
    <row r="732" spans="1:3" x14ac:dyDescent="0.25">
      <c r="A732" s="93"/>
      <c r="B732" s="93"/>
      <c r="C732" s="93"/>
    </row>
    <row r="733" spans="1:3" x14ac:dyDescent="0.25">
      <c r="A733" s="93"/>
      <c r="B733" s="93"/>
      <c r="C733" s="93"/>
    </row>
    <row r="734" spans="1:3" x14ac:dyDescent="0.25">
      <c r="A734" s="93"/>
      <c r="B734" s="93"/>
      <c r="C734" s="93"/>
    </row>
    <row r="735" spans="1:3" x14ac:dyDescent="0.25">
      <c r="A735" s="93"/>
      <c r="B735" s="93"/>
      <c r="C735" s="93"/>
    </row>
    <row r="736" spans="1:3" x14ac:dyDescent="0.25">
      <c r="A736" s="93"/>
      <c r="B736" s="93"/>
      <c r="C736" s="93"/>
    </row>
    <row r="737" spans="1:3" x14ac:dyDescent="0.25">
      <c r="A737" s="93"/>
      <c r="B737" s="93"/>
      <c r="C737" s="93"/>
    </row>
    <row r="738" spans="1:3" x14ac:dyDescent="0.25">
      <c r="A738" s="93"/>
      <c r="B738" s="93"/>
      <c r="C738" s="93"/>
    </row>
    <row r="739" spans="1:3" x14ac:dyDescent="0.25">
      <c r="A739" s="93"/>
      <c r="B739" s="93"/>
      <c r="C739" s="93"/>
    </row>
    <row r="740" spans="1:3" x14ac:dyDescent="0.25">
      <c r="A740" s="93"/>
      <c r="B740" s="93"/>
      <c r="C740" s="93"/>
    </row>
    <row r="741" spans="1:3" x14ac:dyDescent="0.25">
      <c r="A741" s="93"/>
      <c r="B741" s="93"/>
      <c r="C741" s="93"/>
    </row>
    <row r="742" spans="1:3" x14ac:dyDescent="0.25">
      <c r="A742" s="93"/>
      <c r="B742" s="93"/>
      <c r="C742" s="93"/>
    </row>
    <row r="743" spans="1:3" x14ac:dyDescent="0.25">
      <c r="A743" s="93"/>
      <c r="B743" s="93"/>
      <c r="C743" s="93"/>
    </row>
    <row r="744" spans="1:3" x14ac:dyDescent="0.25">
      <c r="A744" s="93"/>
      <c r="B744" s="93"/>
      <c r="C744" s="93"/>
    </row>
    <row r="745" spans="1:3" x14ac:dyDescent="0.25">
      <c r="A745" s="93"/>
      <c r="B745" s="93"/>
      <c r="C745" s="93"/>
    </row>
    <row r="746" spans="1:3" x14ac:dyDescent="0.25">
      <c r="A746" s="93"/>
      <c r="B746" s="93"/>
      <c r="C746" s="93"/>
    </row>
    <row r="747" spans="1:3" x14ac:dyDescent="0.25">
      <c r="A747" s="93"/>
      <c r="B747" s="93"/>
      <c r="C747" s="93"/>
    </row>
    <row r="748" spans="1:3" x14ac:dyDescent="0.25">
      <c r="A748" s="93"/>
      <c r="B748" s="93"/>
      <c r="C748" s="93"/>
    </row>
    <row r="749" spans="1:3" x14ac:dyDescent="0.25">
      <c r="A749" s="93"/>
      <c r="B749" s="93"/>
      <c r="C749" s="93"/>
    </row>
    <row r="750" spans="1:3" x14ac:dyDescent="0.25">
      <c r="A750" s="93"/>
      <c r="B750" s="93"/>
      <c r="C750" s="93"/>
    </row>
    <row r="751" spans="1:3" x14ac:dyDescent="0.25">
      <c r="A751" s="93"/>
      <c r="B751" s="93"/>
      <c r="C751" s="93"/>
    </row>
    <row r="752" spans="1:3" x14ac:dyDescent="0.25">
      <c r="A752" s="93"/>
      <c r="B752" s="93"/>
      <c r="C752" s="93"/>
    </row>
    <row r="753" spans="1:3" x14ac:dyDescent="0.25">
      <c r="A753" s="93"/>
      <c r="B753" s="93"/>
      <c r="C753" s="93"/>
    </row>
    <row r="754" spans="1:3" x14ac:dyDescent="0.25">
      <c r="A754" s="93"/>
      <c r="B754" s="93"/>
      <c r="C754" s="93"/>
    </row>
    <row r="755" spans="1:3" x14ac:dyDescent="0.25">
      <c r="A755" s="93"/>
      <c r="B755" s="93"/>
      <c r="C755" s="93"/>
    </row>
    <row r="756" spans="1:3" x14ac:dyDescent="0.25">
      <c r="A756" s="93"/>
      <c r="B756" s="93"/>
      <c r="C756" s="93"/>
    </row>
    <row r="757" spans="1:3" x14ac:dyDescent="0.25">
      <c r="A757" s="93"/>
      <c r="B757" s="93"/>
      <c r="C757" s="93"/>
    </row>
    <row r="758" spans="1:3" x14ac:dyDescent="0.25">
      <c r="A758" s="93"/>
      <c r="B758" s="93"/>
      <c r="C758" s="93"/>
    </row>
    <row r="759" spans="1:3" x14ac:dyDescent="0.25">
      <c r="A759" s="93"/>
      <c r="B759" s="93"/>
      <c r="C759" s="93"/>
    </row>
    <row r="760" spans="1:3" x14ac:dyDescent="0.25">
      <c r="A760" s="93"/>
      <c r="B760" s="93"/>
      <c r="C760" s="93"/>
    </row>
    <row r="761" spans="1:3" x14ac:dyDescent="0.25">
      <c r="A761" s="93"/>
      <c r="B761" s="93"/>
      <c r="C761" s="93"/>
    </row>
    <row r="762" spans="1:3" x14ac:dyDescent="0.25">
      <c r="A762" s="93"/>
      <c r="B762" s="93"/>
      <c r="C762" s="93"/>
    </row>
    <row r="763" spans="1:3" x14ac:dyDescent="0.25">
      <c r="A763" s="93"/>
      <c r="B763" s="93"/>
      <c r="C763" s="93"/>
    </row>
    <row r="764" spans="1:3" x14ac:dyDescent="0.25">
      <c r="A764" s="93"/>
      <c r="B764" s="93"/>
      <c r="C764" s="93"/>
    </row>
    <row r="765" spans="1:3" x14ac:dyDescent="0.25">
      <c r="A765" s="93"/>
      <c r="B765" s="93"/>
      <c r="C765" s="93"/>
    </row>
    <row r="766" spans="1:3" x14ac:dyDescent="0.25">
      <c r="A766" s="93"/>
      <c r="B766" s="93"/>
      <c r="C766" s="93"/>
    </row>
    <row r="767" spans="1:3" x14ac:dyDescent="0.25">
      <c r="A767" s="93"/>
      <c r="B767" s="93"/>
      <c r="C767" s="93"/>
    </row>
    <row r="768" spans="1:3" x14ac:dyDescent="0.25">
      <c r="A768" s="93"/>
      <c r="B768" s="93"/>
      <c r="C768" s="93"/>
    </row>
    <row r="769" spans="1:3" x14ac:dyDescent="0.25">
      <c r="A769" s="93"/>
      <c r="B769" s="93"/>
      <c r="C769" s="93"/>
    </row>
    <row r="770" spans="1:3" x14ac:dyDescent="0.25">
      <c r="A770" s="93"/>
      <c r="B770" s="93"/>
      <c r="C770" s="93"/>
    </row>
    <row r="771" spans="1:3" x14ac:dyDescent="0.25">
      <c r="A771" s="93"/>
      <c r="B771" s="93"/>
      <c r="C771" s="93"/>
    </row>
    <row r="772" spans="1:3" x14ac:dyDescent="0.25">
      <c r="A772" s="93"/>
      <c r="B772" s="93"/>
      <c r="C772" s="93"/>
    </row>
    <row r="773" spans="1:3" x14ac:dyDescent="0.25">
      <c r="A773" s="93"/>
      <c r="B773" s="93"/>
      <c r="C773" s="93"/>
    </row>
    <row r="774" spans="1:3" x14ac:dyDescent="0.25">
      <c r="A774" s="93"/>
      <c r="B774" s="93"/>
      <c r="C774" s="93"/>
    </row>
    <row r="775" spans="1:3" x14ac:dyDescent="0.25">
      <c r="A775" s="93"/>
      <c r="B775" s="93"/>
      <c r="C775" s="93"/>
    </row>
    <row r="776" spans="1:3" x14ac:dyDescent="0.25">
      <c r="A776" s="93"/>
      <c r="B776" s="93"/>
      <c r="C776" s="93"/>
    </row>
    <row r="777" spans="1:3" x14ac:dyDescent="0.25">
      <c r="A777" s="93"/>
      <c r="B777" s="93"/>
      <c r="C777" s="93"/>
    </row>
    <row r="778" spans="1:3" x14ac:dyDescent="0.25">
      <c r="A778" s="93"/>
      <c r="B778" s="93"/>
      <c r="C778" s="93"/>
    </row>
    <row r="779" spans="1:3" x14ac:dyDescent="0.25">
      <c r="A779" s="93"/>
      <c r="B779" s="93"/>
      <c r="C779" s="93"/>
    </row>
    <row r="780" spans="1:3" x14ac:dyDescent="0.25">
      <c r="A780" s="93"/>
      <c r="B780" s="93"/>
      <c r="C780" s="93"/>
    </row>
    <row r="781" spans="1:3" x14ac:dyDescent="0.25">
      <c r="A781" s="93"/>
      <c r="B781" s="93"/>
      <c r="C781" s="93"/>
    </row>
    <row r="782" spans="1:3" x14ac:dyDescent="0.25">
      <c r="A782" s="93"/>
      <c r="B782" s="93"/>
      <c r="C782" s="93"/>
    </row>
    <row r="783" spans="1:3" x14ac:dyDescent="0.25">
      <c r="A783" s="93"/>
      <c r="B783" s="93"/>
      <c r="C783" s="93"/>
    </row>
    <row r="784" spans="1:3" x14ac:dyDescent="0.25">
      <c r="A784" s="93"/>
      <c r="B784" s="93"/>
      <c r="C784" s="93"/>
    </row>
    <row r="785" spans="1:3" x14ac:dyDescent="0.25">
      <c r="A785" s="93"/>
      <c r="B785" s="93"/>
      <c r="C785" s="93"/>
    </row>
    <row r="786" spans="1:3" x14ac:dyDescent="0.25">
      <c r="A786" s="93"/>
      <c r="B786" s="93"/>
      <c r="C786" s="93"/>
    </row>
    <row r="787" spans="1:3" x14ac:dyDescent="0.25">
      <c r="A787" s="93"/>
      <c r="B787" s="93"/>
      <c r="C787" s="93"/>
    </row>
    <row r="788" spans="1:3" x14ac:dyDescent="0.25">
      <c r="A788" s="93"/>
      <c r="B788" s="93"/>
      <c r="C788" s="93"/>
    </row>
    <row r="789" spans="1:3" x14ac:dyDescent="0.25">
      <c r="A789" s="93"/>
      <c r="B789" s="93"/>
      <c r="C789" s="93"/>
    </row>
    <row r="790" spans="1:3" x14ac:dyDescent="0.25">
      <c r="A790" s="93"/>
      <c r="B790" s="93"/>
      <c r="C790" s="93"/>
    </row>
    <row r="791" spans="1:3" x14ac:dyDescent="0.25">
      <c r="A791" s="93"/>
      <c r="B791" s="93"/>
      <c r="C791" s="93"/>
    </row>
    <row r="792" spans="1:3" x14ac:dyDescent="0.25">
      <c r="A792" s="93"/>
      <c r="B792" s="93"/>
      <c r="C792" s="93"/>
    </row>
    <row r="793" spans="1:3" x14ac:dyDescent="0.25">
      <c r="A793" s="93"/>
      <c r="B793" s="93"/>
      <c r="C793" s="93"/>
    </row>
    <row r="794" spans="1:3" x14ac:dyDescent="0.25">
      <c r="A794" s="93"/>
      <c r="B794" s="93"/>
      <c r="C794" s="93"/>
    </row>
    <row r="795" spans="1:3" x14ac:dyDescent="0.25">
      <c r="A795" s="93"/>
      <c r="B795" s="93"/>
      <c r="C795" s="93"/>
    </row>
    <row r="796" spans="1:3" x14ac:dyDescent="0.25">
      <c r="A796" s="93"/>
      <c r="B796" s="93"/>
      <c r="C796" s="93"/>
    </row>
    <row r="797" spans="1:3" x14ac:dyDescent="0.25">
      <c r="A797" s="93"/>
      <c r="B797" s="93"/>
      <c r="C797" s="93"/>
    </row>
    <row r="798" spans="1:3" x14ac:dyDescent="0.25">
      <c r="A798" s="93"/>
      <c r="B798" s="93"/>
      <c r="C798" s="93"/>
    </row>
    <row r="799" spans="1:3" x14ac:dyDescent="0.25">
      <c r="A799" s="93"/>
      <c r="B799" s="93"/>
      <c r="C799" s="93"/>
    </row>
    <row r="800" spans="1:3" x14ac:dyDescent="0.25">
      <c r="A800" s="93"/>
      <c r="B800" s="93"/>
      <c r="C800" s="93"/>
    </row>
    <row r="801" spans="1:3" x14ac:dyDescent="0.25">
      <c r="A801" s="93"/>
      <c r="B801" s="93"/>
      <c r="C801" s="93"/>
    </row>
    <row r="802" spans="1:3" x14ac:dyDescent="0.25">
      <c r="A802" s="93"/>
      <c r="B802" s="93"/>
      <c r="C802" s="93"/>
    </row>
    <row r="803" spans="1:3" x14ac:dyDescent="0.25">
      <c r="A803" s="93"/>
      <c r="B803" s="93"/>
      <c r="C803" s="93"/>
    </row>
    <row r="804" spans="1:3" x14ac:dyDescent="0.25">
      <c r="A804" s="93"/>
      <c r="B804" s="93"/>
      <c r="C804" s="93"/>
    </row>
    <row r="805" spans="1:3" x14ac:dyDescent="0.25">
      <c r="A805" s="93"/>
      <c r="B805" s="93"/>
      <c r="C805" s="93"/>
    </row>
    <row r="806" spans="1:3" x14ac:dyDescent="0.25">
      <c r="A806" s="93"/>
      <c r="B806" s="93"/>
      <c r="C806" s="93"/>
    </row>
    <row r="807" spans="1:3" x14ac:dyDescent="0.25">
      <c r="A807" s="93"/>
      <c r="B807" s="93"/>
      <c r="C807" s="93"/>
    </row>
    <row r="808" spans="1:3" x14ac:dyDescent="0.25">
      <c r="A808" s="93"/>
      <c r="B808" s="93"/>
      <c r="C808" s="93"/>
    </row>
    <row r="809" spans="1:3" x14ac:dyDescent="0.25">
      <c r="A809" s="93"/>
      <c r="B809" s="93"/>
      <c r="C809" s="93"/>
    </row>
    <row r="810" spans="1:3" x14ac:dyDescent="0.25">
      <c r="A810" s="93"/>
      <c r="B810" s="93"/>
      <c r="C810" s="93"/>
    </row>
    <row r="811" spans="1:3" x14ac:dyDescent="0.25">
      <c r="A811" s="93"/>
      <c r="B811" s="93"/>
      <c r="C811" s="93"/>
    </row>
    <row r="812" spans="1:3" x14ac:dyDescent="0.25">
      <c r="A812" s="93"/>
      <c r="B812" s="93"/>
      <c r="C812" s="93"/>
    </row>
    <row r="813" spans="1:3" x14ac:dyDescent="0.25">
      <c r="A813" s="93"/>
      <c r="B813" s="93"/>
      <c r="C813" s="93"/>
    </row>
    <row r="814" spans="1:3" x14ac:dyDescent="0.25">
      <c r="A814" s="93"/>
      <c r="B814" s="93"/>
      <c r="C814" s="93"/>
    </row>
    <row r="815" spans="1:3" x14ac:dyDescent="0.25">
      <c r="A815" s="93"/>
      <c r="B815" s="93"/>
      <c r="C815" s="93"/>
    </row>
    <row r="816" spans="1:3" x14ac:dyDescent="0.25">
      <c r="A816" s="93"/>
      <c r="B816" s="93"/>
      <c r="C816" s="93"/>
    </row>
    <row r="817" spans="1:3" x14ac:dyDescent="0.25">
      <c r="A817" s="93"/>
      <c r="B817" s="93"/>
      <c r="C817" s="93"/>
    </row>
    <row r="818" spans="1:3" x14ac:dyDescent="0.25">
      <c r="A818" s="93"/>
      <c r="B818" s="93"/>
      <c r="C818" s="93"/>
    </row>
    <row r="819" spans="1:3" x14ac:dyDescent="0.25">
      <c r="A819" s="93"/>
      <c r="B819" s="93"/>
      <c r="C819" s="93"/>
    </row>
    <row r="820" spans="1:3" x14ac:dyDescent="0.25">
      <c r="A820" s="93"/>
      <c r="B820" s="93"/>
      <c r="C820" s="93"/>
    </row>
    <row r="821" spans="1:3" x14ac:dyDescent="0.25">
      <c r="A821" s="93"/>
      <c r="B821" s="93"/>
      <c r="C821" s="93"/>
    </row>
    <row r="822" spans="1:3" x14ac:dyDescent="0.25">
      <c r="A822" s="93"/>
      <c r="B822" s="93"/>
      <c r="C822" s="93"/>
    </row>
    <row r="823" spans="1:3" x14ac:dyDescent="0.25">
      <c r="A823" s="93"/>
      <c r="B823" s="93"/>
      <c r="C823" s="93"/>
    </row>
    <row r="824" spans="1:3" x14ac:dyDescent="0.25">
      <c r="A824" s="93"/>
      <c r="B824" s="93"/>
      <c r="C824" s="93"/>
    </row>
    <row r="825" spans="1:3" x14ac:dyDescent="0.25">
      <c r="A825" s="93"/>
      <c r="B825" s="93"/>
      <c r="C825" s="93"/>
    </row>
    <row r="826" spans="1:3" x14ac:dyDescent="0.25">
      <c r="A826" s="93"/>
      <c r="B826" s="93"/>
      <c r="C826" s="93"/>
    </row>
    <row r="827" spans="1:3" x14ac:dyDescent="0.25">
      <c r="A827" s="93"/>
      <c r="B827" s="93"/>
      <c r="C827" s="93"/>
    </row>
    <row r="828" spans="1:3" x14ac:dyDescent="0.25">
      <c r="A828" s="93"/>
      <c r="B828" s="93"/>
      <c r="C828" s="93"/>
    </row>
    <row r="829" spans="1:3" x14ac:dyDescent="0.25">
      <c r="A829" s="93"/>
      <c r="B829" s="93"/>
      <c r="C829" s="93"/>
    </row>
    <row r="830" spans="1:3" x14ac:dyDescent="0.25">
      <c r="A830" s="93"/>
      <c r="B830" s="93"/>
      <c r="C830" s="93"/>
    </row>
    <row r="831" spans="1:3" x14ac:dyDescent="0.25">
      <c r="A831" s="93"/>
      <c r="B831" s="93"/>
      <c r="C831" s="93"/>
    </row>
    <row r="832" spans="1:3" x14ac:dyDescent="0.25">
      <c r="A832" s="93"/>
      <c r="B832" s="93"/>
      <c r="C832" s="93"/>
    </row>
    <row r="833" spans="1:3" x14ac:dyDescent="0.25">
      <c r="A833" s="93"/>
      <c r="B833" s="93"/>
      <c r="C833" s="93"/>
    </row>
    <row r="834" spans="1:3" x14ac:dyDescent="0.25">
      <c r="A834" s="93"/>
      <c r="B834" s="93"/>
      <c r="C834" s="93"/>
    </row>
    <row r="835" spans="1:3" x14ac:dyDescent="0.25">
      <c r="A835" s="93"/>
      <c r="B835" s="93"/>
      <c r="C835" s="93"/>
    </row>
    <row r="836" spans="1:3" x14ac:dyDescent="0.25">
      <c r="A836" s="93"/>
      <c r="B836" s="93"/>
      <c r="C836" s="93"/>
    </row>
    <row r="837" spans="1:3" x14ac:dyDescent="0.25">
      <c r="A837" s="93"/>
      <c r="B837" s="93"/>
      <c r="C837" s="93"/>
    </row>
    <row r="838" spans="1:3" x14ac:dyDescent="0.25">
      <c r="A838" s="93"/>
      <c r="B838" s="93"/>
      <c r="C838" s="93"/>
    </row>
    <row r="839" spans="1:3" x14ac:dyDescent="0.25">
      <c r="A839" s="93"/>
      <c r="B839" s="93"/>
      <c r="C839" s="93"/>
    </row>
    <row r="840" spans="1:3" x14ac:dyDescent="0.25">
      <c r="A840" s="93"/>
      <c r="B840" s="93"/>
      <c r="C840" s="93"/>
    </row>
    <row r="841" spans="1:3" x14ac:dyDescent="0.25">
      <c r="A841" s="93"/>
      <c r="B841" s="93"/>
      <c r="C841" s="93"/>
    </row>
    <row r="842" spans="1:3" x14ac:dyDescent="0.25">
      <c r="A842" s="93"/>
      <c r="B842" s="93"/>
      <c r="C842" s="93"/>
    </row>
    <row r="843" spans="1:3" x14ac:dyDescent="0.25">
      <c r="A843" s="93"/>
      <c r="B843" s="93"/>
      <c r="C843" s="93"/>
    </row>
    <row r="844" spans="1:3" x14ac:dyDescent="0.25">
      <c r="A844" s="93"/>
      <c r="B844" s="93"/>
      <c r="C844" s="93"/>
    </row>
    <row r="845" spans="1:3" x14ac:dyDescent="0.25">
      <c r="A845" s="93"/>
      <c r="B845" s="93"/>
      <c r="C845" s="93"/>
    </row>
    <row r="846" spans="1:3" x14ac:dyDescent="0.25">
      <c r="A846" s="93"/>
      <c r="B846" s="93"/>
      <c r="C846" s="93"/>
    </row>
    <row r="847" spans="1:3" x14ac:dyDescent="0.25">
      <c r="A847" s="93"/>
      <c r="B847" s="93"/>
      <c r="C847" s="93"/>
    </row>
    <row r="848" spans="1:3" x14ac:dyDescent="0.25">
      <c r="A848" s="93"/>
      <c r="B848" s="93"/>
      <c r="C848" s="93"/>
    </row>
    <row r="849" spans="1:3" x14ac:dyDescent="0.25">
      <c r="A849" s="93"/>
      <c r="B849" s="93"/>
      <c r="C849" s="93"/>
    </row>
    <row r="850" spans="1:3" x14ac:dyDescent="0.25">
      <c r="A850" s="93"/>
      <c r="B850" s="93"/>
      <c r="C850" s="93"/>
    </row>
    <row r="851" spans="1:3" x14ac:dyDescent="0.25">
      <c r="A851" s="93"/>
      <c r="B851" s="93"/>
      <c r="C851" s="93"/>
    </row>
    <row r="852" spans="1:3" x14ac:dyDescent="0.25">
      <c r="A852" s="93"/>
      <c r="B852" s="93"/>
      <c r="C852" s="93"/>
    </row>
    <row r="853" spans="1:3" x14ac:dyDescent="0.25">
      <c r="A853" s="93"/>
      <c r="B853" s="93"/>
      <c r="C853" s="93"/>
    </row>
    <row r="854" spans="1:3" x14ac:dyDescent="0.25">
      <c r="A854" s="93"/>
      <c r="B854" s="93"/>
      <c r="C854" s="93"/>
    </row>
    <row r="855" spans="1:3" x14ac:dyDescent="0.25">
      <c r="A855" s="93"/>
      <c r="B855" s="93"/>
      <c r="C855" s="93"/>
    </row>
    <row r="856" spans="1:3" x14ac:dyDescent="0.25">
      <c r="A856" s="93"/>
      <c r="B856" s="93"/>
      <c r="C856" s="93"/>
    </row>
    <row r="857" spans="1:3" x14ac:dyDescent="0.25">
      <c r="A857" s="93"/>
      <c r="B857" s="93"/>
      <c r="C857" s="93"/>
    </row>
    <row r="858" spans="1:3" x14ac:dyDescent="0.25">
      <c r="A858" s="93"/>
      <c r="B858" s="93"/>
      <c r="C858" s="93"/>
    </row>
    <row r="859" spans="1:3" x14ac:dyDescent="0.25">
      <c r="A859" s="93"/>
      <c r="B859" s="93"/>
      <c r="C859" s="93"/>
    </row>
    <row r="860" spans="1:3" x14ac:dyDescent="0.25">
      <c r="A860" s="93"/>
      <c r="B860" s="93"/>
      <c r="C860" s="93"/>
    </row>
    <row r="861" spans="1:3" x14ac:dyDescent="0.25">
      <c r="A861" s="93"/>
      <c r="B861" s="93"/>
      <c r="C861" s="93"/>
    </row>
    <row r="862" spans="1:3" x14ac:dyDescent="0.25">
      <c r="A862" s="93"/>
      <c r="B862" s="93"/>
      <c r="C862" s="93"/>
    </row>
    <row r="863" spans="1:3" x14ac:dyDescent="0.25">
      <c r="A863" s="93"/>
      <c r="B863" s="93"/>
      <c r="C863" s="93"/>
    </row>
    <row r="864" spans="1:3" x14ac:dyDescent="0.25">
      <c r="A864" s="93"/>
      <c r="B864" s="93"/>
      <c r="C864" s="93"/>
    </row>
    <row r="865" spans="1:3" x14ac:dyDescent="0.25">
      <c r="A865" s="93"/>
      <c r="B865" s="93"/>
      <c r="C865" s="93"/>
    </row>
    <row r="866" spans="1:3" x14ac:dyDescent="0.25">
      <c r="A866" s="93"/>
      <c r="B866" s="93"/>
      <c r="C866" s="93"/>
    </row>
    <row r="867" spans="1:3" x14ac:dyDescent="0.25">
      <c r="A867" s="93"/>
      <c r="B867" s="93"/>
      <c r="C867" s="93"/>
    </row>
    <row r="868" spans="1:3" x14ac:dyDescent="0.25">
      <c r="A868" s="93"/>
      <c r="B868" s="93"/>
      <c r="C868" s="93"/>
    </row>
    <row r="869" spans="1:3" x14ac:dyDescent="0.25">
      <c r="A869" s="93"/>
      <c r="B869" s="93"/>
      <c r="C869" s="93"/>
    </row>
    <row r="870" spans="1:3" x14ac:dyDescent="0.25">
      <c r="A870" s="93"/>
      <c r="B870" s="93"/>
      <c r="C870" s="93"/>
    </row>
    <row r="871" spans="1:3" x14ac:dyDescent="0.25">
      <c r="A871" s="93"/>
      <c r="B871" s="93"/>
      <c r="C871" s="93"/>
    </row>
    <row r="872" spans="1:3" x14ac:dyDescent="0.25">
      <c r="A872" s="93"/>
      <c r="B872" s="93"/>
      <c r="C872" s="93"/>
    </row>
    <row r="873" spans="1:3" x14ac:dyDescent="0.25">
      <c r="A873" s="93"/>
      <c r="B873" s="93"/>
      <c r="C873" s="93"/>
    </row>
    <row r="874" spans="1:3" x14ac:dyDescent="0.25">
      <c r="A874" s="93"/>
      <c r="B874" s="93"/>
      <c r="C874" s="93"/>
    </row>
    <row r="875" spans="1:3" x14ac:dyDescent="0.25">
      <c r="A875" s="93"/>
      <c r="B875" s="93"/>
      <c r="C875" s="93"/>
    </row>
    <row r="876" spans="1:3" x14ac:dyDescent="0.25">
      <c r="A876" s="93"/>
      <c r="B876" s="93"/>
      <c r="C876" s="93"/>
    </row>
    <row r="877" spans="1:3" x14ac:dyDescent="0.25">
      <c r="A877" s="93"/>
      <c r="B877" s="93"/>
      <c r="C877" s="93"/>
    </row>
    <row r="878" spans="1:3" x14ac:dyDescent="0.25">
      <c r="A878" s="93"/>
      <c r="B878" s="93"/>
      <c r="C878" s="93"/>
    </row>
    <row r="879" spans="1:3" x14ac:dyDescent="0.25">
      <c r="A879" s="93"/>
      <c r="B879" s="93"/>
      <c r="C879" s="93"/>
    </row>
    <row r="880" spans="1:3" x14ac:dyDescent="0.25">
      <c r="A880" s="93"/>
      <c r="B880" s="93"/>
      <c r="C880" s="93"/>
    </row>
    <row r="881" spans="1:3" x14ac:dyDescent="0.25">
      <c r="A881" s="93"/>
      <c r="B881" s="93"/>
      <c r="C881" s="93"/>
    </row>
    <row r="882" spans="1:3" x14ac:dyDescent="0.25">
      <c r="A882" s="93"/>
      <c r="B882" s="93"/>
      <c r="C882" s="93"/>
    </row>
    <row r="883" spans="1:3" x14ac:dyDescent="0.25">
      <c r="A883" s="93"/>
      <c r="B883" s="93"/>
      <c r="C883" s="93"/>
    </row>
    <row r="884" spans="1:3" x14ac:dyDescent="0.25">
      <c r="A884" s="93"/>
      <c r="B884" s="93"/>
      <c r="C884" s="93"/>
    </row>
    <row r="885" spans="1:3" x14ac:dyDescent="0.25">
      <c r="A885" s="93"/>
      <c r="B885" s="93"/>
      <c r="C885" s="93"/>
    </row>
    <row r="886" spans="1:3" x14ac:dyDescent="0.25">
      <c r="A886" s="93"/>
      <c r="B886" s="93"/>
      <c r="C886" s="93"/>
    </row>
    <row r="887" spans="1:3" x14ac:dyDescent="0.25">
      <c r="A887" s="93"/>
      <c r="B887" s="93"/>
      <c r="C887" s="93"/>
    </row>
    <row r="888" spans="1:3" x14ac:dyDescent="0.25">
      <c r="A888" s="93"/>
      <c r="B888" s="93"/>
      <c r="C888" s="93"/>
    </row>
    <row r="889" spans="1:3" x14ac:dyDescent="0.25">
      <c r="A889" s="93"/>
      <c r="B889" s="93"/>
      <c r="C889" s="93"/>
    </row>
    <row r="890" spans="1:3" x14ac:dyDescent="0.25">
      <c r="A890" s="93"/>
      <c r="B890" s="93"/>
      <c r="C890" s="93"/>
    </row>
    <row r="891" spans="1:3" x14ac:dyDescent="0.25">
      <c r="A891" s="93"/>
      <c r="B891" s="93"/>
      <c r="C891" s="93"/>
    </row>
    <row r="892" spans="1:3" x14ac:dyDescent="0.25">
      <c r="A892" s="93"/>
      <c r="B892" s="93"/>
      <c r="C892" s="93"/>
    </row>
    <row r="893" spans="1:3" x14ac:dyDescent="0.25">
      <c r="A893" s="93"/>
      <c r="B893" s="93"/>
      <c r="C893" s="93"/>
    </row>
    <row r="894" spans="1:3" x14ac:dyDescent="0.25">
      <c r="A894" s="93"/>
      <c r="B894" s="93"/>
      <c r="C894" s="93"/>
    </row>
    <row r="895" spans="1:3" x14ac:dyDescent="0.25">
      <c r="A895" s="93"/>
      <c r="B895" s="93"/>
      <c r="C895" s="93"/>
    </row>
    <row r="896" spans="1:3" x14ac:dyDescent="0.25">
      <c r="A896" s="93"/>
      <c r="B896" s="93"/>
      <c r="C896" s="93"/>
    </row>
    <row r="897" spans="1:3" x14ac:dyDescent="0.25">
      <c r="A897" s="93"/>
      <c r="B897" s="93"/>
      <c r="C897" s="93"/>
    </row>
    <row r="898" spans="1:3" x14ac:dyDescent="0.25">
      <c r="A898" s="93"/>
      <c r="B898" s="93"/>
      <c r="C898" s="93"/>
    </row>
    <row r="899" spans="1:3" x14ac:dyDescent="0.25">
      <c r="A899" s="93"/>
      <c r="B899" s="93"/>
      <c r="C899" s="93"/>
    </row>
    <row r="900" spans="1:3" x14ac:dyDescent="0.25">
      <c r="A900" s="93"/>
      <c r="B900" s="93"/>
      <c r="C900" s="93"/>
    </row>
    <row r="901" spans="1:3" x14ac:dyDescent="0.25">
      <c r="A901" s="93"/>
      <c r="B901" s="93"/>
      <c r="C901" s="93"/>
    </row>
    <row r="902" spans="1:3" x14ac:dyDescent="0.25">
      <c r="A902" s="93"/>
      <c r="B902" s="93"/>
      <c r="C902" s="93"/>
    </row>
    <row r="903" spans="1:3" x14ac:dyDescent="0.25">
      <c r="A903" s="93"/>
      <c r="B903" s="93"/>
      <c r="C903" s="93"/>
    </row>
    <row r="904" spans="1:3" x14ac:dyDescent="0.25">
      <c r="A904" s="93"/>
      <c r="B904" s="93"/>
      <c r="C904" s="93"/>
    </row>
    <row r="905" spans="1:3" x14ac:dyDescent="0.25">
      <c r="A905" s="93"/>
      <c r="B905" s="93"/>
      <c r="C905" s="93"/>
    </row>
    <row r="906" spans="1:3" x14ac:dyDescent="0.25">
      <c r="A906" s="93"/>
      <c r="B906" s="93"/>
      <c r="C906" s="93"/>
    </row>
    <row r="907" spans="1:3" x14ac:dyDescent="0.25">
      <c r="A907" s="93"/>
      <c r="B907" s="93"/>
      <c r="C907" s="93"/>
    </row>
    <row r="908" spans="1:3" x14ac:dyDescent="0.25">
      <c r="A908" s="93"/>
      <c r="B908" s="93"/>
      <c r="C908" s="93"/>
    </row>
    <row r="909" spans="1:3" x14ac:dyDescent="0.25">
      <c r="A909" s="93"/>
      <c r="B909" s="93"/>
      <c r="C909" s="93"/>
    </row>
    <row r="910" spans="1:3" x14ac:dyDescent="0.25">
      <c r="A910" s="93"/>
      <c r="B910" s="93"/>
      <c r="C910" s="93"/>
    </row>
    <row r="911" spans="1:3" x14ac:dyDescent="0.25">
      <c r="A911" s="93"/>
      <c r="B911" s="93"/>
      <c r="C911" s="93"/>
    </row>
    <row r="912" spans="1:3" x14ac:dyDescent="0.25">
      <c r="A912" s="93"/>
      <c r="B912" s="93"/>
      <c r="C912" s="93"/>
    </row>
    <row r="913" spans="1:3" x14ac:dyDescent="0.25">
      <c r="A913" s="93"/>
      <c r="B913" s="93"/>
      <c r="C913" s="93"/>
    </row>
    <row r="914" spans="1:3" x14ac:dyDescent="0.25">
      <c r="A914" s="93"/>
      <c r="B914" s="93"/>
      <c r="C914" s="93"/>
    </row>
    <row r="915" spans="1:3" x14ac:dyDescent="0.25">
      <c r="A915" s="93"/>
      <c r="B915" s="93"/>
      <c r="C915" s="93"/>
    </row>
    <row r="916" spans="1:3" x14ac:dyDescent="0.25">
      <c r="A916" s="93"/>
      <c r="B916" s="93"/>
      <c r="C916" s="93"/>
    </row>
    <row r="917" spans="1:3" x14ac:dyDescent="0.25">
      <c r="A917" s="93"/>
      <c r="B917" s="93"/>
      <c r="C917" s="93"/>
    </row>
    <row r="918" spans="1:3" x14ac:dyDescent="0.25">
      <c r="A918" s="93"/>
      <c r="B918" s="93"/>
      <c r="C918" s="93"/>
    </row>
    <row r="919" spans="1:3" x14ac:dyDescent="0.25">
      <c r="A919" s="93"/>
      <c r="B919" s="93"/>
      <c r="C919" s="93"/>
    </row>
    <row r="920" spans="1:3" x14ac:dyDescent="0.25">
      <c r="A920" s="93"/>
      <c r="B920" s="93"/>
      <c r="C920" s="93"/>
    </row>
    <row r="921" spans="1:3" x14ac:dyDescent="0.25">
      <c r="A921" s="93"/>
      <c r="B921" s="93"/>
      <c r="C921" s="93"/>
    </row>
    <row r="922" spans="1:3" x14ac:dyDescent="0.25">
      <c r="A922" s="93"/>
      <c r="B922" s="93"/>
      <c r="C922" s="93"/>
    </row>
    <row r="923" spans="1:3" x14ac:dyDescent="0.25">
      <c r="A923" s="93"/>
      <c r="B923" s="93"/>
      <c r="C923" s="93"/>
    </row>
    <row r="924" spans="1:3" x14ac:dyDescent="0.25">
      <c r="A924" s="93"/>
      <c r="B924" s="93"/>
      <c r="C924" s="93"/>
    </row>
    <row r="925" spans="1:3" x14ac:dyDescent="0.25">
      <c r="A925" s="93"/>
      <c r="B925" s="93"/>
      <c r="C925" s="93"/>
    </row>
    <row r="926" spans="1:3" x14ac:dyDescent="0.25">
      <c r="A926" s="93"/>
      <c r="B926" s="93"/>
      <c r="C926" s="93"/>
    </row>
    <row r="927" spans="1:3" x14ac:dyDescent="0.25">
      <c r="A927" s="93"/>
      <c r="B927" s="93"/>
      <c r="C927" s="93"/>
    </row>
    <row r="928" spans="1:3" x14ac:dyDescent="0.25">
      <c r="A928" s="93"/>
      <c r="B928" s="93"/>
      <c r="C928" s="93"/>
    </row>
    <row r="929" spans="1:3" x14ac:dyDescent="0.25">
      <c r="A929" s="93"/>
      <c r="B929" s="93"/>
      <c r="C929" s="93"/>
    </row>
    <row r="930" spans="1:3" x14ac:dyDescent="0.25">
      <c r="A930" s="93"/>
      <c r="B930" s="93"/>
      <c r="C930" s="93"/>
    </row>
    <row r="931" spans="1:3" x14ac:dyDescent="0.25">
      <c r="A931" s="93"/>
      <c r="B931" s="93"/>
      <c r="C931" s="93"/>
    </row>
    <row r="932" spans="1:3" x14ac:dyDescent="0.25">
      <c r="A932" s="93"/>
      <c r="B932" s="93"/>
      <c r="C932" s="93"/>
    </row>
    <row r="933" spans="1:3" x14ac:dyDescent="0.25">
      <c r="A933" s="93"/>
      <c r="B933" s="93"/>
      <c r="C933" s="93"/>
    </row>
    <row r="934" spans="1:3" x14ac:dyDescent="0.25">
      <c r="A934" s="93"/>
      <c r="B934" s="93"/>
      <c r="C934" s="93"/>
    </row>
    <row r="935" spans="1:3" x14ac:dyDescent="0.25">
      <c r="A935" s="93"/>
      <c r="B935" s="93"/>
      <c r="C935" s="93"/>
    </row>
    <row r="936" spans="1:3" x14ac:dyDescent="0.25">
      <c r="A936" s="93"/>
      <c r="B936" s="93"/>
      <c r="C936" s="93"/>
    </row>
    <row r="937" spans="1:3" x14ac:dyDescent="0.25">
      <c r="A937" s="93"/>
      <c r="B937" s="93"/>
      <c r="C937" s="93"/>
    </row>
    <row r="938" spans="1:3" x14ac:dyDescent="0.25">
      <c r="A938" s="93"/>
      <c r="B938" s="93"/>
      <c r="C938" s="93"/>
    </row>
    <row r="939" spans="1:3" x14ac:dyDescent="0.25">
      <c r="A939" s="93"/>
      <c r="B939" s="93"/>
      <c r="C939" s="93"/>
    </row>
    <row r="940" spans="1:3" x14ac:dyDescent="0.25">
      <c r="A940" s="93"/>
      <c r="B940" s="93"/>
      <c r="C940" s="93"/>
    </row>
    <row r="941" spans="1:3" x14ac:dyDescent="0.25">
      <c r="A941" s="93"/>
      <c r="B941" s="93"/>
      <c r="C941" s="93"/>
    </row>
    <row r="942" spans="1:3" x14ac:dyDescent="0.25">
      <c r="A942" s="93"/>
      <c r="B942" s="93"/>
      <c r="C942" s="93"/>
    </row>
    <row r="943" spans="1:3" x14ac:dyDescent="0.25">
      <c r="A943" s="93"/>
      <c r="B943" s="93"/>
      <c r="C943" s="93"/>
    </row>
    <row r="944" spans="1:3" x14ac:dyDescent="0.25">
      <c r="A944" s="93"/>
      <c r="B944" s="93"/>
      <c r="C944" s="93"/>
    </row>
    <row r="945" spans="1:3" x14ac:dyDescent="0.25">
      <c r="A945" s="93"/>
      <c r="B945" s="93"/>
      <c r="C945" s="93"/>
    </row>
    <row r="946" spans="1:3" x14ac:dyDescent="0.25">
      <c r="A946" s="93"/>
      <c r="B946" s="93"/>
      <c r="C946" s="93"/>
    </row>
    <row r="947" spans="1:3" x14ac:dyDescent="0.25">
      <c r="A947" s="93"/>
      <c r="B947" s="93"/>
      <c r="C947" s="93"/>
    </row>
    <row r="948" spans="1:3" x14ac:dyDescent="0.25">
      <c r="A948" s="93"/>
      <c r="B948" s="93"/>
      <c r="C948" s="93"/>
    </row>
    <row r="949" spans="1:3" x14ac:dyDescent="0.25">
      <c r="A949" s="93"/>
      <c r="B949" s="93"/>
      <c r="C949" s="93"/>
    </row>
    <row r="950" spans="1:3" x14ac:dyDescent="0.25">
      <c r="A950" s="93"/>
      <c r="B950" s="93"/>
      <c r="C950" s="93"/>
    </row>
    <row r="951" spans="1:3" x14ac:dyDescent="0.25">
      <c r="A951" s="93"/>
      <c r="B951" s="93"/>
      <c r="C951" s="93"/>
    </row>
    <row r="952" spans="1:3" x14ac:dyDescent="0.25">
      <c r="A952" s="93"/>
      <c r="B952" s="93"/>
      <c r="C952" s="93"/>
    </row>
    <row r="953" spans="1:3" x14ac:dyDescent="0.25">
      <c r="A953" s="93"/>
      <c r="B953" s="93"/>
      <c r="C953" s="93"/>
    </row>
    <row r="954" spans="1:3" x14ac:dyDescent="0.25">
      <c r="A954" s="93"/>
      <c r="B954" s="93"/>
      <c r="C954" s="93"/>
    </row>
    <row r="955" spans="1:3" x14ac:dyDescent="0.25">
      <c r="A955" s="93"/>
      <c r="B955" s="93"/>
      <c r="C955" s="93"/>
    </row>
    <row r="956" spans="1:3" x14ac:dyDescent="0.25">
      <c r="A956" s="93"/>
      <c r="B956" s="93"/>
      <c r="C956" s="93"/>
    </row>
    <row r="957" spans="1:3" x14ac:dyDescent="0.25">
      <c r="A957" s="93"/>
      <c r="B957" s="93"/>
      <c r="C957" s="93"/>
    </row>
    <row r="958" spans="1:3" x14ac:dyDescent="0.25">
      <c r="A958" s="93"/>
      <c r="B958" s="93"/>
      <c r="C958" s="93"/>
    </row>
    <row r="959" spans="1:3" x14ac:dyDescent="0.25">
      <c r="A959" s="93"/>
      <c r="B959" s="93"/>
      <c r="C959" s="93"/>
    </row>
    <row r="960" spans="1:3" x14ac:dyDescent="0.25">
      <c r="A960" s="93"/>
      <c r="B960" s="93"/>
      <c r="C960" s="93"/>
    </row>
    <row r="961" spans="1:3" x14ac:dyDescent="0.25">
      <c r="A961" s="93"/>
      <c r="B961" s="93"/>
      <c r="C961" s="93"/>
    </row>
    <row r="962" spans="1:3" x14ac:dyDescent="0.25">
      <c r="A962" s="93"/>
      <c r="B962" s="93"/>
      <c r="C962" s="93"/>
    </row>
    <row r="963" spans="1:3" x14ac:dyDescent="0.25">
      <c r="A963" s="93"/>
      <c r="B963" s="93"/>
      <c r="C963" s="93"/>
    </row>
    <row r="964" spans="1:3" x14ac:dyDescent="0.25">
      <c r="A964" s="93"/>
      <c r="B964" s="93"/>
      <c r="C964" s="93"/>
    </row>
    <row r="965" spans="1:3" x14ac:dyDescent="0.25">
      <c r="A965" s="93"/>
      <c r="B965" s="93"/>
      <c r="C965" s="93"/>
    </row>
    <row r="966" spans="1:3" x14ac:dyDescent="0.25">
      <c r="A966" s="93"/>
      <c r="B966" s="93"/>
      <c r="C966" s="93"/>
    </row>
    <row r="967" spans="1:3" x14ac:dyDescent="0.25">
      <c r="A967" s="93"/>
      <c r="B967" s="93"/>
      <c r="C967" s="93"/>
    </row>
    <row r="968" spans="1:3" x14ac:dyDescent="0.25">
      <c r="A968" s="93"/>
      <c r="B968" s="93"/>
      <c r="C968" s="93"/>
    </row>
    <row r="969" spans="1:3" x14ac:dyDescent="0.25">
      <c r="A969" s="93"/>
      <c r="B969" s="93"/>
      <c r="C969" s="93"/>
    </row>
    <row r="970" spans="1:3" x14ac:dyDescent="0.25">
      <c r="A970" s="93"/>
      <c r="B970" s="93"/>
      <c r="C970" s="93"/>
    </row>
    <row r="971" spans="1:3" x14ac:dyDescent="0.25">
      <c r="A971" s="93"/>
      <c r="B971" s="93"/>
      <c r="C971" s="93"/>
    </row>
    <row r="972" spans="1:3" x14ac:dyDescent="0.25">
      <c r="A972" s="93"/>
      <c r="B972" s="93"/>
      <c r="C972" s="93"/>
    </row>
    <row r="973" spans="1:3" x14ac:dyDescent="0.25">
      <c r="A973" s="93"/>
      <c r="B973" s="93"/>
      <c r="C973" s="93"/>
    </row>
    <row r="974" spans="1:3" x14ac:dyDescent="0.25">
      <c r="A974" s="93"/>
      <c r="B974" s="93"/>
      <c r="C974" s="93"/>
    </row>
    <row r="975" spans="1:3" x14ac:dyDescent="0.25">
      <c r="A975" s="93"/>
      <c r="B975" s="93"/>
      <c r="C975" s="93"/>
    </row>
    <row r="976" spans="1:3" x14ac:dyDescent="0.25">
      <c r="A976" s="93"/>
      <c r="B976" s="93"/>
      <c r="C976" s="93"/>
    </row>
    <row r="977" spans="1:3" x14ac:dyDescent="0.25">
      <c r="A977" s="93"/>
      <c r="B977" s="93"/>
      <c r="C977" s="93"/>
    </row>
    <row r="978" spans="1:3" x14ac:dyDescent="0.25">
      <c r="A978" s="93"/>
      <c r="B978" s="93"/>
      <c r="C978" s="93"/>
    </row>
    <row r="979" spans="1:3" x14ac:dyDescent="0.25">
      <c r="A979" s="93"/>
      <c r="B979" s="93"/>
      <c r="C979" s="93"/>
    </row>
    <row r="980" spans="1:3" x14ac:dyDescent="0.25">
      <c r="A980" s="93"/>
      <c r="B980" s="93"/>
      <c r="C980" s="93"/>
    </row>
    <row r="981" spans="1:3" x14ac:dyDescent="0.25">
      <c r="A981" s="93"/>
      <c r="B981" s="93"/>
      <c r="C981" s="93"/>
    </row>
    <row r="982" spans="1:3" x14ac:dyDescent="0.25">
      <c r="A982" s="93"/>
      <c r="B982" s="93"/>
      <c r="C982" s="93"/>
    </row>
    <row r="983" spans="1:3" x14ac:dyDescent="0.25">
      <c r="A983" s="93"/>
      <c r="B983" s="93"/>
      <c r="C983" s="93"/>
    </row>
    <row r="984" spans="1:3" x14ac:dyDescent="0.25">
      <c r="A984" s="93"/>
      <c r="B984" s="93"/>
      <c r="C984" s="93"/>
    </row>
    <row r="985" spans="1:3" x14ac:dyDescent="0.25">
      <c r="A985" s="93"/>
      <c r="B985" s="93"/>
      <c r="C985" s="93"/>
    </row>
    <row r="986" spans="1:3" x14ac:dyDescent="0.25">
      <c r="A986" s="93"/>
      <c r="B986" s="93"/>
      <c r="C986" s="93"/>
    </row>
    <row r="987" spans="1:3" x14ac:dyDescent="0.25">
      <c r="A987" s="93"/>
      <c r="B987" s="93"/>
      <c r="C987" s="93"/>
    </row>
    <row r="988" spans="1:3" x14ac:dyDescent="0.25">
      <c r="A988" s="93"/>
      <c r="B988" s="93"/>
      <c r="C988" s="93"/>
    </row>
    <row r="989" spans="1:3" x14ac:dyDescent="0.25">
      <c r="A989" s="93"/>
      <c r="B989" s="93"/>
      <c r="C989" s="93"/>
    </row>
    <row r="990" spans="1:3" x14ac:dyDescent="0.25">
      <c r="A990" s="93"/>
      <c r="B990" s="93"/>
      <c r="C990" s="93"/>
    </row>
    <row r="991" spans="1:3" x14ac:dyDescent="0.25">
      <c r="A991" s="93"/>
      <c r="B991" s="93"/>
      <c r="C991" s="93"/>
    </row>
    <row r="992" spans="1:3" x14ac:dyDescent="0.25">
      <c r="A992" s="93"/>
      <c r="B992" s="93"/>
      <c r="C992" s="93"/>
    </row>
    <row r="993" spans="1:3" x14ac:dyDescent="0.25">
      <c r="A993" s="93"/>
      <c r="B993" s="93"/>
      <c r="C993" s="93"/>
    </row>
    <row r="994" spans="1:3" x14ac:dyDescent="0.25">
      <c r="A994" s="93"/>
      <c r="B994" s="93"/>
      <c r="C994" s="93"/>
    </row>
    <row r="995" spans="1:3" x14ac:dyDescent="0.25">
      <c r="A995" s="93"/>
      <c r="B995" s="93"/>
      <c r="C995" s="93"/>
    </row>
    <row r="996" spans="1:3" x14ac:dyDescent="0.25">
      <c r="A996" s="93"/>
      <c r="B996" s="93"/>
      <c r="C996" s="93"/>
    </row>
    <row r="997" spans="1:3" x14ac:dyDescent="0.25">
      <c r="A997" s="93"/>
      <c r="B997" s="93"/>
      <c r="C997" s="93"/>
    </row>
    <row r="998" spans="1:3" x14ac:dyDescent="0.25">
      <c r="A998" s="93"/>
      <c r="B998" s="93"/>
      <c r="C998" s="93"/>
    </row>
    <row r="999" spans="1:3" x14ac:dyDescent="0.25">
      <c r="A999" s="93"/>
      <c r="B999" s="93"/>
      <c r="C999" s="93"/>
    </row>
    <row r="1000" spans="1:3" x14ac:dyDescent="0.25">
      <c r="A1000" s="93"/>
      <c r="B1000" s="93"/>
      <c r="C1000" s="93"/>
    </row>
  </sheetData>
  <sortState ref="A3:C154">
    <sortCondition ref="A3"/>
  </sortState>
  <mergeCells count="999">
    <mergeCell ref="A2:C2"/>
    <mergeCell ref="A3:C3"/>
    <mergeCell ref="A4:C4"/>
    <mergeCell ref="A5:C5"/>
    <mergeCell ref="A6:C6"/>
    <mergeCell ref="A7:C7"/>
    <mergeCell ref="A14:C14"/>
    <mergeCell ref="A15:C15"/>
    <mergeCell ref="A16:C16"/>
    <mergeCell ref="A17:C17"/>
    <mergeCell ref="A18:C18"/>
    <mergeCell ref="A19:C19"/>
    <mergeCell ref="A8:C8"/>
    <mergeCell ref="A9:C9"/>
    <mergeCell ref="A10:C10"/>
    <mergeCell ref="A11:C11"/>
    <mergeCell ref="A12:C12"/>
    <mergeCell ref="A13:C13"/>
    <mergeCell ref="A26:C26"/>
    <mergeCell ref="A27:C27"/>
    <mergeCell ref="A28:C28"/>
    <mergeCell ref="A29:C29"/>
    <mergeCell ref="A30:C30"/>
    <mergeCell ref="A31:C31"/>
    <mergeCell ref="A20:C20"/>
    <mergeCell ref="A21:C21"/>
    <mergeCell ref="A22:C22"/>
    <mergeCell ref="A23:C23"/>
    <mergeCell ref="A24:C24"/>
    <mergeCell ref="A25:C25"/>
    <mergeCell ref="A38:C38"/>
    <mergeCell ref="A39:C39"/>
    <mergeCell ref="A40:C40"/>
    <mergeCell ref="A41:C41"/>
    <mergeCell ref="A42:C42"/>
    <mergeCell ref="A43:C43"/>
    <mergeCell ref="A32:C32"/>
    <mergeCell ref="A33:C33"/>
    <mergeCell ref="A34:C34"/>
    <mergeCell ref="A35:C35"/>
    <mergeCell ref="A36:C36"/>
    <mergeCell ref="A37:C37"/>
    <mergeCell ref="A50:C50"/>
    <mergeCell ref="A51:C51"/>
    <mergeCell ref="A52:C52"/>
    <mergeCell ref="A53:C53"/>
    <mergeCell ref="A54:C54"/>
    <mergeCell ref="A55:C55"/>
    <mergeCell ref="A44:C44"/>
    <mergeCell ref="A45:C45"/>
    <mergeCell ref="A46:C46"/>
    <mergeCell ref="A47:C47"/>
    <mergeCell ref="A48:C48"/>
    <mergeCell ref="A49:C49"/>
    <mergeCell ref="A62:C62"/>
    <mergeCell ref="A63:C63"/>
    <mergeCell ref="A64:C64"/>
    <mergeCell ref="A65:C65"/>
    <mergeCell ref="A66:C66"/>
    <mergeCell ref="A67:C67"/>
    <mergeCell ref="A56:C56"/>
    <mergeCell ref="A57:C57"/>
    <mergeCell ref="A58:C58"/>
    <mergeCell ref="A59:C59"/>
    <mergeCell ref="A60:C60"/>
    <mergeCell ref="A61:C61"/>
    <mergeCell ref="A74:C74"/>
    <mergeCell ref="A75:C75"/>
    <mergeCell ref="A76:C76"/>
    <mergeCell ref="A77:C77"/>
    <mergeCell ref="A78:C78"/>
    <mergeCell ref="A79:C79"/>
    <mergeCell ref="A68:C68"/>
    <mergeCell ref="A69:C69"/>
    <mergeCell ref="A70:C70"/>
    <mergeCell ref="A71:C71"/>
    <mergeCell ref="A72:C72"/>
    <mergeCell ref="A73:C73"/>
    <mergeCell ref="A86:C86"/>
    <mergeCell ref="A87:C87"/>
    <mergeCell ref="A88:C88"/>
    <mergeCell ref="A89:C89"/>
    <mergeCell ref="A90:C90"/>
    <mergeCell ref="A91:C91"/>
    <mergeCell ref="A80:C80"/>
    <mergeCell ref="A81:C81"/>
    <mergeCell ref="A82:C82"/>
    <mergeCell ref="A83:C83"/>
    <mergeCell ref="A84:C84"/>
    <mergeCell ref="A85:C85"/>
    <mergeCell ref="A98:C98"/>
    <mergeCell ref="A99:C99"/>
    <mergeCell ref="A100:C100"/>
    <mergeCell ref="A101:C101"/>
    <mergeCell ref="A102:C102"/>
    <mergeCell ref="A103:C103"/>
    <mergeCell ref="A92:C92"/>
    <mergeCell ref="A93:C93"/>
    <mergeCell ref="A94:C94"/>
    <mergeCell ref="A95:C95"/>
    <mergeCell ref="A96:C96"/>
    <mergeCell ref="A97:C97"/>
    <mergeCell ref="A110:C110"/>
    <mergeCell ref="A111:C111"/>
    <mergeCell ref="A112:C112"/>
    <mergeCell ref="A113:C113"/>
    <mergeCell ref="A114:C114"/>
    <mergeCell ref="A115:C115"/>
    <mergeCell ref="A104:C104"/>
    <mergeCell ref="A105:C105"/>
    <mergeCell ref="A106:C106"/>
    <mergeCell ref="A107:C107"/>
    <mergeCell ref="A108:C108"/>
    <mergeCell ref="A109:C109"/>
    <mergeCell ref="A122:C122"/>
    <mergeCell ref="A123:C123"/>
    <mergeCell ref="A124:C124"/>
    <mergeCell ref="A125:C125"/>
    <mergeCell ref="A126:C126"/>
    <mergeCell ref="A127:C127"/>
    <mergeCell ref="A116:C116"/>
    <mergeCell ref="A117:C117"/>
    <mergeCell ref="A118:C118"/>
    <mergeCell ref="A119:C119"/>
    <mergeCell ref="A120:C120"/>
    <mergeCell ref="A121:C121"/>
    <mergeCell ref="A134:C134"/>
    <mergeCell ref="A135:C135"/>
    <mergeCell ref="A136:C136"/>
    <mergeCell ref="A137:C137"/>
    <mergeCell ref="A138:C138"/>
    <mergeCell ref="A139:C139"/>
    <mergeCell ref="A128:C128"/>
    <mergeCell ref="A129:C129"/>
    <mergeCell ref="A130:C130"/>
    <mergeCell ref="A131:C131"/>
    <mergeCell ref="A132:C132"/>
    <mergeCell ref="A133:C133"/>
    <mergeCell ref="A146:C146"/>
    <mergeCell ref="A147:C147"/>
    <mergeCell ref="A148:C148"/>
    <mergeCell ref="A149:C149"/>
    <mergeCell ref="A150:C150"/>
    <mergeCell ref="A151:C151"/>
    <mergeCell ref="A140:C140"/>
    <mergeCell ref="A141:C141"/>
    <mergeCell ref="A142:C142"/>
    <mergeCell ref="A143:C143"/>
    <mergeCell ref="A144:C144"/>
    <mergeCell ref="A145:C145"/>
    <mergeCell ref="A158:C158"/>
    <mergeCell ref="A159:C159"/>
    <mergeCell ref="A160:C160"/>
    <mergeCell ref="A161:C161"/>
    <mergeCell ref="A162:C162"/>
    <mergeCell ref="A163:C163"/>
    <mergeCell ref="A152:C152"/>
    <mergeCell ref="A153:C153"/>
    <mergeCell ref="A154:C154"/>
    <mergeCell ref="A155:C155"/>
    <mergeCell ref="A156:C156"/>
    <mergeCell ref="A157:C157"/>
    <mergeCell ref="A170:C170"/>
    <mergeCell ref="A171:C171"/>
    <mergeCell ref="A172:C172"/>
    <mergeCell ref="A173:C173"/>
    <mergeCell ref="A174:C174"/>
    <mergeCell ref="A175:C175"/>
    <mergeCell ref="A164:C164"/>
    <mergeCell ref="A165:C165"/>
    <mergeCell ref="A166:C166"/>
    <mergeCell ref="A167:C167"/>
    <mergeCell ref="A168:C168"/>
    <mergeCell ref="A169:C169"/>
    <mergeCell ref="A182:C182"/>
    <mergeCell ref="A183:C183"/>
    <mergeCell ref="A184:C184"/>
    <mergeCell ref="A185:C185"/>
    <mergeCell ref="A186:C186"/>
    <mergeCell ref="A187:C187"/>
    <mergeCell ref="A176:C176"/>
    <mergeCell ref="A177:C177"/>
    <mergeCell ref="A178:C178"/>
    <mergeCell ref="A179:C179"/>
    <mergeCell ref="A180:C180"/>
    <mergeCell ref="A181:C181"/>
    <mergeCell ref="A194:C194"/>
    <mergeCell ref="A195:C195"/>
    <mergeCell ref="A196:C196"/>
    <mergeCell ref="A197:C197"/>
    <mergeCell ref="A198:C198"/>
    <mergeCell ref="A199:C199"/>
    <mergeCell ref="A188:C188"/>
    <mergeCell ref="A189:C189"/>
    <mergeCell ref="A190:C190"/>
    <mergeCell ref="A191:C191"/>
    <mergeCell ref="A192:C192"/>
    <mergeCell ref="A193:C193"/>
    <mergeCell ref="A206:C206"/>
    <mergeCell ref="A207:C207"/>
    <mergeCell ref="A208:C208"/>
    <mergeCell ref="A209:C209"/>
    <mergeCell ref="A210:C210"/>
    <mergeCell ref="A211:C211"/>
    <mergeCell ref="A200:C200"/>
    <mergeCell ref="A201:C201"/>
    <mergeCell ref="A202:C202"/>
    <mergeCell ref="A203:C203"/>
    <mergeCell ref="A204:C204"/>
    <mergeCell ref="A205:C205"/>
    <mergeCell ref="A218:C218"/>
    <mergeCell ref="A219:C219"/>
    <mergeCell ref="A220:C220"/>
    <mergeCell ref="A221:C221"/>
    <mergeCell ref="A222:C222"/>
    <mergeCell ref="A223:C223"/>
    <mergeCell ref="A212:C212"/>
    <mergeCell ref="A213:C213"/>
    <mergeCell ref="A214:C214"/>
    <mergeCell ref="A215:C215"/>
    <mergeCell ref="A216:C216"/>
    <mergeCell ref="A217:C217"/>
    <mergeCell ref="A230:C230"/>
    <mergeCell ref="A231:C231"/>
    <mergeCell ref="A232:C232"/>
    <mergeCell ref="A233:C233"/>
    <mergeCell ref="A234:C234"/>
    <mergeCell ref="A235:C235"/>
    <mergeCell ref="A224:C224"/>
    <mergeCell ref="A225:C225"/>
    <mergeCell ref="A226:C226"/>
    <mergeCell ref="A227:C227"/>
    <mergeCell ref="A228:C228"/>
    <mergeCell ref="A229:C229"/>
    <mergeCell ref="A242:C242"/>
    <mergeCell ref="A243:C243"/>
    <mergeCell ref="A244:C244"/>
    <mergeCell ref="A245:C245"/>
    <mergeCell ref="A246:C246"/>
    <mergeCell ref="A247:C247"/>
    <mergeCell ref="A236:C236"/>
    <mergeCell ref="A237:C237"/>
    <mergeCell ref="A238:C238"/>
    <mergeCell ref="A239:C239"/>
    <mergeCell ref="A240:C240"/>
    <mergeCell ref="A241:C241"/>
    <mergeCell ref="A254:C254"/>
    <mergeCell ref="A255:C255"/>
    <mergeCell ref="A256:C256"/>
    <mergeCell ref="A257:C257"/>
    <mergeCell ref="A258:C258"/>
    <mergeCell ref="A259:C259"/>
    <mergeCell ref="A248:C248"/>
    <mergeCell ref="A249:C249"/>
    <mergeCell ref="A250:C250"/>
    <mergeCell ref="A251:C251"/>
    <mergeCell ref="A252:C252"/>
    <mergeCell ref="A253:C253"/>
    <mergeCell ref="A266:C266"/>
    <mergeCell ref="A267:C267"/>
    <mergeCell ref="A268:C268"/>
    <mergeCell ref="A269:C269"/>
    <mergeCell ref="A270:C270"/>
    <mergeCell ref="A271:C271"/>
    <mergeCell ref="A260:C260"/>
    <mergeCell ref="A261:C261"/>
    <mergeCell ref="A262:C262"/>
    <mergeCell ref="A263:C263"/>
    <mergeCell ref="A264:C264"/>
    <mergeCell ref="A265:C265"/>
    <mergeCell ref="A278:C278"/>
    <mergeCell ref="A279:C279"/>
    <mergeCell ref="A280:C280"/>
    <mergeCell ref="A281:C281"/>
    <mergeCell ref="A282:C282"/>
    <mergeCell ref="A283:C283"/>
    <mergeCell ref="A272:C272"/>
    <mergeCell ref="A273:C273"/>
    <mergeCell ref="A274:C274"/>
    <mergeCell ref="A275:C275"/>
    <mergeCell ref="A276:C276"/>
    <mergeCell ref="A277:C277"/>
    <mergeCell ref="A290:C290"/>
    <mergeCell ref="A291:C291"/>
    <mergeCell ref="A292:C292"/>
    <mergeCell ref="A293:C293"/>
    <mergeCell ref="A294:C294"/>
    <mergeCell ref="A295:C295"/>
    <mergeCell ref="A284:C284"/>
    <mergeCell ref="A285:C285"/>
    <mergeCell ref="A286:C286"/>
    <mergeCell ref="A287:C287"/>
    <mergeCell ref="A288:C288"/>
    <mergeCell ref="A289:C289"/>
    <mergeCell ref="A302:C302"/>
    <mergeCell ref="A303:C303"/>
    <mergeCell ref="A304:C304"/>
    <mergeCell ref="A305:C305"/>
    <mergeCell ref="A306:C306"/>
    <mergeCell ref="A307:C307"/>
    <mergeCell ref="A296:C296"/>
    <mergeCell ref="A297:C297"/>
    <mergeCell ref="A298:C298"/>
    <mergeCell ref="A299:C299"/>
    <mergeCell ref="A300:C300"/>
    <mergeCell ref="A301:C301"/>
    <mergeCell ref="A314:C314"/>
    <mergeCell ref="A315:C315"/>
    <mergeCell ref="A316:C316"/>
    <mergeCell ref="A317:C317"/>
    <mergeCell ref="A318:C318"/>
    <mergeCell ref="A319:C319"/>
    <mergeCell ref="A308:C308"/>
    <mergeCell ref="A309:C309"/>
    <mergeCell ref="A310:C310"/>
    <mergeCell ref="A311:C311"/>
    <mergeCell ref="A312:C312"/>
    <mergeCell ref="A313:C313"/>
    <mergeCell ref="A326:C326"/>
    <mergeCell ref="A327:C327"/>
    <mergeCell ref="A328:C328"/>
    <mergeCell ref="A329:C329"/>
    <mergeCell ref="A330:C330"/>
    <mergeCell ref="A331:C331"/>
    <mergeCell ref="A320:C320"/>
    <mergeCell ref="A321:C321"/>
    <mergeCell ref="A322:C322"/>
    <mergeCell ref="A323:C323"/>
    <mergeCell ref="A324:C324"/>
    <mergeCell ref="A325:C325"/>
    <mergeCell ref="A338:C338"/>
    <mergeCell ref="A339:C339"/>
    <mergeCell ref="A340:C340"/>
    <mergeCell ref="A341:C341"/>
    <mergeCell ref="A342:C342"/>
    <mergeCell ref="A343:C343"/>
    <mergeCell ref="A332:C332"/>
    <mergeCell ref="A333:C333"/>
    <mergeCell ref="A334:C334"/>
    <mergeCell ref="A335:C335"/>
    <mergeCell ref="A336:C336"/>
    <mergeCell ref="A337:C337"/>
    <mergeCell ref="A350:C350"/>
    <mergeCell ref="A351:C351"/>
    <mergeCell ref="A352:C352"/>
    <mergeCell ref="A353:C353"/>
    <mergeCell ref="A354:C354"/>
    <mergeCell ref="A355:C355"/>
    <mergeCell ref="A344:C344"/>
    <mergeCell ref="A345:C345"/>
    <mergeCell ref="A346:C346"/>
    <mergeCell ref="A347:C347"/>
    <mergeCell ref="A348:C348"/>
    <mergeCell ref="A349:C349"/>
    <mergeCell ref="A362:C362"/>
    <mergeCell ref="A363:C363"/>
    <mergeCell ref="A364:C364"/>
    <mergeCell ref="A365:C365"/>
    <mergeCell ref="A366:C366"/>
    <mergeCell ref="A367:C367"/>
    <mergeCell ref="A356:C356"/>
    <mergeCell ref="A357:C357"/>
    <mergeCell ref="A358:C358"/>
    <mergeCell ref="A359:C359"/>
    <mergeCell ref="A360:C360"/>
    <mergeCell ref="A361:C361"/>
    <mergeCell ref="A374:C374"/>
    <mergeCell ref="A375:C375"/>
    <mergeCell ref="A376:C376"/>
    <mergeCell ref="A377:C377"/>
    <mergeCell ref="A378:C378"/>
    <mergeCell ref="A379:C379"/>
    <mergeCell ref="A368:C368"/>
    <mergeCell ref="A369:C369"/>
    <mergeCell ref="A370:C370"/>
    <mergeCell ref="A371:C371"/>
    <mergeCell ref="A372:C372"/>
    <mergeCell ref="A373:C373"/>
    <mergeCell ref="A386:C386"/>
    <mergeCell ref="A387:C387"/>
    <mergeCell ref="A388:C388"/>
    <mergeCell ref="A389:C389"/>
    <mergeCell ref="A390:C390"/>
    <mergeCell ref="A391:C391"/>
    <mergeCell ref="A380:C380"/>
    <mergeCell ref="A381:C381"/>
    <mergeCell ref="A382:C382"/>
    <mergeCell ref="A383:C383"/>
    <mergeCell ref="A384:C384"/>
    <mergeCell ref="A385:C385"/>
    <mergeCell ref="A398:C398"/>
    <mergeCell ref="A399:C399"/>
    <mergeCell ref="A400:C400"/>
    <mergeCell ref="A401:C401"/>
    <mergeCell ref="A402:C402"/>
    <mergeCell ref="A403:C403"/>
    <mergeCell ref="A392:C392"/>
    <mergeCell ref="A393:C393"/>
    <mergeCell ref="A394:C394"/>
    <mergeCell ref="A395:C395"/>
    <mergeCell ref="A396:C396"/>
    <mergeCell ref="A397:C397"/>
    <mergeCell ref="A410:C410"/>
    <mergeCell ref="A411:C411"/>
    <mergeCell ref="A412:C412"/>
    <mergeCell ref="A413:C413"/>
    <mergeCell ref="A414:C414"/>
    <mergeCell ref="A415:C415"/>
    <mergeCell ref="A404:C404"/>
    <mergeCell ref="A405:C405"/>
    <mergeCell ref="A406:C406"/>
    <mergeCell ref="A407:C407"/>
    <mergeCell ref="A408:C408"/>
    <mergeCell ref="A409:C409"/>
    <mergeCell ref="A422:C422"/>
    <mergeCell ref="A423:C423"/>
    <mergeCell ref="A424:C424"/>
    <mergeCell ref="A425:C425"/>
    <mergeCell ref="A426:C426"/>
    <mergeCell ref="A427:C427"/>
    <mergeCell ref="A416:C416"/>
    <mergeCell ref="A417:C417"/>
    <mergeCell ref="A418:C418"/>
    <mergeCell ref="A419:C419"/>
    <mergeCell ref="A420:C420"/>
    <mergeCell ref="A421:C421"/>
    <mergeCell ref="A434:C434"/>
    <mergeCell ref="A435:C435"/>
    <mergeCell ref="A436:C436"/>
    <mergeCell ref="A437:C437"/>
    <mergeCell ref="A438:C438"/>
    <mergeCell ref="A439:C439"/>
    <mergeCell ref="A428:C428"/>
    <mergeCell ref="A429:C429"/>
    <mergeCell ref="A430:C430"/>
    <mergeCell ref="A431:C431"/>
    <mergeCell ref="A432:C432"/>
    <mergeCell ref="A433:C433"/>
    <mergeCell ref="A446:C446"/>
    <mergeCell ref="A447:C447"/>
    <mergeCell ref="A448:C448"/>
    <mergeCell ref="A449:C449"/>
    <mergeCell ref="A450:C450"/>
    <mergeCell ref="A451:C451"/>
    <mergeCell ref="A440:C440"/>
    <mergeCell ref="A441:C441"/>
    <mergeCell ref="A442:C442"/>
    <mergeCell ref="A443:C443"/>
    <mergeCell ref="A444:C444"/>
    <mergeCell ref="A445:C445"/>
    <mergeCell ref="A458:C458"/>
    <mergeCell ref="A459:C459"/>
    <mergeCell ref="A460:C460"/>
    <mergeCell ref="A461:C461"/>
    <mergeCell ref="A462:C462"/>
    <mergeCell ref="A463:C463"/>
    <mergeCell ref="A452:C452"/>
    <mergeCell ref="A453:C453"/>
    <mergeCell ref="A454:C454"/>
    <mergeCell ref="A455:C455"/>
    <mergeCell ref="A456:C456"/>
    <mergeCell ref="A457:C457"/>
    <mergeCell ref="A470:C470"/>
    <mergeCell ref="A471:C471"/>
    <mergeCell ref="A472:C472"/>
    <mergeCell ref="A473:C473"/>
    <mergeCell ref="A474:C474"/>
    <mergeCell ref="A475:C475"/>
    <mergeCell ref="A464:C464"/>
    <mergeCell ref="A465:C465"/>
    <mergeCell ref="A466:C466"/>
    <mergeCell ref="A467:C467"/>
    <mergeCell ref="A468:C468"/>
    <mergeCell ref="A469:C469"/>
    <mergeCell ref="A482:C482"/>
    <mergeCell ref="A483:C483"/>
    <mergeCell ref="A484:C484"/>
    <mergeCell ref="A485:C485"/>
    <mergeCell ref="A486:C486"/>
    <mergeCell ref="A487:C487"/>
    <mergeCell ref="A476:C476"/>
    <mergeCell ref="A477:C477"/>
    <mergeCell ref="A478:C478"/>
    <mergeCell ref="A479:C479"/>
    <mergeCell ref="A480:C480"/>
    <mergeCell ref="A481:C481"/>
    <mergeCell ref="A494:C494"/>
    <mergeCell ref="A495:C495"/>
    <mergeCell ref="A496:C496"/>
    <mergeCell ref="A497:C497"/>
    <mergeCell ref="A498:C498"/>
    <mergeCell ref="A499:C499"/>
    <mergeCell ref="A488:C488"/>
    <mergeCell ref="A489:C489"/>
    <mergeCell ref="A490:C490"/>
    <mergeCell ref="A491:C491"/>
    <mergeCell ref="A492:C492"/>
    <mergeCell ref="A493:C493"/>
    <mergeCell ref="A506:C506"/>
    <mergeCell ref="A507:C507"/>
    <mergeCell ref="A508:C508"/>
    <mergeCell ref="A509:C509"/>
    <mergeCell ref="A510:C510"/>
    <mergeCell ref="A511:C511"/>
    <mergeCell ref="A500:C500"/>
    <mergeCell ref="A501:C501"/>
    <mergeCell ref="A502:C502"/>
    <mergeCell ref="A503:C503"/>
    <mergeCell ref="A504:C504"/>
    <mergeCell ref="A505:C505"/>
    <mergeCell ref="A518:C518"/>
    <mergeCell ref="A519:C519"/>
    <mergeCell ref="A520:C520"/>
    <mergeCell ref="A521:C521"/>
    <mergeCell ref="A522:C522"/>
    <mergeCell ref="A523:C523"/>
    <mergeCell ref="A512:C512"/>
    <mergeCell ref="A513:C513"/>
    <mergeCell ref="A514:C514"/>
    <mergeCell ref="A515:C515"/>
    <mergeCell ref="A516:C516"/>
    <mergeCell ref="A517:C517"/>
    <mergeCell ref="A530:C530"/>
    <mergeCell ref="A531:C531"/>
    <mergeCell ref="A532:C532"/>
    <mergeCell ref="A533:C533"/>
    <mergeCell ref="A534:C534"/>
    <mergeCell ref="A535:C535"/>
    <mergeCell ref="A524:C524"/>
    <mergeCell ref="A525:C525"/>
    <mergeCell ref="A526:C526"/>
    <mergeCell ref="A527:C527"/>
    <mergeCell ref="A528:C528"/>
    <mergeCell ref="A529:C529"/>
    <mergeCell ref="A542:C542"/>
    <mergeCell ref="A543:C543"/>
    <mergeCell ref="A544:C544"/>
    <mergeCell ref="A545:C545"/>
    <mergeCell ref="A546:C546"/>
    <mergeCell ref="A547:C547"/>
    <mergeCell ref="A536:C536"/>
    <mergeCell ref="A537:C537"/>
    <mergeCell ref="A538:C538"/>
    <mergeCell ref="A539:C539"/>
    <mergeCell ref="A540:C540"/>
    <mergeCell ref="A541:C541"/>
    <mergeCell ref="A554:C554"/>
    <mergeCell ref="A555:C555"/>
    <mergeCell ref="A556:C556"/>
    <mergeCell ref="A557:C557"/>
    <mergeCell ref="A558:C558"/>
    <mergeCell ref="A559:C559"/>
    <mergeCell ref="A548:C548"/>
    <mergeCell ref="A549:C549"/>
    <mergeCell ref="A550:C550"/>
    <mergeCell ref="A551:C551"/>
    <mergeCell ref="A552:C552"/>
    <mergeCell ref="A553:C553"/>
    <mergeCell ref="A566:C566"/>
    <mergeCell ref="A567:C567"/>
    <mergeCell ref="A568:C568"/>
    <mergeCell ref="A569:C569"/>
    <mergeCell ref="A570:C570"/>
    <mergeCell ref="A571:C571"/>
    <mergeCell ref="A560:C560"/>
    <mergeCell ref="A561:C561"/>
    <mergeCell ref="A562:C562"/>
    <mergeCell ref="A563:C563"/>
    <mergeCell ref="A564:C564"/>
    <mergeCell ref="A565:C565"/>
    <mergeCell ref="A578:C578"/>
    <mergeCell ref="A579:C579"/>
    <mergeCell ref="A580:C580"/>
    <mergeCell ref="A581:C581"/>
    <mergeCell ref="A582:C582"/>
    <mergeCell ref="A583:C583"/>
    <mergeCell ref="A572:C572"/>
    <mergeCell ref="A573:C573"/>
    <mergeCell ref="A574:C574"/>
    <mergeCell ref="A575:C575"/>
    <mergeCell ref="A576:C576"/>
    <mergeCell ref="A577:C577"/>
    <mergeCell ref="A590:C590"/>
    <mergeCell ref="A591:C591"/>
    <mergeCell ref="A592:C592"/>
    <mergeCell ref="A593:C593"/>
    <mergeCell ref="A594:C594"/>
    <mergeCell ref="A595:C595"/>
    <mergeCell ref="A584:C584"/>
    <mergeCell ref="A585:C585"/>
    <mergeCell ref="A586:C586"/>
    <mergeCell ref="A587:C587"/>
    <mergeCell ref="A588:C588"/>
    <mergeCell ref="A589:C589"/>
    <mergeCell ref="A602:C602"/>
    <mergeCell ref="A603:C603"/>
    <mergeCell ref="A604:C604"/>
    <mergeCell ref="A605:C605"/>
    <mergeCell ref="A606:C606"/>
    <mergeCell ref="A607:C607"/>
    <mergeCell ref="A596:C596"/>
    <mergeCell ref="A597:C597"/>
    <mergeCell ref="A598:C598"/>
    <mergeCell ref="A599:C599"/>
    <mergeCell ref="A600:C600"/>
    <mergeCell ref="A601:C601"/>
    <mergeCell ref="A614:C614"/>
    <mergeCell ref="A615:C615"/>
    <mergeCell ref="A616:C616"/>
    <mergeCell ref="A617:C617"/>
    <mergeCell ref="A618:C618"/>
    <mergeCell ref="A619:C619"/>
    <mergeCell ref="A608:C608"/>
    <mergeCell ref="A609:C609"/>
    <mergeCell ref="A610:C610"/>
    <mergeCell ref="A611:C611"/>
    <mergeCell ref="A612:C612"/>
    <mergeCell ref="A613:C613"/>
    <mergeCell ref="A626:C626"/>
    <mergeCell ref="A627:C627"/>
    <mergeCell ref="A628:C628"/>
    <mergeCell ref="A629:C629"/>
    <mergeCell ref="A630:C630"/>
    <mergeCell ref="A631:C631"/>
    <mergeCell ref="A620:C620"/>
    <mergeCell ref="A621:C621"/>
    <mergeCell ref="A622:C622"/>
    <mergeCell ref="A623:C623"/>
    <mergeCell ref="A624:C624"/>
    <mergeCell ref="A625:C625"/>
    <mergeCell ref="A638:C638"/>
    <mergeCell ref="A639:C639"/>
    <mergeCell ref="A640:C640"/>
    <mergeCell ref="A641:C641"/>
    <mergeCell ref="A642:C642"/>
    <mergeCell ref="A643:C643"/>
    <mergeCell ref="A632:C632"/>
    <mergeCell ref="A633:C633"/>
    <mergeCell ref="A634:C634"/>
    <mergeCell ref="A635:C635"/>
    <mergeCell ref="A636:C636"/>
    <mergeCell ref="A637:C637"/>
    <mergeCell ref="A650:C650"/>
    <mergeCell ref="A651:C651"/>
    <mergeCell ref="A652:C652"/>
    <mergeCell ref="A653:C653"/>
    <mergeCell ref="A654:C654"/>
    <mergeCell ref="A655:C655"/>
    <mergeCell ref="A644:C644"/>
    <mergeCell ref="A645:C645"/>
    <mergeCell ref="A646:C646"/>
    <mergeCell ref="A647:C647"/>
    <mergeCell ref="A648:C648"/>
    <mergeCell ref="A649:C649"/>
    <mergeCell ref="A662:C662"/>
    <mergeCell ref="A663:C663"/>
    <mergeCell ref="A664:C664"/>
    <mergeCell ref="A665:C665"/>
    <mergeCell ref="A666:C666"/>
    <mergeCell ref="A667:C667"/>
    <mergeCell ref="A656:C656"/>
    <mergeCell ref="A657:C657"/>
    <mergeCell ref="A658:C658"/>
    <mergeCell ref="A659:C659"/>
    <mergeCell ref="A660:C660"/>
    <mergeCell ref="A661:C661"/>
    <mergeCell ref="A674:C674"/>
    <mergeCell ref="A675:C675"/>
    <mergeCell ref="A676:C676"/>
    <mergeCell ref="A677:C677"/>
    <mergeCell ref="A678:C678"/>
    <mergeCell ref="A679:C679"/>
    <mergeCell ref="A668:C668"/>
    <mergeCell ref="A669:C669"/>
    <mergeCell ref="A670:C670"/>
    <mergeCell ref="A671:C671"/>
    <mergeCell ref="A672:C672"/>
    <mergeCell ref="A673:C673"/>
    <mergeCell ref="A686:C686"/>
    <mergeCell ref="A687:C687"/>
    <mergeCell ref="A688:C688"/>
    <mergeCell ref="A689:C689"/>
    <mergeCell ref="A690:C690"/>
    <mergeCell ref="A691:C691"/>
    <mergeCell ref="A680:C680"/>
    <mergeCell ref="A681:C681"/>
    <mergeCell ref="A682:C682"/>
    <mergeCell ref="A683:C683"/>
    <mergeCell ref="A684:C684"/>
    <mergeCell ref="A685:C685"/>
    <mergeCell ref="A698:C698"/>
    <mergeCell ref="A699:C699"/>
    <mergeCell ref="A700:C700"/>
    <mergeCell ref="A701:C701"/>
    <mergeCell ref="A702:C702"/>
    <mergeCell ref="A703:C703"/>
    <mergeCell ref="A692:C692"/>
    <mergeCell ref="A693:C693"/>
    <mergeCell ref="A694:C694"/>
    <mergeCell ref="A695:C695"/>
    <mergeCell ref="A696:C696"/>
    <mergeCell ref="A697:C697"/>
    <mergeCell ref="A710:C710"/>
    <mergeCell ref="A711:C711"/>
    <mergeCell ref="A712:C712"/>
    <mergeCell ref="A713:C713"/>
    <mergeCell ref="A714:C714"/>
    <mergeCell ref="A715:C715"/>
    <mergeCell ref="A704:C704"/>
    <mergeCell ref="A705:C705"/>
    <mergeCell ref="A706:C706"/>
    <mergeCell ref="A707:C707"/>
    <mergeCell ref="A708:C708"/>
    <mergeCell ref="A709:C709"/>
    <mergeCell ref="A722:C722"/>
    <mergeCell ref="A723:C723"/>
    <mergeCell ref="A724:C724"/>
    <mergeCell ref="A725:C725"/>
    <mergeCell ref="A726:C726"/>
    <mergeCell ref="A727:C727"/>
    <mergeCell ref="A716:C716"/>
    <mergeCell ref="A717:C717"/>
    <mergeCell ref="A718:C718"/>
    <mergeCell ref="A719:C719"/>
    <mergeCell ref="A720:C720"/>
    <mergeCell ref="A721:C721"/>
    <mergeCell ref="A734:C734"/>
    <mergeCell ref="A735:C735"/>
    <mergeCell ref="A736:C736"/>
    <mergeCell ref="A737:C737"/>
    <mergeCell ref="A738:C738"/>
    <mergeCell ref="A739:C739"/>
    <mergeCell ref="A728:C728"/>
    <mergeCell ref="A729:C729"/>
    <mergeCell ref="A730:C730"/>
    <mergeCell ref="A731:C731"/>
    <mergeCell ref="A732:C732"/>
    <mergeCell ref="A733:C733"/>
    <mergeCell ref="A746:C746"/>
    <mergeCell ref="A747:C747"/>
    <mergeCell ref="A748:C748"/>
    <mergeCell ref="A749:C749"/>
    <mergeCell ref="A750:C750"/>
    <mergeCell ref="A751:C751"/>
    <mergeCell ref="A740:C740"/>
    <mergeCell ref="A741:C741"/>
    <mergeCell ref="A742:C742"/>
    <mergeCell ref="A743:C743"/>
    <mergeCell ref="A744:C744"/>
    <mergeCell ref="A745:C745"/>
    <mergeCell ref="A758:C758"/>
    <mergeCell ref="A759:C759"/>
    <mergeCell ref="A760:C760"/>
    <mergeCell ref="A761:C761"/>
    <mergeCell ref="A762:C762"/>
    <mergeCell ref="A763:C763"/>
    <mergeCell ref="A752:C752"/>
    <mergeCell ref="A753:C753"/>
    <mergeCell ref="A754:C754"/>
    <mergeCell ref="A755:C755"/>
    <mergeCell ref="A756:C756"/>
    <mergeCell ref="A757:C757"/>
    <mergeCell ref="A770:C770"/>
    <mergeCell ref="A771:C771"/>
    <mergeCell ref="A772:C772"/>
    <mergeCell ref="A773:C773"/>
    <mergeCell ref="A774:C774"/>
    <mergeCell ref="A775:C775"/>
    <mergeCell ref="A764:C764"/>
    <mergeCell ref="A765:C765"/>
    <mergeCell ref="A766:C766"/>
    <mergeCell ref="A767:C767"/>
    <mergeCell ref="A768:C768"/>
    <mergeCell ref="A769:C769"/>
    <mergeCell ref="A782:C782"/>
    <mergeCell ref="A783:C783"/>
    <mergeCell ref="A784:C784"/>
    <mergeCell ref="A785:C785"/>
    <mergeCell ref="A786:C786"/>
    <mergeCell ref="A787:C787"/>
    <mergeCell ref="A776:C776"/>
    <mergeCell ref="A777:C777"/>
    <mergeCell ref="A778:C778"/>
    <mergeCell ref="A779:C779"/>
    <mergeCell ref="A780:C780"/>
    <mergeCell ref="A781:C781"/>
    <mergeCell ref="A794:C794"/>
    <mergeCell ref="A795:C795"/>
    <mergeCell ref="A796:C796"/>
    <mergeCell ref="A797:C797"/>
    <mergeCell ref="A798:C798"/>
    <mergeCell ref="A799:C799"/>
    <mergeCell ref="A788:C788"/>
    <mergeCell ref="A789:C789"/>
    <mergeCell ref="A790:C790"/>
    <mergeCell ref="A791:C791"/>
    <mergeCell ref="A792:C792"/>
    <mergeCell ref="A793:C793"/>
    <mergeCell ref="A806:C806"/>
    <mergeCell ref="A807:C807"/>
    <mergeCell ref="A808:C808"/>
    <mergeCell ref="A809:C809"/>
    <mergeCell ref="A810:C810"/>
    <mergeCell ref="A811:C811"/>
    <mergeCell ref="A800:C800"/>
    <mergeCell ref="A801:C801"/>
    <mergeCell ref="A802:C802"/>
    <mergeCell ref="A803:C803"/>
    <mergeCell ref="A804:C804"/>
    <mergeCell ref="A805:C805"/>
    <mergeCell ref="A818:C818"/>
    <mergeCell ref="A819:C819"/>
    <mergeCell ref="A820:C820"/>
    <mergeCell ref="A821:C821"/>
    <mergeCell ref="A822:C822"/>
    <mergeCell ref="A823:C823"/>
    <mergeCell ref="A812:C812"/>
    <mergeCell ref="A813:C813"/>
    <mergeCell ref="A814:C814"/>
    <mergeCell ref="A815:C815"/>
    <mergeCell ref="A816:C816"/>
    <mergeCell ref="A817:C817"/>
    <mergeCell ref="A830:C830"/>
    <mergeCell ref="A831:C831"/>
    <mergeCell ref="A832:C832"/>
    <mergeCell ref="A833:C833"/>
    <mergeCell ref="A834:C834"/>
    <mergeCell ref="A835:C835"/>
    <mergeCell ref="A824:C824"/>
    <mergeCell ref="A825:C825"/>
    <mergeCell ref="A826:C826"/>
    <mergeCell ref="A827:C827"/>
    <mergeCell ref="A828:C828"/>
    <mergeCell ref="A829:C829"/>
    <mergeCell ref="A842:C842"/>
    <mergeCell ref="A843:C843"/>
    <mergeCell ref="A844:C844"/>
    <mergeCell ref="A845:C845"/>
    <mergeCell ref="A846:C846"/>
    <mergeCell ref="A847:C847"/>
    <mergeCell ref="A836:C836"/>
    <mergeCell ref="A837:C837"/>
    <mergeCell ref="A838:C838"/>
    <mergeCell ref="A839:C839"/>
    <mergeCell ref="A840:C840"/>
    <mergeCell ref="A841:C841"/>
    <mergeCell ref="A854:C854"/>
    <mergeCell ref="A855:C855"/>
    <mergeCell ref="A856:C856"/>
    <mergeCell ref="A857:C857"/>
    <mergeCell ref="A858:C858"/>
    <mergeCell ref="A859:C859"/>
    <mergeCell ref="A848:C848"/>
    <mergeCell ref="A849:C849"/>
    <mergeCell ref="A850:C850"/>
    <mergeCell ref="A851:C851"/>
    <mergeCell ref="A852:C852"/>
    <mergeCell ref="A853:C853"/>
    <mergeCell ref="A866:C866"/>
    <mergeCell ref="A867:C867"/>
    <mergeCell ref="A868:C868"/>
    <mergeCell ref="A869:C869"/>
    <mergeCell ref="A870:C870"/>
    <mergeCell ref="A871:C871"/>
    <mergeCell ref="A860:C860"/>
    <mergeCell ref="A861:C861"/>
    <mergeCell ref="A862:C862"/>
    <mergeCell ref="A863:C863"/>
    <mergeCell ref="A864:C864"/>
    <mergeCell ref="A865:C865"/>
    <mergeCell ref="A878:C878"/>
    <mergeCell ref="A879:C879"/>
    <mergeCell ref="A880:C880"/>
    <mergeCell ref="A881:C881"/>
    <mergeCell ref="A882:C882"/>
    <mergeCell ref="A883:C883"/>
    <mergeCell ref="A872:C872"/>
    <mergeCell ref="A873:C873"/>
    <mergeCell ref="A874:C874"/>
    <mergeCell ref="A875:C875"/>
    <mergeCell ref="A876:C876"/>
    <mergeCell ref="A877:C877"/>
    <mergeCell ref="A890:C890"/>
    <mergeCell ref="A891:C891"/>
    <mergeCell ref="A892:C892"/>
    <mergeCell ref="A893:C893"/>
    <mergeCell ref="A894:C894"/>
    <mergeCell ref="A895:C895"/>
    <mergeCell ref="A884:C884"/>
    <mergeCell ref="A885:C885"/>
    <mergeCell ref="A886:C886"/>
    <mergeCell ref="A887:C887"/>
    <mergeCell ref="A888:C888"/>
    <mergeCell ref="A889:C889"/>
    <mergeCell ref="A902:C902"/>
    <mergeCell ref="A903:C903"/>
    <mergeCell ref="A904:C904"/>
    <mergeCell ref="A905:C905"/>
    <mergeCell ref="A906:C906"/>
    <mergeCell ref="A907:C907"/>
    <mergeCell ref="A896:C896"/>
    <mergeCell ref="A897:C897"/>
    <mergeCell ref="A898:C898"/>
    <mergeCell ref="A899:C899"/>
    <mergeCell ref="A900:C900"/>
    <mergeCell ref="A901:C901"/>
    <mergeCell ref="A914:C914"/>
    <mergeCell ref="A915:C915"/>
    <mergeCell ref="A916:C916"/>
    <mergeCell ref="A917:C917"/>
    <mergeCell ref="A918:C918"/>
    <mergeCell ref="A919:C919"/>
    <mergeCell ref="A908:C908"/>
    <mergeCell ref="A909:C909"/>
    <mergeCell ref="A910:C910"/>
    <mergeCell ref="A911:C911"/>
    <mergeCell ref="A912:C912"/>
    <mergeCell ref="A913:C913"/>
    <mergeCell ref="A926:C926"/>
    <mergeCell ref="A927:C927"/>
    <mergeCell ref="A928:C928"/>
    <mergeCell ref="A929:C929"/>
    <mergeCell ref="A930:C930"/>
    <mergeCell ref="A931:C931"/>
    <mergeCell ref="A920:C920"/>
    <mergeCell ref="A921:C921"/>
    <mergeCell ref="A922:C922"/>
    <mergeCell ref="A923:C923"/>
    <mergeCell ref="A924:C924"/>
    <mergeCell ref="A925:C925"/>
    <mergeCell ref="A938:C938"/>
    <mergeCell ref="A939:C939"/>
    <mergeCell ref="A940:C940"/>
    <mergeCell ref="A941:C941"/>
    <mergeCell ref="A942:C942"/>
    <mergeCell ref="A943:C943"/>
    <mergeCell ref="A932:C932"/>
    <mergeCell ref="A933:C933"/>
    <mergeCell ref="A934:C934"/>
    <mergeCell ref="A935:C935"/>
    <mergeCell ref="A936:C936"/>
    <mergeCell ref="A937:C937"/>
    <mergeCell ref="A950:C950"/>
    <mergeCell ref="A951:C951"/>
    <mergeCell ref="A952:C952"/>
    <mergeCell ref="A953:C953"/>
    <mergeCell ref="A954:C954"/>
    <mergeCell ref="A955:C955"/>
    <mergeCell ref="A944:C944"/>
    <mergeCell ref="A945:C945"/>
    <mergeCell ref="A946:C946"/>
    <mergeCell ref="A947:C947"/>
    <mergeCell ref="A948:C948"/>
    <mergeCell ref="A949:C949"/>
    <mergeCell ref="A962:C962"/>
    <mergeCell ref="A963:C963"/>
    <mergeCell ref="A964:C964"/>
    <mergeCell ref="A965:C965"/>
    <mergeCell ref="A966:C966"/>
    <mergeCell ref="A967:C967"/>
    <mergeCell ref="A956:C956"/>
    <mergeCell ref="A957:C957"/>
    <mergeCell ref="A958:C958"/>
    <mergeCell ref="A959:C959"/>
    <mergeCell ref="A960:C960"/>
    <mergeCell ref="A961:C961"/>
    <mergeCell ref="A974:C974"/>
    <mergeCell ref="A975:C975"/>
    <mergeCell ref="A976:C976"/>
    <mergeCell ref="A977:C977"/>
    <mergeCell ref="A978:C978"/>
    <mergeCell ref="A979:C979"/>
    <mergeCell ref="A968:C968"/>
    <mergeCell ref="A969:C969"/>
    <mergeCell ref="A970:C970"/>
    <mergeCell ref="A971:C971"/>
    <mergeCell ref="A972:C972"/>
    <mergeCell ref="A973:C973"/>
    <mergeCell ref="A986:C986"/>
    <mergeCell ref="A987:C987"/>
    <mergeCell ref="A988:C988"/>
    <mergeCell ref="A989:C989"/>
    <mergeCell ref="A990:C990"/>
    <mergeCell ref="A991:C991"/>
    <mergeCell ref="A980:C980"/>
    <mergeCell ref="A981:C981"/>
    <mergeCell ref="A982:C982"/>
    <mergeCell ref="A983:C983"/>
    <mergeCell ref="A984:C984"/>
    <mergeCell ref="A985:C985"/>
    <mergeCell ref="A998:C998"/>
    <mergeCell ref="A999:C999"/>
    <mergeCell ref="A1000:C1000"/>
    <mergeCell ref="A992:C992"/>
    <mergeCell ref="A993:C993"/>
    <mergeCell ref="A994:C994"/>
    <mergeCell ref="A995:C995"/>
    <mergeCell ref="A996:C996"/>
    <mergeCell ref="A997:C99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Бланк</vt:lpstr>
      <vt:lpstr>Свод</vt:lpstr>
      <vt:lpstr>ГП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</dc:creator>
  <cp:lastModifiedBy>ок</cp:lastModifiedBy>
  <cp:lastPrinted>2014-01-16T08:41:46Z</cp:lastPrinted>
  <dcterms:created xsi:type="dcterms:W3CDTF">2013-12-06T09:13:50Z</dcterms:created>
  <dcterms:modified xsi:type="dcterms:W3CDTF">2014-09-11T11:56:31Z</dcterms:modified>
</cp:coreProperties>
</file>